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Allocations for site\Combined\"/>
    </mc:Choice>
  </mc:AlternateContent>
  <xr:revisionPtr revIDLastSave="0" documentId="13_ncr:1_{85A0A4D8-6056-4E19-9448-7B856215210F}" xr6:coauthVersionLast="46" xr6:coauthVersionMax="46" xr10:uidLastSave="{00000000-0000-0000-0000-000000000000}"/>
  <bookViews>
    <workbookView xWindow="2100" yWindow="345" windowWidth="13110" windowHeight="1575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" l="1"/>
  <c r="N41" i="1" l="1"/>
  <c r="N40" i="1"/>
  <c r="N39" i="1"/>
  <c r="CL380" i="1" l="1"/>
  <c r="CF380" i="1"/>
  <c r="CD380" i="1"/>
  <c r="CA380" i="1"/>
  <c r="BX380" i="1"/>
  <c r="BU380" i="1"/>
  <c r="BR380" i="1"/>
  <c r="BO380" i="1"/>
  <c r="BL380" i="1"/>
  <c r="BI380" i="1"/>
  <c r="BF380" i="1"/>
  <c r="BC380" i="1"/>
  <c r="BB53" i="1"/>
  <c r="BB380" i="1" s="1"/>
  <c r="AZ380" i="1"/>
  <c r="AW380" i="1"/>
  <c r="AT380" i="1"/>
  <c r="AQ380" i="1"/>
  <c r="AN380" i="1"/>
  <c r="AK380" i="1"/>
  <c r="AH380" i="1"/>
  <c r="AE380" i="1"/>
  <c r="AB380" i="1"/>
  <c r="Y380" i="1"/>
  <c r="V380" i="1"/>
  <c r="S380" i="1"/>
  <c r="P380" i="1"/>
  <c r="M380" i="1"/>
  <c r="F30" i="1" l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DS314" i="1" l="1"/>
  <c r="DQ314" i="1"/>
  <c r="CQ314" i="1"/>
  <c r="CI394" i="1" l="1"/>
  <c r="CI393" i="1"/>
  <c r="CI392" i="1"/>
  <c r="CI391" i="1"/>
  <c r="CI390" i="1"/>
  <c r="CI389" i="1"/>
  <c r="CI388" i="1"/>
  <c r="CI387" i="1"/>
  <c r="CI386" i="1"/>
  <c r="CI385" i="1"/>
  <c r="CI384" i="1"/>
  <c r="CI383" i="1"/>
  <c r="N380" i="1" l="1"/>
  <c r="K380" i="1"/>
  <c r="H380" i="1"/>
  <c r="J380" i="1"/>
  <c r="I380" i="1"/>
  <c r="G380" i="1"/>
  <c r="F380" i="1"/>
  <c r="E380" i="1"/>
  <c r="D380" i="1"/>
  <c r="C380" i="1"/>
  <c r="B380" i="1"/>
  <c r="CC53" i="1"/>
  <c r="BZ53" i="1"/>
  <c r="BW53" i="1"/>
  <c r="BW380" i="1" s="1"/>
  <c r="BT53" i="1"/>
  <c r="BT380" i="1" s="1"/>
  <c r="BQ53" i="1"/>
  <c r="BN53" i="1"/>
  <c r="BN380" i="1" s="1"/>
  <c r="BK53" i="1"/>
  <c r="BK380" i="1" s="1"/>
  <c r="BH53" i="1"/>
  <c r="BH380" i="1" s="1"/>
  <c r="BE53" i="1"/>
  <c r="AY53" i="1"/>
  <c r="AY380" i="1" s="1"/>
  <c r="AV53" i="1"/>
  <c r="AV380" i="1" s="1"/>
  <c r="AS53" i="1"/>
  <c r="AS380" i="1" s="1"/>
  <c r="AP53" i="1"/>
  <c r="AM53" i="1"/>
  <c r="AM380" i="1" s="1"/>
  <c r="AJ53" i="1"/>
  <c r="AJ380" i="1" s="1"/>
  <c r="AG53" i="1"/>
  <c r="AG380" i="1" s="1"/>
  <c r="AD53" i="1"/>
  <c r="AD380" i="1" s="1"/>
  <c r="AA53" i="1"/>
  <c r="AA380" i="1" s="1"/>
  <c r="X53" i="1"/>
  <c r="X380" i="1" s="1"/>
  <c r="U53" i="1"/>
  <c r="U380" i="1" s="1"/>
  <c r="R53" i="1"/>
  <c r="R380" i="1" s="1"/>
  <c r="O53" i="1"/>
  <c r="O380" i="1" s="1"/>
  <c r="L53" i="1"/>
  <c r="L380" i="1" s="1"/>
  <c r="CQ309" i="1"/>
  <c r="CQ308" i="1"/>
  <c r="CQ307" i="1"/>
  <c r="CQ306" i="1"/>
  <c r="CQ305" i="1"/>
  <c r="CQ304" i="1"/>
  <c r="CQ303" i="1"/>
  <c r="CQ302" i="1"/>
  <c r="CQ301" i="1"/>
  <c r="CQ300" i="1"/>
  <c r="CQ299" i="1"/>
  <c r="CQ298" i="1"/>
  <c r="CQ297" i="1"/>
  <c r="CQ296" i="1"/>
  <c r="CQ295" i="1"/>
  <c r="CQ294" i="1"/>
  <c r="CQ293" i="1"/>
  <c r="CQ292" i="1"/>
  <c r="CQ291" i="1"/>
  <c r="CQ290" i="1"/>
  <c r="CQ289" i="1"/>
  <c r="CQ288" i="1"/>
  <c r="CQ287" i="1"/>
  <c r="CQ286" i="1"/>
  <c r="CQ285" i="1"/>
  <c r="CQ284" i="1"/>
  <c r="CQ283" i="1"/>
  <c r="CQ282" i="1"/>
  <c r="CQ281" i="1"/>
  <c r="CQ280" i="1"/>
  <c r="CQ279" i="1"/>
  <c r="CQ278" i="1"/>
  <c r="CQ277" i="1"/>
  <c r="CQ276" i="1"/>
  <c r="CQ275" i="1"/>
  <c r="CQ274" i="1"/>
  <c r="CQ273" i="1"/>
  <c r="CQ272" i="1"/>
  <c r="CQ271" i="1"/>
  <c r="CQ270" i="1"/>
  <c r="CQ269" i="1"/>
  <c r="CQ268" i="1"/>
  <c r="CQ267" i="1"/>
  <c r="CQ266" i="1"/>
  <c r="CQ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DS308" i="1"/>
  <c r="DS307" i="1"/>
  <c r="DS306" i="1"/>
  <c r="DS293" i="1"/>
  <c r="DS292" i="1"/>
  <c r="DS291" i="1"/>
  <c r="DS278" i="1"/>
  <c r="DS277" i="1"/>
  <c r="DS276" i="1"/>
  <c r="DS263" i="1"/>
  <c r="DS262" i="1"/>
  <c r="DS261" i="1"/>
  <c r="DS248" i="1"/>
  <c r="DS247" i="1"/>
  <c r="DS246" i="1"/>
  <c r="DS233" i="1"/>
  <c r="DS232" i="1"/>
  <c r="DS231" i="1"/>
  <c r="DS218" i="1"/>
  <c r="DS217" i="1"/>
  <c r="DS216" i="1"/>
  <c r="DS203" i="1"/>
  <c r="DS202" i="1"/>
  <c r="DS201" i="1"/>
  <c r="DS188" i="1"/>
  <c r="DS187" i="1"/>
  <c r="DS186" i="1"/>
  <c r="DS173" i="1"/>
  <c r="DS172" i="1"/>
  <c r="DS171" i="1"/>
  <c r="DS158" i="1"/>
  <c r="DS157" i="1"/>
  <c r="DS156" i="1"/>
  <c r="DS143" i="1"/>
  <c r="DS142" i="1"/>
  <c r="DS141" i="1"/>
  <c r="DS128" i="1"/>
  <c r="DS127" i="1"/>
  <c r="DS126" i="1"/>
  <c r="DS113" i="1"/>
  <c r="DS112" i="1"/>
  <c r="DS111" i="1"/>
  <c r="DS98" i="1"/>
  <c r="DS97" i="1"/>
  <c r="DS96" i="1"/>
  <c r="DS83" i="1"/>
  <c r="DS82" i="1"/>
  <c r="DS81" i="1"/>
  <c r="DS68" i="1"/>
  <c r="DS67" i="1"/>
  <c r="DS66" i="1"/>
  <c r="DB53" i="1" l="1"/>
  <c r="DB314" i="1" s="1"/>
  <c r="AP380" i="1"/>
  <c r="DK53" i="1"/>
  <c r="DK314" i="1" s="1"/>
  <c r="BQ380" i="1"/>
  <c r="N24" i="1"/>
  <c r="N25" i="1"/>
  <c r="DO53" i="1" l="1"/>
  <c r="DO314" i="1" s="1"/>
  <c r="DN53" i="1"/>
  <c r="DN314" i="1" s="1"/>
  <c r="DM53" i="1"/>
  <c r="DM314" i="1" s="1"/>
  <c r="DL53" i="1"/>
  <c r="DL314" i="1" s="1"/>
  <c r="DJ53" i="1"/>
  <c r="DJ314" i="1" s="1"/>
  <c r="DI53" i="1"/>
  <c r="DI314" i="1" s="1"/>
  <c r="DH53" i="1"/>
  <c r="DH314" i="1" s="1"/>
  <c r="DG53" i="1"/>
  <c r="DG314" i="1" s="1"/>
  <c r="DF53" i="1"/>
  <c r="DF314" i="1" s="1"/>
  <c r="DE53" i="1"/>
  <c r="DE314" i="1" s="1"/>
  <c r="DD53" i="1"/>
  <c r="DD314" i="1" s="1"/>
  <c r="DC53" i="1"/>
  <c r="DC314" i="1" s="1"/>
  <c r="DA53" i="1"/>
  <c r="DA314" i="1" s="1"/>
  <c r="CZ53" i="1"/>
  <c r="CZ314" i="1" s="1"/>
  <c r="CY53" i="1"/>
  <c r="CY314" i="1" s="1"/>
  <c r="CX53" i="1"/>
  <c r="CX314" i="1" s="1"/>
  <c r="CW53" i="1"/>
  <c r="CW314" i="1" s="1"/>
  <c r="CV53" i="1"/>
  <c r="CV314" i="1" s="1"/>
  <c r="CU53" i="1"/>
  <c r="CU314" i="1" s="1"/>
  <c r="CT53" i="1"/>
  <c r="CT314" i="1" s="1"/>
  <c r="CS53" i="1"/>
  <c r="CS314" i="1" s="1"/>
  <c r="CR53" i="1"/>
  <c r="CR314" i="1" s="1"/>
  <c r="DP55" i="1"/>
  <c r="DR55" i="1" s="1"/>
  <c r="DP53" i="1"/>
  <c r="DP314" i="1" s="1"/>
  <c r="AV55" i="1"/>
  <c r="AS55" i="1"/>
  <c r="AP55" i="1"/>
  <c r="AM55" i="1"/>
  <c r="AJ55" i="1"/>
  <c r="AG55" i="1"/>
  <c r="AD55" i="1"/>
  <c r="AA55" i="1"/>
  <c r="X55" i="1"/>
  <c r="U55" i="1"/>
  <c r="R55" i="1"/>
  <c r="O55" i="1"/>
  <c r="L55" i="1"/>
  <c r="DR53" i="1" l="1"/>
  <c r="DR314" i="1" s="1"/>
  <c r="N45" i="1"/>
  <c r="N44" i="1"/>
  <c r="N43" i="1"/>
  <c r="N42" i="1"/>
  <c r="CC55" i="1"/>
  <c r="BZ55" i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CB66" i="1" s="1"/>
  <c r="N37" i="1"/>
  <c r="N36" i="1"/>
  <c r="N35" i="1"/>
  <c r="N34" i="1"/>
  <c r="N33" i="1"/>
  <c r="N32" i="1"/>
  <c r="N31" i="1"/>
  <c r="N30" i="1"/>
  <c r="N29" i="1"/>
  <c r="N28" i="1"/>
  <c r="N27" i="1"/>
  <c r="N26" i="1"/>
  <c r="CB56" i="1" l="1"/>
  <c r="CB60" i="1"/>
  <c r="CB64" i="1"/>
  <c r="CB57" i="1"/>
  <c r="CB61" i="1"/>
  <c r="CB65" i="1"/>
  <c r="CC56" i="1"/>
  <c r="CE55" i="1"/>
  <c r="DO55" i="1" s="1"/>
  <c r="CB58" i="1"/>
  <c r="CB62" i="1"/>
  <c r="CB55" i="1"/>
  <c r="DN55" i="1" s="1"/>
  <c r="CB59" i="1"/>
  <c r="CB63" i="1"/>
  <c r="BZ68" i="1"/>
  <c r="CB68" i="1" s="1"/>
  <c r="BZ70" i="1"/>
  <c r="DN56" i="1" l="1"/>
  <c r="DN57" i="1" s="1"/>
  <c r="DN58" i="1" s="1"/>
  <c r="DN59" i="1" s="1"/>
  <c r="DN60" i="1" s="1"/>
  <c r="DN61" i="1" s="1"/>
  <c r="DN62" i="1" s="1"/>
  <c r="DN63" i="1" s="1"/>
  <c r="DN64" i="1" s="1"/>
  <c r="DN65" i="1" s="1"/>
  <c r="DN66" i="1" s="1"/>
  <c r="CC57" i="1"/>
  <c r="CE56" i="1"/>
  <c r="DO56" i="1" s="1"/>
  <c r="BZ71" i="1"/>
  <c r="CB70" i="1"/>
  <c r="DN67" i="1" l="1"/>
  <c r="BZ72" i="1"/>
  <c r="CB71" i="1"/>
  <c r="CC58" i="1"/>
  <c r="CE57" i="1"/>
  <c r="DO57" i="1" s="1"/>
  <c r="DN68" i="1" l="1"/>
  <c r="CC59" i="1"/>
  <c r="CE58" i="1"/>
  <c r="DO58" i="1" s="1"/>
  <c r="BZ73" i="1"/>
  <c r="CB72" i="1"/>
  <c r="DN69" i="1" l="1"/>
  <c r="BZ74" i="1"/>
  <c r="CB73" i="1"/>
  <c r="CC60" i="1"/>
  <c r="CE59" i="1"/>
  <c r="DO59" i="1" s="1"/>
  <c r="DN70" i="1" l="1"/>
  <c r="CC61" i="1"/>
  <c r="CE60" i="1"/>
  <c r="DO60" i="1" s="1"/>
  <c r="BZ75" i="1"/>
  <c r="CB74" i="1"/>
  <c r="DN71" i="1" l="1"/>
  <c r="BZ76" i="1"/>
  <c r="CB75" i="1"/>
  <c r="CC62" i="1"/>
  <c r="CE61" i="1"/>
  <c r="DO61" i="1" s="1"/>
  <c r="DN72" i="1" l="1"/>
  <c r="CC63" i="1"/>
  <c r="CE62" i="1"/>
  <c r="DO62" i="1" s="1"/>
  <c r="BZ77" i="1"/>
  <c r="CB76" i="1"/>
  <c r="DN73" i="1" l="1"/>
  <c r="BZ78" i="1"/>
  <c r="CB77" i="1"/>
  <c r="CC64" i="1"/>
  <c r="CE63" i="1"/>
  <c r="DO63" i="1" s="1"/>
  <c r="DN74" i="1" l="1"/>
  <c r="CC65" i="1"/>
  <c r="CE64" i="1"/>
  <c r="DO64" i="1" s="1"/>
  <c r="BZ79" i="1"/>
  <c r="CB78" i="1"/>
  <c r="DN75" i="1" l="1"/>
  <c r="BZ80" i="1"/>
  <c r="CB79" i="1"/>
  <c r="CC66" i="1"/>
  <c r="CE65" i="1"/>
  <c r="DO65" i="1" s="1"/>
  <c r="DN76" i="1" l="1"/>
  <c r="CE66" i="1"/>
  <c r="DO66" i="1" s="1"/>
  <c r="CC70" i="1"/>
  <c r="CC68" i="1"/>
  <c r="CE68" i="1" s="1"/>
  <c r="BZ81" i="1"/>
  <c r="CB80" i="1"/>
  <c r="DN77" i="1" l="1"/>
  <c r="CB81" i="1"/>
  <c r="BZ85" i="1"/>
  <c r="BZ83" i="1"/>
  <c r="CB83" i="1" s="1"/>
  <c r="CC71" i="1"/>
  <c r="CE70" i="1"/>
  <c r="DO67" i="1" s="1"/>
  <c r="DN78" i="1" l="1"/>
  <c r="CC72" i="1"/>
  <c r="CE71" i="1"/>
  <c r="DO68" i="1" s="1"/>
  <c r="BZ86" i="1"/>
  <c r="CB85" i="1"/>
  <c r="DN79" i="1" l="1"/>
  <c r="BZ87" i="1"/>
  <c r="CB86" i="1"/>
  <c r="CC73" i="1"/>
  <c r="CE72" i="1"/>
  <c r="DO69" i="1" s="1"/>
  <c r="DN80" i="1" l="1"/>
  <c r="CC74" i="1"/>
  <c r="CE73" i="1"/>
  <c r="DO70" i="1" s="1"/>
  <c r="BZ88" i="1"/>
  <c r="CB87" i="1"/>
  <c r="DN81" i="1" s="1"/>
  <c r="BZ89" i="1" l="1"/>
  <c r="CB88" i="1"/>
  <c r="DN82" i="1" s="1"/>
  <c r="CC75" i="1"/>
  <c r="CE74" i="1"/>
  <c r="DO71" i="1" s="1"/>
  <c r="CC76" i="1" l="1"/>
  <c r="CE75" i="1"/>
  <c r="DO72" i="1" s="1"/>
  <c r="BZ90" i="1"/>
  <c r="CB89" i="1"/>
  <c r="DN83" i="1" s="1"/>
  <c r="BZ91" i="1" l="1"/>
  <c r="CB90" i="1"/>
  <c r="DN84" i="1" s="1"/>
  <c r="CC77" i="1"/>
  <c r="CE76" i="1"/>
  <c r="DO73" i="1" s="1"/>
  <c r="CC78" i="1" l="1"/>
  <c r="CE77" i="1"/>
  <c r="DO74" i="1" s="1"/>
  <c r="BZ92" i="1"/>
  <c r="CB91" i="1"/>
  <c r="DN85" i="1" s="1"/>
  <c r="BZ93" i="1" l="1"/>
  <c r="CB92" i="1"/>
  <c r="DN86" i="1" s="1"/>
  <c r="CC79" i="1"/>
  <c r="CE78" i="1"/>
  <c r="DO75" i="1" s="1"/>
  <c r="CC80" i="1" l="1"/>
  <c r="CE79" i="1"/>
  <c r="DO76" i="1" s="1"/>
  <c r="BZ94" i="1"/>
  <c r="CB93" i="1"/>
  <c r="DN87" i="1" s="1"/>
  <c r="BZ95" i="1" l="1"/>
  <c r="CB94" i="1"/>
  <c r="DN88" i="1" s="1"/>
  <c r="CC81" i="1"/>
  <c r="CE80" i="1"/>
  <c r="DO77" i="1" s="1"/>
  <c r="CE81" i="1" l="1"/>
  <c r="DO78" i="1" s="1"/>
  <c r="CC85" i="1"/>
  <c r="CC83" i="1"/>
  <c r="CE83" i="1" s="1"/>
  <c r="BZ96" i="1"/>
  <c r="CB95" i="1"/>
  <c r="DN89" i="1" s="1"/>
  <c r="CB96" i="1" l="1"/>
  <c r="DN90" i="1" s="1"/>
  <c r="BZ100" i="1"/>
  <c r="BZ98" i="1"/>
  <c r="CB98" i="1" s="1"/>
  <c r="CC86" i="1"/>
  <c r="CE85" i="1"/>
  <c r="DO79" i="1" s="1"/>
  <c r="BZ101" i="1" l="1"/>
  <c r="CB100" i="1"/>
  <c r="DN91" i="1" s="1"/>
  <c r="CC87" i="1"/>
  <c r="CE86" i="1"/>
  <c r="DO80" i="1" s="1"/>
  <c r="CC88" i="1" l="1"/>
  <c r="CE87" i="1"/>
  <c r="DO81" i="1" s="1"/>
  <c r="BZ102" i="1"/>
  <c r="CB101" i="1"/>
  <c r="DN92" i="1" s="1"/>
  <c r="CC89" i="1" l="1"/>
  <c r="CE88" i="1"/>
  <c r="DO82" i="1" s="1"/>
  <c r="BZ103" i="1"/>
  <c r="CB102" i="1"/>
  <c r="DN93" i="1" s="1"/>
  <c r="CC90" i="1" l="1"/>
  <c r="CE89" i="1"/>
  <c r="DO83" i="1" s="1"/>
  <c r="BZ104" i="1"/>
  <c r="CB103" i="1"/>
  <c r="DN94" i="1" s="1"/>
  <c r="BZ105" i="1" l="1"/>
  <c r="CB104" i="1"/>
  <c r="DN95" i="1" s="1"/>
  <c r="CC91" i="1"/>
  <c r="CE90" i="1"/>
  <c r="DO84" i="1" s="1"/>
  <c r="BZ106" i="1" l="1"/>
  <c r="CB105" i="1"/>
  <c r="DN96" i="1" s="1"/>
  <c r="CC92" i="1"/>
  <c r="CE91" i="1"/>
  <c r="DO85" i="1" s="1"/>
  <c r="BZ107" i="1" l="1"/>
  <c r="CB106" i="1"/>
  <c r="DN97" i="1" s="1"/>
  <c r="CC93" i="1"/>
  <c r="CE92" i="1"/>
  <c r="DO86" i="1" s="1"/>
  <c r="BZ108" i="1" l="1"/>
  <c r="CB107" i="1"/>
  <c r="DN98" i="1" s="1"/>
  <c r="CC94" i="1"/>
  <c r="CE93" i="1"/>
  <c r="DO87" i="1" s="1"/>
  <c r="BZ109" i="1" l="1"/>
  <c r="CB108" i="1"/>
  <c r="DN99" i="1" s="1"/>
  <c r="CC95" i="1"/>
  <c r="CE94" i="1"/>
  <c r="DO88" i="1" s="1"/>
  <c r="BZ110" i="1" l="1"/>
  <c r="CB109" i="1"/>
  <c r="DN100" i="1" s="1"/>
  <c r="CC96" i="1"/>
  <c r="CE95" i="1"/>
  <c r="DO89" i="1" s="1"/>
  <c r="CE96" i="1" l="1"/>
  <c r="DO90" i="1" s="1"/>
  <c r="CC100" i="1"/>
  <c r="CC98" i="1"/>
  <c r="CE98" i="1" s="1"/>
  <c r="CB110" i="1"/>
  <c r="DN101" i="1" s="1"/>
  <c r="BZ113" i="1"/>
  <c r="CB113" i="1" s="1"/>
  <c r="BZ111" i="1"/>
  <c r="BZ115" i="1" l="1"/>
  <c r="CB111" i="1"/>
  <c r="DN102" i="1" s="1"/>
  <c r="CC101" i="1"/>
  <c r="CE100" i="1"/>
  <c r="DO91" i="1" s="1"/>
  <c r="CC102" i="1" l="1"/>
  <c r="CE101" i="1"/>
  <c r="DO92" i="1" s="1"/>
  <c r="BZ116" i="1"/>
  <c r="CB115" i="1"/>
  <c r="DN103" i="1" s="1"/>
  <c r="BZ117" i="1" l="1"/>
  <c r="CB116" i="1"/>
  <c r="DN104" i="1" s="1"/>
  <c r="CC103" i="1"/>
  <c r="CE102" i="1"/>
  <c r="DO93" i="1" s="1"/>
  <c r="CC104" i="1" l="1"/>
  <c r="CE103" i="1"/>
  <c r="DO94" i="1" s="1"/>
  <c r="BZ118" i="1"/>
  <c r="CB117" i="1"/>
  <c r="DN105" i="1" s="1"/>
  <c r="BZ119" i="1" l="1"/>
  <c r="CB118" i="1"/>
  <c r="DN106" i="1" s="1"/>
  <c r="CC105" i="1"/>
  <c r="CE104" i="1"/>
  <c r="DO95" i="1" s="1"/>
  <c r="CC106" i="1" l="1"/>
  <c r="CE105" i="1"/>
  <c r="DO96" i="1" s="1"/>
  <c r="BZ120" i="1"/>
  <c r="CB119" i="1"/>
  <c r="DN107" i="1" s="1"/>
  <c r="BZ121" i="1" l="1"/>
  <c r="CB120" i="1"/>
  <c r="DN108" i="1" s="1"/>
  <c r="CC107" i="1"/>
  <c r="CE106" i="1"/>
  <c r="DO97" i="1" s="1"/>
  <c r="CC108" i="1" l="1"/>
  <c r="CE107" i="1"/>
  <c r="DO98" i="1" s="1"/>
  <c r="BZ122" i="1"/>
  <c r="CB121" i="1"/>
  <c r="DN109" i="1" s="1"/>
  <c r="BZ123" i="1" l="1"/>
  <c r="CB122" i="1"/>
  <c r="DN110" i="1" s="1"/>
  <c r="CC109" i="1"/>
  <c r="CE108" i="1"/>
  <c r="DO99" i="1" s="1"/>
  <c r="CC110" i="1" l="1"/>
  <c r="CE109" i="1"/>
  <c r="DO100" i="1" s="1"/>
  <c r="BZ124" i="1"/>
  <c r="CB123" i="1"/>
  <c r="DN111" i="1" s="1"/>
  <c r="BZ125" i="1" l="1"/>
  <c r="CB124" i="1"/>
  <c r="DN112" i="1" s="1"/>
  <c r="CE110" i="1"/>
  <c r="DO101" i="1" s="1"/>
  <c r="CC113" i="1"/>
  <c r="CE113" i="1" s="1"/>
  <c r="CC111" i="1"/>
  <c r="CC115" i="1" l="1"/>
  <c r="CE111" i="1"/>
  <c r="DO102" i="1" s="1"/>
  <c r="CB125" i="1"/>
  <c r="DN113" i="1" s="1"/>
  <c r="BZ126" i="1"/>
  <c r="BZ128" i="1"/>
  <c r="CB128" i="1" s="1"/>
  <c r="BZ130" i="1" l="1"/>
  <c r="CB126" i="1"/>
  <c r="DN114" i="1" s="1"/>
  <c r="CC116" i="1"/>
  <c r="CE115" i="1"/>
  <c r="DO103" i="1" s="1"/>
  <c r="BZ131" i="1" l="1"/>
  <c r="CB130" i="1"/>
  <c r="DN115" i="1" s="1"/>
  <c r="CC117" i="1"/>
  <c r="CE116" i="1"/>
  <c r="DO104" i="1" s="1"/>
  <c r="CC118" i="1" l="1"/>
  <c r="CE117" i="1"/>
  <c r="DO105" i="1" s="1"/>
  <c r="BZ132" i="1"/>
  <c r="CB131" i="1"/>
  <c r="DN116" i="1" s="1"/>
  <c r="BZ133" i="1" l="1"/>
  <c r="CB132" i="1"/>
  <c r="DN117" i="1" s="1"/>
  <c r="CC119" i="1"/>
  <c r="CE118" i="1"/>
  <c r="DO106" i="1" s="1"/>
  <c r="CC120" i="1" l="1"/>
  <c r="CE119" i="1"/>
  <c r="DO107" i="1" s="1"/>
  <c r="BZ134" i="1"/>
  <c r="CB133" i="1"/>
  <c r="DN118" i="1" s="1"/>
  <c r="BZ135" i="1" l="1"/>
  <c r="CB134" i="1"/>
  <c r="DN119" i="1" s="1"/>
  <c r="CC121" i="1"/>
  <c r="CE120" i="1"/>
  <c r="DO108" i="1" s="1"/>
  <c r="CC122" i="1" l="1"/>
  <c r="CE121" i="1"/>
  <c r="DO109" i="1" s="1"/>
  <c r="BZ136" i="1"/>
  <c r="CB135" i="1"/>
  <c r="DN120" i="1" s="1"/>
  <c r="BZ137" i="1" l="1"/>
  <c r="CB136" i="1"/>
  <c r="DN121" i="1" s="1"/>
  <c r="CC123" i="1"/>
  <c r="CE122" i="1"/>
  <c r="DO110" i="1" s="1"/>
  <c r="BZ138" i="1" l="1"/>
  <c r="CB137" i="1"/>
  <c r="DN122" i="1" s="1"/>
  <c r="CC124" i="1"/>
  <c r="CE123" i="1"/>
  <c r="DO111" i="1" s="1"/>
  <c r="BZ139" i="1" l="1"/>
  <c r="CB138" i="1"/>
  <c r="DN123" i="1" s="1"/>
  <c r="CC125" i="1"/>
  <c r="CE124" i="1"/>
  <c r="DO112" i="1" s="1"/>
  <c r="BZ140" i="1" l="1"/>
  <c r="CB139" i="1"/>
  <c r="DN124" i="1" s="1"/>
  <c r="CE125" i="1"/>
  <c r="DO113" i="1" s="1"/>
  <c r="CC126" i="1"/>
  <c r="CC128" i="1"/>
  <c r="CE128" i="1" s="1"/>
  <c r="CB140" i="1" l="1"/>
  <c r="DN125" i="1" s="1"/>
  <c r="BZ143" i="1"/>
  <c r="CB143" i="1" s="1"/>
  <c r="BZ141" i="1"/>
  <c r="CC130" i="1"/>
  <c r="CE126" i="1"/>
  <c r="DO114" i="1" s="1"/>
  <c r="CC131" i="1" l="1"/>
  <c r="CE130" i="1"/>
  <c r="DO115" i="1" s="1"/>
  <c r="BZ145" i="1"/>
  <c r="CB141" i="1"/>
  <c r="DN126" i="1" s="1"/>
  <c r="BZ146" i="1" l="1"/>
  <c r="CB145" i="1"/>
  <c r="DN127" i="1" s="1"/>
  <c r="CC132" i="1"/>
  <c r="CE131" i="1"/>
  <c r="DO116" i="1" s="1"/>
  <c r="CC133" i="1" l="1"/>
  <c r="CE132" i="1"/>
  <c r="DO117" i="1" s="1"/>
  <c r="BZ147" i="1"/>
  <c r="CB146" i="1"/>
  <c r="DN128" i="1" s="1"/>
  <c r="BZ148" i="1" l="1"/>
  <c r="CB147" i="1"/>
  <c r="DN129" i="1" s="1"/>
  <c r="CC134" i="1"/>
  <c r="CE133" i="1"/>
  <c r="DO118" i="1" s="1"/>
  <c r="CC135" i="1" l="1"/>
  <c r="CE134" i="1"/>
  <c r="DO119" i="1" s="1"/>
  <c r="BZ149" i="1"/>
  <c r="CB148" i="1"/>
  <c r="DN130" i="1" s="1"/>
  <c r="BZ150" i="1" l="1"/>
  <c r="CB149" i="1"/>
  <c r="DN131" i="1" s="1"/>
  <c r="CC136" i="1"/>
  <c r="CE135" i="1"/>
  <c r="DO120" i="1" s="1"/>
  <c r="BZ151" i="1" l="1"/>
  <c r="CB150" i="1"/>
  <c r="DN132" i="1" s="1"/>
  <c r="CC137" i="1"/>
  <c r="CE136" i="1"/>
  <c r="DO121" i="1" s="1"/>
  <c r="BZ152" i="1" l="1"/>
  <c r="CB151" i="1"/>
  <c r="DN133" i="1" s="1"/>
  <c r="CC138" i="1"/>
  <c r="CE137" i="1"/>
  <c r="DO122" i="1" s="1"/>
  <c r="BZ153" i="1" l="1"/>
  <c r="CB152" i="1"/>
  <c r="DN134" i="1" s="1"/>
  <c r="CC139" i="1"/>
  <c r="CE138" i="1"/>
  <c r="DO123" i="1" s="1"/>
  <c r="BZ154" i="1" l="1"/>
  <c r="CB153" i="1"/>
  <c r="DN135" i="1" s="1"/>
  <c r="CC140" i="1"/>
  <c r="CE139" i="1"/>
  <c r="DO124" i="1" s="1"/>
  <c r="BZ155" i="1" l="1"/>
  <c r="CB154" i="1"/>
  <c r="DN136" i="1" s="1"/>
  <c r="CE140" i="1"/>
  <c r="DO125" i="1" s="1"/>
  <c r="CC143" i="1"/>
  <c r="CE143" i="1" s="1"/>
  <c r="CC141" i="1"/>
  <c r="CC145" i="1" l="1"/>
  <c r="CE141" i="1"/>
  <c r="DO126" i="1" s="1"/>
  <c r="CB155" i="1"/>
  <c r="DN137" i="1" s="1"/>
  <c r="BZ156" i="1"/>
  <c r="BZ158" i="1"/>
  <c r="CB158" i="1" s="1"/>
  <c r="CC146" i="1" l="1"/>
  <c r="CE145" i="1"/>
  <c r="DO127" i="1" s="1"/>
  <c r="BZ160" i="1"/>
  <c r="CB156" i="1"/>
  <c r="DN138" i="1" s="1"/>
  <c r="CC147" i="1" l="1"/>
  <c r="CE146" i="1"/>
  <c r="DO128" i="1" s="1"/>
  <c r="BZ161" i="1"/>
  <c r="CB160" i="1"/>
  <c r="DN139" i="1" s="1"/>
  <c r="BZ162" i="1" l="1"/>
  <c r="CB161" i="1"/>
  <c r="DN140" i="1" s="1"/>
  <c r="CC148" i="1"/>
  <c r="CE147" i="1"/>
  <c r="DO129" i="1" s="1"/>
  <c r="CC149" i="1" l="1"/>
  <c r="CE148" i="1"/>
  <c r="DO130" i="1" s="1"/>
  <c r="BZ163" i="1"/>
  <c r="CB162" i="1"/>
  <c r="DN141" i="1" s="1"/>
  <c r="BZ164" i="1" l="1"/>
  <c r="CB163" i="1"/>
  <c r="DN142" i="1" s="1"/>
  <c r="CC150" i="1"/>
  <c r="CE149" i="1"/>
  <c r="DO131" i="1" s="1"/>
  <c r="CC151" i="1" l="1"/>
  <c r="CE150" i="1"/>
  <c r="DO132" i="1" s="1"/>
  <c r="BZ165" i="1"/>
  <c r="CB164" i="1"/>
  <c r="DN143" i="1" s="1"/>
  <c r="BZ166" i="1" l="1"/>
  <c r="CB165" i="1"/>
  <c r="DN144" i="1" s="1"/>
  <c r="CC152" i="1"/>
  <c r="CE151" i="1"/>
  <c r="DO133" i="1" s="1"/>
  <c r="CC153" i="1" l="1"/>
  <c r="CE152" i="1"/>
  <c r="DO134" i="1" s="1"/>
  <c r="BZ167" i="1"/>
  <c r="CB166" i="1"/>
  <c r="DN145" i="1" s="1"/>
  <c r="BZ168" i="1" l="1"/>
  <c r="CB167" i="1"/>
  <c r="DN146" i="1" s="1"/>
  <c r="CC154" i="1"/>
  <c r="CE153" i="1"/>
  <c r="DO135" i="1" s="1"/>
  <c r="CC155" i="1" l="1"/>
  <c r="CE154" i="1"/>
  <c r="DO136" i="1" s="1"/>
  <c r="BZ169" i="1"/>
  <c r="CB168" i="1"/>
  <c r="DN147" i="1" s="1"/>
  <c r="BZ170" i="1" l="1"/>
  <c r="CB169" i="1"/>
  <c r="DN148" i="1" s="1"/>
  <c r="CE155" i="1"/>
  <c r="DO137" i="1" s="1"/>
  <c r="CC158" i="1"/>
  <c r="CE158" i="1" s="1"/>
  <c r="CC156" i="1"/>
  <c r="CC160" i="1" l="1"/>
  <c r="CE156" i="1"/>
  <c r="DO138" i="1" s="1"/>
  <c r="CB170" i="1"/>
  <c r="DN149" i="1" s="1"/>
  <c r="BZ173" i="1"/>
  <c r="CB173" i="1" s="1"/>
  <c r="BZ171" i="1"/>
  <c r="BZ175" i="1" l="1"/>
  <c r="CB171" i="1"/>
  <c r="DN150" i="1" s="1"/>
  <c r="CC161" i="1"/>
  <c r="CE160" i="1"/>
  <c r="DO139" i="1" s="1"/>
  <c r="BZ176" i="1" l="1"/>
  <c r="CB175" i="1"/>
  <c r="DN151" i="1" s="1"/>
  <c r="CC162" i="1"/>
  <c r="CE161" i="1"/>
  <c r="DO140" i="1" s="1"/>
  <c r="BZ177" i="1" l="1"/>
  <c r="CB176" i="1"/>
  <c r="DN152" i="1" s="1"/>
  <c r="CC163" i="1"/>
  <c r="CE162" i="1"/>
  <c r="DO141" i="1" s="1"/>
  <c r="BZ178" i="1" l="1"/>
  <c r="CB177" i="1"/>
  <c r="DN153" i="1" s="1"/>
  <c r="CC164" i="1"/>
  <c r="CE163" i="1"/>
  <c r="DO142" i="1" s="1"/>
  <c r="CC165" i="1" l="1"/>
  <c r="CE164" i="1"/>
  <c r="DO143" i="1" s="1"/>
  <c r="BZ179" i="1"/>
  <c r="CB178" i="1"/>
  <c r="DN154" i="1" s="1"/>
  <c r="CC166" i="1" l="1"/>
  <c r="CE165" i="1"/>
  <c r="DO144" i="1" s="1"/>
  <c r="BZ180" i="1"/>
  <c r="CB179" i="1"/>
  <c r="DN155" i="1" s="1"/>
  <c r="CC167" i="1" l="1"/>
  <c r="CE166" i="1"/>
  <c r="DO145" i="1" s="1"/>
  <c r="BZ181" i="1"/>
  <c r="CB180" i="1"/>
  <c r="DN156" i="1" s="1"/>
  <c r="CC168" i="1" l="1"/>
  <c r="CE167" i="1"/>
  <c r="DO146" i="1" s="1"/>
  <c r="BZ182" i="1"/>
  <c r="CB181" i="1"/>
  <c r="DN157" i="1" s="1"/>
  <c r="CC169" i="1" l="1"/>
  <c r="CE168" i="1"/>
  <c r="DO147" i="1" s="1"/>
  <c r="BZ183" i="1"/>
  <c r="CB182" i="1"/>
  <c r="DN158" i="1" s="1"/>
  <c r="CC170" i="1" l="1"/>
  <c r="CE169" i="1"/>
  <c r="DO148" i="1" s="1"/>
  <c r="BZ184" i="1"/>
  <c r="CB183" i="1"/>
  <c r="DN159" i="1" s="1"/>
  <c r="CE170" i="1" l="1"/>
  <c r="DO149" i="1" s="1"/>
  <c r="CC173" i="1"/>
  <c r="CE173" i="1" s="1"/>
  <c r="CC171" i="1"/>
  <c r="BZ185" i="1"/>
  <c r="CB184" i="1"/>
  <c r="DN160" i="1" s="1"/>
  <c r="CC175" i="1" l="1"/>
  <c r="CE171" i="1"/>
  <c r="DO150" i="1" s="1"/>
  <c r="CB185" i="1"/>
  <c r="DN161" i="1" s="1"/>
  <c r="BZ188" i="1"/>
  <c r="CB188" i="1" s="1"/>
  <c r="BZ186" i="1"/>
  <c r="BZ190" i="1" l="1"/>
  <c r="CB186" i="1"/>
  <c r="DN162" i="1" s="1"/>
  <c r="CC176" i="1"/>
  <c r="CE175" i="1"/>
  <c r="DO151" i="1" s="1"/>
  <c r="CC177" i="1" l="1"/>
  <c r="CE176" i="1"/>
  <c r="DO152" i="1" s="1"/>
  <c r="BZ191" i="1"/>
  <c r="CB190" i="1"/>
  <c r="DN163" i="1" s="1"/>
  <c r="CC178" i="1" l="1"/>
  <c r="CE177" i="1"/>
  <c r="DO153" i="1" s="1"/>
  <c r="BZ192" i="1"/>
  <c r="CB191" i="1"/>
  <c r="DN164" i="1" s="1"/>
  <c r="CC179" i="1" l="1"/>
  <c r="CE178" i="1"/>
  <c r="DO154" i="1" s="1"/>
  <c r="BZ193" i="1"/>
  <c r="CB192" i="1"/>
  <c r="DN165" i="1" s="1"/>
  <c r="CC180" i="1" l="1"/>
  <c r="CE179" i="1"/>
  <c r="DO155" i="1" s="1"/>
  <c r="BZ194" i="1"/>
  <c r="CB193" i="1"/>
  <c r="DN166" i="1" s="1"/>
  <c r="CC181" i="1" l="1"/>
  <c r="CE180" i="1"/>
  <c r="DO156" i="1" s="1"/>
  <c r="BZ195" i="1"/>
  <c r="CB194" i="1"/>
  <c r="DN167" i="1" s="1"/>
  <c r="BZ196" i="1" l="1"/>
  <c r="CB195" i="1"/>
  <c r="DN168" i="1" s="1"/>
  <c r="CC182" i="1"/>
  <c r="CE181" i="1"/>
  <c r="DO157" i="1" s="1"/>
  <c r="CC183" i="1" l="1"/>
  <c r="CE182" i="1"/>
  <c r="DO158" i="1" s="1"/>
  <c r="BZ197" i="1"/>
  <c r="CB196" i="1"/>
  <c r="DN169" i="1" s="1"/>
  <c r="BZ198" i="1" l="1"/>
  <c r="CB197" i="1"/>
  <c r="DN170" i="1" s="1"/>
  <c r="CC184" i="1"/>
  <c r="CE183" i="1"/>
  <c r="DO159" i="1" s="1"/>
  <c r="CC185" i="1" l="1"/>
  <c r="CE184" i="1"/>
  <c r="DO160" i="1" s="1"/>
  <c r="BZ199" i="1"/>
  <c r="CB198" i="1"/>
  <c r="DN171" i="1" s="1"/>
  <c r="BZ200" i="1" l="1"/>
  <c r="CB199" i="1"/>
  <c r="DN172" i="1" s="1"/>
  <c r="CE185" i="1"/>
  <c r="DO161" i="1" s="1"/>
  <c r="CC186" i="1"/>
  <c r="CC188" i="1"/>
  <c r="CE188" i="1" s="1"/>
  <c r="CC190" i="1" l="1"/>
  <c r="CE186" i="1"/>
  <c r="DO162" i="1" s="1"/>
  <c r="CB200" i="1"/>
  <c r="DN173" i="1" s="1"/>
  <c r="BZ201" i="1"/>
  <c r="BZ203" i="1"/>
  <c r="CB203" i="1" s="1"/>
  <c r="BZ205" i="1" l="1"/>
  <c r="CB201" i="1"/>
  <c r="DN174" i="1" s="1"/>
  <c r="CC191" i="1"/>
  <c r="CE190" i="1"/>
  <c r="DO163" i="1" s="1"/>
  <c r="CC192" i="1" l="1"/>
  <c r="CE191" i="1"/>
  <c r="DO164" i="1" s="1"/>
  <c r="BZ206" i="1"/>
  <c r="CB205" i="1"/>
  <c r="DN175" i="1" s="1"/>
  <c r="BZ207" i="1" l="1"/>
  <c r="CB206" i="1"/>
  <c r="DN176" i="1" s="1"/>
  <c r="CC193" i="1"/>
  <c r="CE192" i="1"/>
  <c r="DO165" i="1" s="1"/>
  <c r="CC194" i="1" l="1"/>
  <c r="CE193" i="1"/>
  <c r="DO166" i="1" s="1"/>
  <c r="BZ208" i="1"/>
  <c r="CB207" i="1"/>
  <c r="DN177" i="1" s="1"/>
  <c r="BZ209" i="1" l="1"/>
  <c r="CB208" i="1"/>
  <c r="DN178" i="1" s="1"/>
  <c r="CC195" i="1"/>
  <c r="CE194" i="1"/>
  <c r="DO167" i="1" s="1"/>
  <c r="CC196" i="1" l="1"/>
  <c r="CE195" i="1"/>
  <c r="DO168" i="1" s="1"/>
  <c r="BZ210" i="1"/>
  <c r="CB209" i="1"/>
  <c r="DN179" i="1" s="1"/>
  <c r="BZ211" i="1" l="1"/>
  <c r="CB210" i="1"/>
  <c r="DN180" i="1" s="1"/>
  <c r="CC197" i="1"/>
  <c r="CE196" i="1"/>
  <c r="DO169" i="1" s="1"/>
  <c r="CC198" i="1" l="1"/>
  <c r="CE197" i="1"/>
  <c r="DO170" i="1" s="1"/>
  <c r="BZ212" i="1"/>
  <c r="CB211" i="1"/>
  <c r="DN181" i="1" s="1"/>
  <c r="BZ213" i="1" l="1"/>
  <c r="CB212" i="1"/>
  <c r="DN182" i="1" s="1"/>
  <c r="CC199" i="1"/>
  <c r="CE198" i="1"/>
  <c r="DO171" i="1" s="1"/>
  <c r="CC200" i="1" l="1"/>
  <c r="CE199" i="1"/>
  <c r="DO172" i="1" s="1"/>
  <c r="BZ214" i="1"/>
  <c r="CB213" i="1"/>
  <c r="DN183" i="1" s="1"/>
  <c r="BZ215" i="1" l="1"/>
  <c r="CB214" i="1"/>
  <c r="DN184" i="1" s="1"/>
  <c r="CE200" i="1"/>
  <c r="DO173" i="1" s="1"/>
  <c r="CC203" i="1"/>
  <c r="CE203" i="1" s="1"/>
  <c r="CC201" i="1"/>
  <c r="CC205" i="1" l="1"/>
  <c r="CE201" i="1"/>
  <c r="DO174" i="1" s="1"/>
  <c r="CB215" i="1"/>
  <c r="DN185" i="1" s="1"/>
  <c r="BZ216" i="1"/>
  <c r="BZ218" i="1"/>
  <c r="CB218" i="1" s="1"/>
  <c r="BZ220" i="1" l="1"/>
  <c r="CB216" i="1"/>
  <c r="DN186" i="1" s="1"/>
  <c r="CC206" i="1"/>
  <c r="CE205" i="1"/>
  <c r="DO175" i="1" s="1"/>
  <c r="BZ221" i="1" l="1"/>
  <c r="CB220" i="1"/>
  <c r="DN187" i="1" s="1"/>
  <c r="CC207" i="1"/>
  <c r="CE206" i="1"/>
  <c r="DO176" i="1" s="1"/>
  <c r="CC208" i="1" l="1"/>
  <c r="CE207" i="1"/>
  <c r="DO177" i="1" s="1"/>
  <c r="BZ222" i="1"/>
  <c r="CB221" i="1"/>
  <c r="DN188" i="1" s="1"/>
  <c r="BZ223" i="1" l="1"/>
  <c r="CB222" i="1"/>
  <c r="DN189" i="1" s="1"/>
  <c r="CC209" i="1"/>
  <c r="CE208" i="1"/>
  <c r="DO178" i="1" s="1"/>
  <c r="CC210" i="1" l="1"/>
  <c r="CE209" i="1"/>
  <c r="DO179" i="1" s="1"/>
  <c r="BZ224" i="1"/>
  <c r="CB223" i="1"/>
  <c r="DN190" i="1" s="1"/>
  <c r="BZ225" i="1" l="1"/>
  <c r="CB224" i="1"/>
  <c r="DN191" i="1" s="1"/>
  <c r="CC211" i="1"/>
  <c r="CE210" i="1"/>
  <c r="DO180" i="1" s="1"/>
  <c r="BZ226" i="1" l="1"/>
  <c r="CB225" i="1"/>
  <c r="DN192" i="1" s="1"/>
  <c r="CC212" i="1"/>
  <c r="CE211" i="1"/>
  <c r="DO181" i="1" s="1"/>
  <c r="BZ227" i="1" l="1"/>
  <c r="CB226" i="1"/>
  <c r="DN193" i="1" s="1"/>
  <c r="CC213" i="1"/>
  <c r="CE212" i="1"/>
  <c r="DO182" i="1" s="1"/>
  <c r="BZ228" i="1" l="1"/>
  <c r="CB227" i="1"/>
  <c r="DN194" i="1" s="1"/>
  <c r="CC214" i="1"/>
  <c r="CE213" i="1"/>
  <c r="DO183" i="1" s="1"/>
  <c r="BZ229" i="1" l="1"/>
  <c r="CB228" i="1"/>
  <c r="DN195" i="1" s="1"/>
  <c r="CC215" i="1"/>
  <c r="CE214" i="1"/>
  <c r="DO184" i="1" s="1"/>
  <c r="BZ230" i="1" l="1"/>
  <c r="CB229" i="1"/>
  <c r="DN196" i="1" s="1"/>
  <c r="CE215" i="1"/>
  <c r="DO185" i="1" s="1"/>
  <c r="CC218" i="1"/>
  <c r="CE218" i="1" s="1"/>
  <c r="CC216" i="1"/>
  <c r="CC220" i="1" l="1"/>
  <c r="CE216" i="1"/>
  <c r="DO186" i="1" s="1"/>
  <c r="CB230" i="1"/>
  <c r="DN197" i="1" s="1"/>
  <c r="BZ231" i="1"/>
  <c r="BZ233" i="1"/>
  <c r="CB233" i="1" s="1"/>
  <c r="CC221" i="1" l="1"/>
  <c r="CE220" i="1"/>
  <c r="DO187" i="1" s="1"/>
  <c r="BZ235" i="1"/>
  <c r="CB231" i="1"/>
  <c r="DN198" i="1" s="1"/>
  <c r="CC222" i="1" l="1"/>
  <c r="CE221" i="1"/>
  <c r="DO188" i="1" s="1"/>
  <c r="BZ236" i="1"/>
  <c r="CB235" i="1"/>
  <c r="DN199" i="1" s="1"/>
  <c r="CC223" i="1" l="1"/>
  <c r="CE222" i="1"/>
  <c r="DO189" i="1" s="1"/>
  <c r="BZ237" i="1"/>
  <c r="CB236" i="1"/>
  <c r="DN200" i="1" s="1"/>
  <c r="CC224" i="1" l="1"/>
  <c r="CE223" i="1"/>
  <c r="DO190" i="1" s="1"/>
  <c r="BZ238" i="1"/>
  <c r="CB237" i="1"/>
  <c r="DN201" i="1" s="1"/>
  <c r="CC225" i="1" l="1"/>
  <c r="CE224" i="1"/>
  <c r="DO191" i="1" s="1"/>
  <c r="BZ239" i="1"/>
  <c r="CB238" i="1"/>
  <c r="DN202" i="1" s="1"/>
  <c r="CC226" i="1" l="1"/>
  <c r="CE225" i="1"/>
  <c r="DO192" i="1" s="1"/>
  <c r="BZ240" i="1"/>
  <c r="CB239" i="1"/>
  <c r="DN203" i="1" s="1"/>
  <c r="BZ241" i="1" l="1"/>
  <c r="CB240" i="1"/>
  <c r="DN204" i="1" s="1"/>
  <c r="CC227" i="1"/>
  <c r="CE226" i="1"/>
  <c r="DO193" i="1" s="1"/>
  <c r="CC228" i="1" l="1"/>
  <c r="CE227" i="1"/>
  <c r="DO194" i="1" s="1"/>
  <c r="BZ242" i="1"/>
  <c r="CB241" i="1"/>
  <c r="DN205" i="1" s="1"/>
  <c r="CC229" i="1" l="1"/>
  <c r="CE228" i="1"/>
  <c r="DO195" i="1" s="1"/>
  <c r="BZ243" i="1"/>
  <c r="CB242" i="1"/>
  <c r="DN206" i="1" s="1"/>
  <c r="BZ244" i="1" l="1"/>
  <c r="CB243" i="1"/>
  <c r="DN207" i="1" s="1"/>
  <c r="CC230" i="1"/>
  <c r="CE229" i="1"/>
  <c r="DO196" i="1" s="1"/>
  <c r="CE230" i="1" l="1"/>
  <c r="DO197" i="1" s="1"/>
  <c r="CC233" i="1"/>
  <c r="CE233" i="1" s="1"/>
  <c r="CC231" i="1"/>
  <c r="BZ245" i="1"/>
  <c r="CB244" i="1"/>
  <c r="DN208" i="1" s="1"/>
  <c r="CB245" i="1" l="1"/>
  <c r="DN209" i="1" s="1"/>
  <c r="BZ248" i="1"/>
  <c r="CB248" i="1" s="1"/>
  <c r="BZ246" i="1"/>
  <c r="CC235" i="1"/>
  <c r="CE231" i="1"/>
  <c r="DO198" i="1" s="1"/>
  <c r="BZ250" i="1" l="1"/>
  <c r="CB246" i="1"/>
  <c r="DN210" i="1" s="1"/>
  <c r="CC236" i="1"/>
  <c r="CE235" i="1"/>
  <c r="DO199" i="1" s="1"/>
  <c r="CC237" i="1" l="1"/>
  <c r="CE236" i="1"/>
  <c r="DO200" i="1" s="1"/>
  <c r="BZ251" i="1"/>
  <c r="CB250" i="1"/>
  <c r="DN211" i="1" s="1"/>
  <c r="BZ252" i="1" l="1"/>
  <c r="CB251" i="1"/>
  <c r="DN212" i="1" s="1"/>
  <c r="CC238" i="1"/>
  <c r="CE237" i="1"/>
  <c r="DO201" i="1" s="1"/>
  <c r="CC239" i="1" l="1"/>
  <c r="CE238" i="1"/>
  <c r="DO202" i="1" s="1"/>
  <c r="BZ253" i="1"/>
  <c r="CB252" i="1"/>
  <c r="DN213" i="1" s="1"/>
  <c r="BZ254" i="1" l="1"/>
  <c r="CB253" i="1"/>
  <c r="DN214" i="1" s="1"/>
  <c r="CC240" i="1"/>
  <c r="CE239" i="1"/>
  <c r="DO203" i="1" s="1"/>
  <c r="CC241" i="1" l="1"/>
  <c r="CE240" i="1"/>
  <c r="DO204" i="1" s="1"/>
  <c r="BZ255" i="1"/>
  <c r="CB254" i="1"/>
  <c r="DN215" i="1" s="1"/>
  <c r="CC242" i="1" l="1"/>
  <c r="CE241" i="1"/>
  <c r="DO205" i="1" s="1"/>
  <c r="BZ256" i="1"/>
  <c r="CB255" i="1"/>
  <c r="DN216" i="1" s="1"/>
  <c r="CC243" i="1" l="1"/>
  <c r="CE242" i="1"/>
  <c r="DO206" i="1" s="1"/>
  <c r="BZ257" i="1"/>
  <c r="CB256" i="1"/>
  <c r="DN217" i="1" s="1"/>
  <c r="BZ258" i="1" l="1"/>
  <c r="CB257" i="1"/>
  <c r="DN218" i="1" s="1"/>
  <c r="CC244" i="1"/>
  <c r="CE243" i="1"/>
  <c r="DO207" i="1" s="1"/>
  <c r="CC245" i="1" l="1"/>
  <c r="CE244" i="1"/>
  <c r="DO208" i="1" s="1"/>
  <c r="BZ259" i="1"/>
  <c r="CB258" i="1"/>
  <c r="DN219" i="1" s="1"/>
  <c r="BZ260" i="1" l="1"/>
  <c r="CB259" i="1"/>
  <c r="DN220" i="1" s="1"/>
  <c r="CE245" i="1"/>
  <c r="DO209" i="1" s="1"/>
  <c r="CC246" i="1"/>
  <c r="CC248" i="1"/>
  <c r="CE248" i="1" s="1"/>
  <c r="CC250" i="1" l="1"/>
  <c r="CE246" i="1"/>
  <c r="DO210" i="1" s="1"/>
  <c r="CB260" i="1"/>
  <c r="DN221" i="1" s="1"/>
  <c r="BZ261" i="1"/>
  <c r="BZ263" i="1"/>
  <c r="CB263" i="1" s="1"/>
  <c r="BZ265" i="1" l="1"/>
  <c r="CB261" i="1"/>
  <c r="DN222" i="1" s="1"/>
  <c r="CC251" i="1"/>
  <c r="CE250" i="1"/>
  <c r="DO211" i="1" s="1"/>
  <c r="BZ266" i="1" l="1"/>
  <c r="CB265" i="1"/>
  <c r="DN223" i="1" s="1"/>
  <c r="CC252" i="1"/>
  <c r="CE251" i="1"/>
  <c r="DO212" i="1" s="1"/>
  <c r="BZ267" i="1" l="1"/>
  <c r="CB266" i="1"/>
  <c r="DN224" i="1" s="1"/>
  <c r="CC253" i="1"/>
  <c r="CE252" i="1"/>
  <c r="DO213" i="1" s="1"/>
  <c r="BZ268" i="1" l="1"/>
  <c r="CB267" i="1"/>
  <c r="DN225" i="1" s="1"/>
  <c r="CC254" i="1"/>
  <c r="CE253" i="1"/>
  <c r="DO214" i="1" s="1"/>
  <c r="BZ269" i="1" l="1"/>
  <c r="CB268" i="1"/>
  <c r="DN226" i="1" s="1"/>
  <c r="CC255" i="1"/>
  <c r="CE254" i="1"/>
  <c r="DO215" i="1" s="1"/>
  <c r="BZ270" i="1" l="1"/>
  <c r="CB269" i="1"/>
  <c r="DN227" i="1" s="1"/>
  <c r="CC256" i="1"/>
  <c r="CE255" i="1"/>
  <c r="DO216" i="1" s="1"/>
  <c r="CC257" i="1" l="1"/>
  <c r="CE256" i="1"/>
  <c r="DO217" i="1" s="1"/>
  <c r="BZ271" i="1"/>
  <c r="CB270" i="1"/>
  <c r="DN228" i="1" s="1"/>
  <c r="BZ272" i="1" l="1"/>
  <c r="CB271" i="1"/>
  <c r="DN229" i="1" s="1"/>
  <c r="CC258" i="1"/>
  <c r="CE257" i="1"/>
  <c r="DO218" i="1" s="1"/>
  <c r="CC259" i="1" l="1"/>
  <c r="CE258" i="1"/>
  <c r="DO219" i="1" s="1"/>
  <c r="BZ273" i="1"/>
  <c r="CB272" i="1"/>
  <c r="DN230" i="1" s="1"/>
  <c r="BZ274" i="1" l="1"/>
  <c r="CB273" i="1"/>
  <c r="DN231" i="1" s="1"/>
  <c r="CC260" i="1"/>
  <c r="CE259" i="1"/>
  <c r="DO220" i="1" s="1"/>
  <c r="BZ275" i="1" l="1"/>
  <c r="CB274" i="1"/>
  <c r="DN232" i="1" s="1"/>
  <c r="CE260" i="1"/>
  <c r="DO221" i="1" s="1"/>
  <c r="CC261" i="1"/>
  <c r="CC263" i="1"/>
  <c r="CE263" i="1" s="1"/>
  <c r="CC265" i="1" l="1"/>
  <c r="CE261" i="1"/>
  <c r="DO222" i="1" s="1"/>
  <c r="CB275" i="1"/>
  <c r="DN233" i="1" s="1"/>
  <c r="BZ278" i="1"/>
  <c r="CB278" i="1" s="1"/>
  <c r="BZ276" i="1"/>
  <c r="BZ280" i="1" l="1"/>
  <c r="CB276" i="1"/>
  <c r="DN234" i="1" s="1"/>
  <c r="CC266" i="1"/>
  <c r="CE265" i="1"/>
  <c r="DO223" i="1" s="1"/>
  <c r="CC267" i="1" l="1"/>
  <c r="CE266" i="1"/>
  <c r="DO224" i="1" s="1"/>
  <c r="BZ281" i="1"/>
  <c r="CB280" i="1"/>
  <c r="DN235" i="1" s="1"/>
  <c r="CC268" i="1" l="1"/>
  <c r="CE267" i="1"/>
  <c r="DO225" i="1" s="1"/>
  <c r="BZ282" i="1"/>
  <c r="CB281" i="1"/>
  <c r="DN236" i="1" s="1"/>
  <c r="CC269" i="1" l="1"/>
  <c r="CE268" i="1"/>
  <c r="DO226" i="1" s="1"/>
  <c r="BZ283" i="1"/>
  <c r="CB282" i="1"/>
  <c r="DN237" i="1" s="1"/>
  <c r="CC270" i="1" l="1"/>
  <c r="CE269" i="1"/>
  <c r="DO227" i="1" s="1"/>
  <c r="BZ284" i="1"/>
  <c r="CB283" i="1"/>
  <c r="DN238" i="1" s="1"/>
  <c r="CC271" i="1" l="1"/>
  <c r="CE270" i="1"/>
  <c r="DO228" i="1" s="1"/>
  <c r="BZ285" i="1"/>
  <c r="CB284" i="1"/>
  <c r="DN239" i="1" s="1"/>
  <c r="CC272" i="1" l="1"/>
  <c r="CE271" i="1"/>
  <c r="DO229" i="1" s="1"/>
  <c r="BZ286" i="1"/>
  <c r="CB285" i="1"/>
  <c r="DN240" i="1" s="1"/>
  <c r="BZ287" i="1" l="1"/>
  <c r="CB286" i="1"/>
  <c r="DN241" i="1" s="1"/>
  <c r="CC273" i="1"/>
  <c r="CE272" i="1"/>
  <c r="DO230" i="1" s="1"/>
  <c r="CC274" i="1" l="1"/>
  <c r="CE273" i="1"/>
  <c r="DO231" i="1" s="1"/>
  <c r="BZ288" i="1"/>
  <c r="CB287" i="1"/>
  <c r="DN242" i="1" s="1"/>
  <c r="CC275" i="1" l="1"/>
  <c r="CE274" i="1"/>
  <c r="DO232" i="1" s="1"/>
  <c r="BZ289" i="1"/>
  <c r="CB288" i="1"/>
  <c r="DN243" i="1" s="1"/>
  <c r="CE275" i="1" l="1"/>
  <c r="DO233" i="1" s="1"/>
  <c r="CC278" i="1"/>
  <c r="CE278" i="1" s="1"/>
  <c r="CC276" i="1"/>
  <c r="BZ290" i="1"/>
  <c r="CB289" i="1"/>
  <c r="DN244" i="1" s="1"/>
  <c r="CB290" i="1" l="1"/>
  <c r="DN245" i="1" s="1"/>
  <c r="BZ293" i="1"/>
  <c r="CB293" i="1" s="1"/>
  <c r="BZ291" i="1"/>
  <c r="CC280" i="1"/>
  <c r="CE276" i="1"/>
  <c r="DO234" i="1" s="1"/>
  <c r="CC281" i="1" l="1"/>
  <c r="CE280" i="1"/>
  <c r="DO235" i="1" s="1"/>
  <c r="BZ295" i="1"/>
  <c r="CB291" i="1"/>
  <c r="DN246" i="1" s="1"/>
  <c r="BZ296" i="1" l="1"/>
  <c r="CB295" i="1"/>
  <c r="DN247" i="1" s="1"/>
  <c r="CC282" i="1"/>
  <c r="CE281" i="1"/>
  <c r="DO236" i="1" s="1"/>
  <c r="CC283" i="1" l="1"/>
  <c r="CE282" i="1"/>
  <c r="DO237" i="1" s="1"/>
  <c r="BZ297" i="1"/>
  <c r="CB296" i="1"/>
  <c r="DN248" i="1" s="1"/>
  <c r="BZ298" i="1" l="1"/>
  <c r="CB297" i="1"/>
  <c r="DN249" i="1" s="1"/>
  <c r="CC284" i="1"/>
  <c r="CE283" i="1"/>
  <c r="DO238" i="1" s="1"/>
  <c r="CC285" i="1" l="1"/>
  <c r="CE284" i="1"/>
  <c r="DO239" i="1" s="1"/>
  <c r="BZ299" i="1"/>
  <c r="CB298" i="1"/>
  <c r="DN250" i="1" s="1"/>
  <c r="BZ300" i="1" l="1"/>
  <c r="CB299" i="1"/>
  <c r="DN251" i="1" s="1"/>
  <c r="CC286" i="1"/>
  <c r="CE285" i="1"/>
  <c r="DO240" i="1" s="1"/>
  <c r="CC287" i="1" l="1"/>
  <c r="CE286" i="1"/>
  <c r="DO241" i="1" s="1"/>
  <c r="BZ301" i="1"/>
  <c r="CB300" i="1"/>
  <c r="DN252" i="1" s="1"/>
  <c r="BZ302" i="1" l="1"/>
  <c r="CB301" i="1"/>
  <c r="DN253" i="1" s="1"/>
  <c r="CC288" i="1"/>
  <c r="CE287" i="1"/>
  <c r="DO242" i="1" s="1"/>
  <c r="CC289" i="1" l="1"/>
  <c r="CE288" i="1"/>
  <c r="DO243" i="1" s="1"/>
  <c r="BZ303" i="1"/>
  <c r="CB302" i="1"/>
  <c r="DN254" i="1" s="1"/>
  <c r="CC290" i="1" l="1"/>
  <c r="CE289" i="1"/>
  <c r="DO244" i="1" s="1"/>
  <c r="BZ304" i="1"/>
  <c r="CB303" i="1"/>
  <c r="DN255" i="1" s="1"/>
  <c r="CE290" i="1" l="1"/>
  <c r="DO245" i="1" s="1"/>
  <c r="CC293" i="1"/>
  <c r="CE293" i="1" s="1"/>
  <c r="CC291" i="1"/>
  <c r="BZ305" i="1"/>
  <c r="CB304" i="1"/>
  <c r="DN256" i="1" s="1"/>
  <c r="CB305" i="1" l="1"/>
  <c r="DN257" i="1" s="1"/>
  <c r="BZ306" i="1"/>
  <c r="BZ308" i="1"/>
  <c r="CB308" i="1" s="1"/>
  <c r="CC295" i="1"/>
  <c r="CE291" i="1"/>
  <c r="DO246" i="1" s="1"/>
  <c r="CC296" i="1" l="1"/>
  <c r="CE295" i="1"/>
  <c r="DO247" i="1" s="1"/>
  <c r="BZ310" i="1"/>
  <c r="CB306" i="1"/>
  <c r="DN258" i="1" s="1"/>
  <c r="BZ311" i="1" l="1"/>
  <c r="CB310" i="1"/>
  <c r="DN259" i="1" s="1"/>
  <c r="CC297" i="1"/>
  <c r="CE296" i="1"/>
  <c r="DO248" i="1" s="1"/>
  <c r="CC298" i="1" l="1"/>
  <c r="CE297" i="1"/>
  <c r="DO249" i="1" s="1"/>
  <c r="BZ312" i="1"/>
  <c r="CB311" i="1"/>
  <c r="DN260" i="1" s="1"/>
  <c r="BZ313" i="1" l="1"/>
  <c r="CB312" i="1"/>
  <c r="DN261" i="1" s="1"/>
  <c r="CC299" i="1"/>
  <c r="CE298" i="1"/>
  <c r="DO250" i="1" s="1"/>
  <c r="CC300" i="1" l="1"/>
  <c r="CE299" i="1"/>
  <c r="DO251" i="1" s="1"/>
  <c r="BZ314" i="1"/>
  <c r="CB313" i="1"/>
  <c r="DN262" i="1" s="1"/>
  <c r="BZ315" i="1" l="1"/>
  <c r="CB314" i="1"/>
  <c r="DN263" i="1" s="1"/>
  <c r="CC301" i="1"/>
  <c r="CE300" i="1"/>
  <c r="DO252" i="1" s="1"/>
  <c r="CC302" i="1" l="1"/>
  <c r="CE301" i="1"/>
  <c r="DO253" i="1" s="1"/>
  <c r="BZ316" i="1"/>
  <c r="CB315" i="1"/>
  <c r="DN264" i="1" s="1"/>
  <c r="BZ317" i="1" l="1"/>
  <c r="CB316" i="1"/>
  <c r="DN265" i="1" s="1"/>
  <c r="CC303" i="1"/>
  <c r="CE302" i="1"/>
  <c r="DO254" i="1" s="1"/>
  <c r="CC304" i="1" l="1"/>
  <c r="CE303" i="1"/>
  <c r="DO255" i="1" s="1"/>
  <c r="BZ318" i="1"/>
  <c r="CB317" i="1"/>
  <c r="DN266" i="1" s="1"/>
  <c r="BZ319" i="1" l="1"/>
  <c r="CB318" i="1"/>
  <c r="DN267" i="1" s="1"/>
  <c r="CC305" i="1"/>
  <c r="CE304" i="1"/>
  <c r="DO256" i="1" s="1"/>
  <c r="CE305" i="1" l="1"/>
  <c r="DO257" i="1" s="1"/>
  <c r="CC306" i="1"/>
  <c r="CC308" i="1"/>
  <c r="CE308" i="1" s="1"/>
  <c r="BZ320" i="1"/>
  <c r="CB319" i="1"/>
  <c r="DN268" i="1" s="1"/>
  <c r="CC310" i="1" l="1"/>
  <c r="CE306" i="1"/>
  <c r="DO258" i="1" s="1"/>
  <c r="CB320" i="1"/>
  <c r="DN269" i="1" s="1"/>
  <c r="BZ321" i="1"/>
  <c r="BZ323" i="1"/>
  <c r="CB323" i="1" s="1"/>
  <c r="BZ325" i="1" l="1"/>
  <c r="CB321" i="1"/>
  <c r="DN270" i="1" s="1"/>
  <c r="CC311" i="1"/>
  <c r="CE310" i="1"/>
  <c r="DO259" i="1" s="1"/>
  <c r="CC312" i="1" l="1"/>
  <c r="CE311" i="1"/>
  <c r="DO260" i="1" s="1"/>
  <c r="BZ326" i="1"/>
  <c r="CB325" i="1"/>
  <c r="DN271" i="1" s="1"/>
  <c r="BZ327" i="1" l="1"/>
  <c r="CB326" i="1"/>
  <c r="DN272" i="1" s="1"/>
  <c r="CC313" i="1"/>
  <c r="CE312" i="1"/>
  <c r="DO261" i="1" s="1"/>
  <c r="CC314" i="1" l="1"/>
  <c r="CE313" i="1"/>
  <c r="DO262" i="1" s="1"/>
  <c r="BZ328" i="1"/>
  <c r="CB327" i="1"/>
  <c r="DN273" i="1" s="1"/>
  <c r="BZ329" i="1" l="1"/>
  <c r="CB328" i="1"/>
  <c r="DN274" i="1" s="1"/>
  <c r="CC315" i="1"/>
  <c r="CE314" i="1"/>
  <c r="DO263" i="1" s="1"/>
  <c r="CC316" i="1" l="1"/>
  <c r="CE315" i="1"/>
  <c r="DO264" i="1" s="1"/>
  <c r="BZ330" i="1"/>
  <c r="CB329" i="1"/>
  <c r="DN275" i="1" s="1"/>
  <c r="BZ331" i="1" l="1"/>
  <c r="CB330" i="1"/>
  <c r="DN276" i="1" s="1"/>
  <c r="CC317" i="1"/>
  <c r="CE316" i="1"/>
  <c r="DO265" i="1" s="1"/>
  <c r="CC318" i="1" l="1"/>
  <c r="CE317" i="1"/>
  <c r="DO266" i="1" s="1"/>
  <c r="BZ332" i="1"/>
  <c r="CB331" i="1"/>
  <c r="DN277" i="1" s="1"/>
  <c r="BZ333" i="1" l="1"/>
  <c r="CB332" i="1"/>
  <c r="DN278" i="1" s="1"/>
  <c r="CC319" i="1"/>
  <c r="CE318" i="1"/>
  <c r="DO267" i="1" s="1"/>
  <c r="CC320" i="1" l="1"/>
  <c r="CE319" i="1"/>
  <c r="DO268" i="1" s="1"/>
  <c r="BZ334" i="1"/>
  <c r="CB333" i="1"/>
  <c r="DN279" i="1" s="1"/>
  <c r="BZ335" i="1" l="1"/>
  <c r="CB334" i="1"/>
  <c r="DN280" i="1" s="1"/>
  <c r="CE320" i="1"/>
  <c r="DO269" i="1" s="1"/>
  <c r="CC323" i="1"/>
  <c r="CE323" i="1" s="1"/>
  <c r="CC321" i="1"/>
  <c r="CC325" i="1" l="1"/>
  <c r="CE321" i="1"/>
  <c r="DO270" i="1" s="1"/>
  <c r="CB335" i="1"/>
  <c r="DN281" i="1" s="1"/>
  <c r="BZ336" i="1"/>
  <c r="BZ338" i="1"/>
  <c r="CB338" i="1" s="1"/>
  <c r="BZ340" i="1" l="1"/>
  <c r="CB336" i="1"/>
  <c r="DN282" i="1" s="1"/>
  <c r="CC326" i="1"/>
  <c r="CE325" i="1"/>
  <c r="DO271" i="1" s="1"/>
  <c r="CC327" i="1" l="1"/>
  <c r="CE326" i="1"/>
  <c r="DO272" i="1" s="1"/>
  <c r="BZ341" i="1"/>
  <c r="CB340" i="1"/>
  <c r="DN283" i="1" s="1"/>
  <c r="BZ342" i="1" l="1"/>
  <c r="CB341" i="1"/>
  <c r="DN284" i="1" s="1"/>
  <c r="CC328" i="1"/>
  <c r="CE327" i="1"/>
  <c r="DO273" i="1" s="1"/>
  <c r="CC329" i="1" l="1"/>
  <c r="CE328" i="1"/>
  <c r="DO274" i="1" s="1"/>
  <c r="BZ343" i="1"/>
  <c r="CB342" i="1"/>
  <c r="DN285" i="1" s="1"/>
  <c r="BZ344" i="1" l="1"/>
  <c r="CB343" i="1"/>
  <c r="DN286" i="1" s="1"/>
  <c r="CC330" i="1"/>
  <c r="CE329" i="1"/>
  <c r="DO275" i="1" s="1"/>
  <c r="CC331" i="1" l="1"/>
  <c r="CE330" i="1"/>
  <c r="DO276" i="1" s="1"/>
  <c r="BZ345" i="1"/>
  <c r="CB344" i="1"/>
  <c r="DN287" i="1" s="1"/>
  <c r="BZ346" i="1" l="1"/>
  <c r="CB345" i="1"/>
  <c r="DN288" i="1" s="1"/>
  <c r="CC332" i="1"/>
  <c r="CE331" i="1"/>
  <c r="DO277" i="1" s="1"/>
  <c r="CC333" i="1" l="1"/>
  <c r="CE332" i="1"/>
  <c r="DO278" i="1" s="1"/>
  <c r="BZ347" i="1"/>
  <c r="CB346" i="1"/>
  <c r="DN289" i="1" s="1"/>
  <c r="BZ348" i="1" l="1"/>
  <c r="CB347" i="1"/>
  <c r="DN290" i="1" s="1"/>
  <c r="CC334" i="1"/>
  <c r="CE333" i="1"/>
  <c r="DO279" i="1" s="1"/>
  <c r="CC335" i="1" l="1"/>
  <c r="CE334" i="1"/>
  <c r="DO280" i="1" s="1"/>
  <c r="BZ349" i="1"/>
  <c r="CB348" i="1"/>
  <c r="DN291" i="1" s="1"/>
  <c r="BZ350" i="1" l="1"/>
  <c r="CB349" i="1"/>
  <c r="DN292" i="1" s="1"/>
  <c r="CE335" i="1"/>
  <c r="DO281" i="1" s="1"/>
  <c r="CC338" i="1"/>
  <c r="CE338" i="1" s="1"/>
  <c r="CC336" i="1"/>
  <c r="CC340" i="1" l="1"/>
  <c r="CE336" i="1"/>
  <c r="DO282" i="1" s="1"/>
  <c r="CB350" i="1"/>
  <c r="DN293" i="1" s="1"/>
  <c r="BZ351" i="1"/>
  <c r="BZ353" i="1"/>
  <c r="CB353" i="1" s="1"/>
  <c r="BZ355" i="1" l="1"/>
  <c r="CB351" i="1"/>
  <c r="DN294" i="1" s="1"/>
  <c r="CC341" i="1"/>
  <c r="CE340" i="1"/>
  <c r="DO283" i="1" s="1"/>
  <c r="CC342" i="1" l="1"/>
  <c r="CE341" i="1"/>
  <c r="DO284" i="1" s="1"/>
  <c r="BZ356" i="1"/>
  <c r="CB355" i="1"/>
  <c r="DN295" i="1" s="1"/>
  <c r="BZ357" i="1" l="1"/>
  <c r="CB356" i="1"/>
  <c r="DN296" i="1" s="1"/>
  <c r="CC343" i="1"/>
  <c r="CE342" i="1"/>
  <c r="DO285" i="1" s="1"/>
  <c r="CC344" i="1" l="1"/>
  <c r="CE343" i="1"/>
  <c r="DO286" i="1" s="1"/>
  <c r="BZ358" i="1"/>
  <c r="CB357" i="1"/>
  <c r="DN297" i="1" s="1"/>
  <c r="BZ359" i="1" l="1"/>
  <c r="CB358" i="1"/>
  <c r="DN298" i="1" s="1"/>
  <c r="CC345" i="1"/>
  <c r="CE344" i="1"/>
  <c r="DO287" i="1" s="1"/>
  <c r="CC346" i="1" l="1"/>
  <c r="CE345" i="1"/>
  <c r="DO288" i="1" s="1"/>
  <c r="BZ360" i="1"/>
  <c r="CB359" i="1"/>
  <c r="DN299" i="1" s="1"/>
  <c r="BZ361" i="1" l="1"/>
  <c r="CB360" i="1"/>
  <c r="DN300" i="1" s="1"/>
  <c r="CC347" i="1"/>
  <c r="CE346" i="1"/>
  <c r="DO289" i="1" s="1"/>
  <c r="CC348" i="1" l="1"/>
  <c r="CE347" i="1"/>
  <c r="DO290" i="1" s="1"/>
  <c r="BZ362" i="1"/>
  <c r="CB361" i="1"/>
  <c r="DN301" i="1" s="1"/>
  <c r="BZ363" i="1" l="1"/>
  <c r="CB362" i="1"/>
  <c r="DN302" i="1" s="1"/>
  <c r="CC349" i="1"/>
  <c r="CE348" i="1"/>
  <c r="DO291" i="1" s="1"/>
  <c r="CC350" i="1" l="1"/>
  <c r="CE349" i="1"/>
  <c r="DO292" i="1" s="1"/>
  <c r="BZ364" i="1"/>
  <c r="CB363" i="1"/>
  <c r="DN303" i="1" s="1"/>
  <c r="BZ365" i="1" l="1"/>
  <c r="CB364" i="1"/>
  <c r="DN304" i="1" s="1"/>
  <c r="CE350" i="1"/>
  <c r="DO293" i="1" s="1"/>
  <c r="CC353" i="1"/>
  <c r="CE353" i="1" s="1"/>
  <c r="CC351" i="1"/>
  <c r="CC355" i="1" l="1"/>
  <c r="CE351" i="1"/>
  <c r="DO294" i="1" s="1"/>
  <c r="CB365" i="1"/>
  <c r="DN305" i="1" s="1"/>
  <c r="BZ368" i="1"/>
  <c r="CB368" i="1" s="1"/>
  <c r="BZ366" i="1"/>
  <c r="BZ370" i="1" l="1"/>
  <c r="CB366" i="1"/>
  <c r="DN306" i="1" s="1"/>
  <c r="CC356" i="1"/>
  <c r="CE355" i="1"/>
  <c r="DO295" i="1" s="1"/>
  <c r="CC357" i="1" l="1"/>
  <c r="CE356" i="1"/>
  <c r="DO296" i="1" s="1"/>
  <c r="BZ371" i="1"/>
  <c r="BZ372" i="1" s="1"/>
  <c r="CB372" i="1" s="1"/>
  <c r="CB370" i="1"/>
  <c r="DN307" i="1" s="1"/>
  <c r="BZ374" i="1" l="1"/>
  <c r="CB374" i="1" s="1"/>
  <c r="CB371" i="1"/>
  <c r="DN308" i="1" s="1"/>
  <c r="DN309" i="1" s="1"/>
  <c r="CC358" i="1"/>
  <c r="CE357" i="1"/>
  <c r="DO297" i="1" s="1"/>
  <c r="CC359" i="1" l="1"/>
  <c r="CE358" i="1"/>
  <c r="DO298" i="1" s="1"/>
  <c r="CC360" i="1" l="1"/>
  <c r="CE359" i="1"/>
  <c r="DO299" i="1" s="1"/>
  <c r="CC361" i="1" l="1"/>
  <c r="CE360" i="1"/>
  <c r="DO300" i="1" s="1"/>
  <c r="CC362" i="1" l="1"/>
  <c r="CE361" i="1"/>
  <c r="DO301" i="1" s="1"/>
  <c r="CC363" i="1" l="1"/>
  <c r="CE362" i="1"/>
  <c r="DO302" i="1" s="1"/>
  <c r="CC364" i="1" l="1"/>
  <c r="CE363" i="1"/>
  <c r="DO303" i="1" s="1"/>
  <c r="CC365" i="1" l="1"/>
  <c r="CE364" i="1"/>
  <c r="DO304" i="1" s="1"/>
  <c r="CE365" i="1" l="1"/>
  <c r="DO305" i="1" s="1"/>
  <c r="CC366" i="1"/>
  <c r="CC368" i="1"/>
  <c r="CE368" i="1" s="1"/>
  <c r="CC370" i="1" l="1"/>
  <c r="CE366" i="1"/>
  <c r="DO306" i="1" s="1"/>
  <c r="CC371" i="1" l="1"/>
  <c r="CE370" i="1"/>
  <c r="DO307" i="1" s="1"/>
  <c r="CC374" i="1"/>
  <c r="CE374" i="1" s="1"/>
  <c r="CE371" i="1" l="1"/>
  <c r="DO308" i="1" s="1"/>
  <c r="CC372" i="1"/>
  <c r="CE372" i="1" s="1"/>
  <c r="BK55" i="1"/>
  <c r="BW55" i="1"/>
  <c r="BT55" i="1"/>
  <c r="BQ55" i="1"/>
  <c r="BN55" i="1"/>
  <c r="BH55" i="1"/>
  <c r="BE55" i="1"/>
  <c r="AY55" i="1"/>
  <c r="L56" i="1"/>
  <c r="DO309" i="1" l="1"/>
  <c r="BG55" i="1"/>
  <c r="DG55" i="1" s="1"/>
  <c r="K55" i="1"/>
  <c r="BY55" i="1"/>
  <c r="DM55" i="1" s="1"/>
  <c r="BV55" i="1"/>
  <c r="DL55" i="1" s="1"/>
  <c r="BS55" i="1"/>
  <c r="DK55" i="1" s="1"/>
  <c r="BP55" i="1"/>
  <c r="DJ55" i="1" s="1"/>
  <c r="BM55" i="1"/>
  <c r="DI55" i="1" s="1"/>
  <c r="BJ55" i="1"/>
  <c r="DH55" i="1" s="1"/>
  <c r="BA55" i="1"/>
  <c r="DE55" i="1" s="1"/>
  <c r="AX55" i="1"/>
  <c r="DD55" i="1" s="1"/>
  <c r="AO55" i="1"/>
  <c r="DA55" i="1" s="1"/>
  <c r="AL55" i="1"/>
  <c r="CZ55" i="1" s="1"/>
  <c r="AI55" i="1"/>
  <c r="CY55" i="1" s="1"/>
  <c r="AF55" i="1"/>
  <c r="CX55" i="1" s="1"/>
  <c r="AC55" i="1"/>
  <c r="CW55" i="1" s="1"/>
  <c r="Z55" i="1"/>
  <c r="CV55" i="1" s="1"/>
  <c r="W55" i="1"/>
  <c r="CU55" i="1" s="1"/>
  <c r="T55" i="1"/>
  <c r="CT55" i="1" s="1"/>
  <c r="Q55" i="1"/>
  <c r="CS55" i="1" s="1"/>
  <c r="BW56" i="1"/>
  <c r="BY56" i="1" s="1"/>
  <c r="BT56" i="1"/>
  <c r="BQ56" i="1"/>
  <c r="BS56" i="1" s="1"/>
  <c r="BN56" i="1"/>
  <c r="BP56" i="1" s="1"/>
  <c r="BK56" i="1"/>
  <c r="BM56" i="1" s="1"/>
  <c r="BH56" i="1"/>
  <c r="BJ56" i="1" s="1"/>
  <c r="BE56" i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G66" i="1" s="1"/>
  <c r="AY56" i="1"/>
  <c r="BA56" i="1" s="1"/>
  <c r="AV56" i="1"/>
  <c r="AX56" i="1" s="1"/>
  <c r="AS56" i="1"/>
  <c r="AP56" i="1"/>
  <c r="AM56" i="1"/>
  <c r="AO56" i="1" s="1"/>
  <c r="AJ56" i="1"/>
  <c r="AL56" i="1" s="1"/>
  <c r="AG56" i="1"/>
  <c r="AI56" i="1" s="1"/>
  <c r="AD56" i="1"/>
  <c r="AF56" i="1" s="1"/>
  <c r="AA56" i="1"/>
  <c r="AC56" i="1" s="1"/>
  <c r="X56" i="1"/>
  <c r="Z56" i="1" s="1"/>
  <c r="U56" i="1"/>
  <c r="W56" i="1" s="1"/>
  <c r="R56" i="1"/>
  <c r="R57" i="1" s="1"/>
  <c r="O56" i="1"/>
  <c r="Q56" i="1" s="1"/>
  <c r="N55" i="1"/>
  <c r="CR55" i="1" s="1"/>
  <c r="DJ56" i="1" l="1"/>
  <c r="DK56" i="1"/>
  <c r="DM56" i="1"/>
  <c r="DI56" i="1"/>
  <c r="CV56" i="1"/>
  <c r="CZ56" i="1"/>
  <c r="DD56" i="1"/>
  <c r="CX56" i="1"/>
  <c r="CS56" i="1"/>
  <c r="CW56" i="1"/>
  <c r="DA56" i="1"/>
  <c r="DE56" i="1"/>
  <c r="DH56" i="1"/>
  <c r="CU56" i="1"/>
  <c r="CY56" i="1"/>
  <c r="BG56" i="1"/>
  <c r="DG56" i="1" s="1"/>
  <c r="BG60" i="1"/>
  <c r="BG64" i="1"/>
  <c r="BG57" i="1"/>
  <c r="BG61" i="1"/>
  <c r="BG65" i="1"/>
  <c r="BG58" i="1"/>
  <c r="BG62" i="1"/>
  <c r="BG59" i="1"/>
  <c r="BG63" i="1"/>
  <c r="X57" i="1"/>
  <c r="X58" i="1" s="1"/>
  <c r="BQ57" i="1"/>
  <c r="BS57" i="1" s="1"/>
  <c r="AD57" i="1"/>
  <c r="AD58" i="1" s="1"/>
  <c r="AY57" i="1"/>
  <c r="AY58" i="1" s="1"/>
  <c r="AS57" i="1"/>
  <c r="AS58" i="1" s="1"/>
  <c r="BW57" i="1"/>
  <c r="BW58" i="1" s="1"/>
  <c r="AP57" i="1"/>
  <c r="AP58" i="1" s="1"/>
  <c r="AJ57" i="1"/>
  <c r="AJ58" i="1" s="1"/>
  <c r="BK57" i="1"/>
  <c r="BK58" i="1" s="1"/>
  <c r="T56" i="1"/>
  <c r="CT56" i="1" s="1"/>
  <c r="AV57" i="1"/>
  <c r="AV58" i="1" s="1"/>
  <c r="O57" i="1"/>
  <c r="O58" i="1" s="1"/>
  <c r="O59" i="1" s="1"/>
  <c r="R58" i="1"/>
  <c r="T57" i="1"/>
  <c r="U57" i="1"/>
  <c r="AA57" i="1"/>
  <c r="AG57" i="1"/>
  <c r="AM57" i="1"/>
  <c r="BH57" i="1"/>
  <c r="BN57" i="1"/>
  <c r="BT57" i="1"/>
  <c r="BE70" i="1"/>
  <c r="BE68" i="1"/>
  <c r="BG68" i="1" s="1"/>
  <c r="DK57" i="1" l="1"/>
  <c r="AF57" i="1"/>
  <c r="CX57" i="1" s="1"/>
  <c r="CT57" i="1"/>
  <c r="DG57" i="1"/>
  <c r="DG58" i="1" s="1"/>
  <c r="DG59" i="1" s="1"/>
  <c r="DG60" i="1" s="1"/>
  <c r="DG61" i="1" s="1"/>
  <c r="DG62" i="1" s="1"/>
  <c r="DG63" i="1" s="1"/>
  <c r="DG64" i="1" s="1"/>
  <c r="DG65" i="1" s="1"/>
  <c r="DG66" i="1" s="1"/>
  <c r="BQ58" i="1"/>
  <c r="BQ59" i="1" s="1"/>
  <c r="Z57" i="1"/>
  <c r="CV57" i="1" s="1"/>
  <c r="BE71" i="1"/>
  <c r="BG70" i="1"/>
  <c r="BY57" i="1"/>
  <c r="DM57" i="1" s="1"/>
  <c r="BA57" i="1"/>
  <c r="DE57" i="1" s="1"/>
  <c r="AX57" i="1"/>
  <c r="DD57" i="1" s="1"/>
  <c r="Q58" i="1"/>
  <c r="BM57" i="1"/>
  <c r="DI57" i="1" s="1"/>
  <c r="AL57" i="1"/>
  <c r="CZ57" i="1" s="1"/>
  <c r="Q57" i="1"/>
  <c r="CS57" i="1" s="1"/>
  <c r="O60" i="1"/>
  <c r="Q59" i="1"/>
  <c r="BW59" i="1"/>
  <c r="BY58" i="1"/>
  <c r="BK59" i="1"/>
  <c r="BM58" i="1"/>
  <c r="AJ59" i="1"/>
  <c r="AL58" i="1"/>
  <c r="X59" i="1"/>
  <c r="Z58" i="1"/>
  <c r="BN58" i="1"/>
  <c r="BP57" i="1"/>
  <c r="DJ57" i="1" s="1"/>
  <c r="AA58" i="1"/>
  <c r="AC57" i="1"/>
  <c r="CW57" i="1" s="1"/>
  <c r="BT58" i="1"/>
  <c r="AY59" i="1"/>
  <c r="BA58" i="1"/>
  <c r="AV59" i="1"/>
  <c r="AX58" i="1"/>
  <c r="BH58" i="1"/>
  <c r="BJ57" i="1"/>
  <c r="DH57" i="1" s="1"/>
  <c r="U58" i="1"/>
  <c r="W57" i="1"/>
  <c r="CU57" i="1" s="1"/>
  <c r="AS59" i="1"/>
  <c r="AG58" i="1"/>
  <c r="AI57" i="1"/>
  <c r="CY57" i="1" s="1"/>
  <c r="AP59" i="1"/>
  <c r="AD59" i="1"/>
  <c r="AF58" i="1"/>
  <c r="AM58" i="1"/>
  <c r="AO57" i="1"/>
  <c r="DA57" i="1" s="1"/>
  <c r="R59" i="1"/>
  <c r="T58" i="1"/>
  <c r="CT58" i="1" l="1"/>
  <c r="DD58" i="1"/>
  <c r="CX58" i="1"/>
  <c r="DE58" i="1"/>
  <c r="DM58" i="1"/>
  <c r="CV58" i="1"/>
  <c r="DI58" i="1"/>
  <c r="DG67" i="1"/>
  <c r="CZ58" i="1"/>
  <c r="CS58" i="1"/>
  <c r="CS59" i="1" s="1"/>
  <c r="BS58" i="1"/>
  <c r="DK58" i="1" s="1"/>
  <c r="BE72" i="1"/>
  <c r="BG71" i="1"/>
  <c r="Q60" i="1"/>
  <c r="O61" i="1"/>
  <c r="R60" i="1"/>
  <c r="T59" i="1"/>
  <c r="AD60" i="1"/>
  <c r="AF59" i="1"/>
  <c r="BQ60" i="1"/>
  <c r="BS59" i="1"/>
  <c r="AS60" i="1"/>
  <c r="AU59" i="1"/>
  <c r="BH59" i="1"/>
  <c r="BJ58" i="1"/>
  <c r="DH58" i="1" s="1"/>
  <c r="AY60" i="1"/>
  <c r="BA59" i="1"/>
  <c r="BN59" i="1"/>
  <c r="BP58" i="1"/>
  <c r="DJ58" i="1" s="1"/>
  <c r="AJ60" i="1"/>
  <c r="AL59" i="1"/>
  <c r="BW60" i="1"/>
  <c r="BY59" i="1"/>
  <c r="AM59" i="1"/>
  <c r="AO58" i="1"/>
  <c r="DA58" i="1" s="1"/>
  <c r="AP60" i="1"/>
  <c r="AR59" i="1"/>
  <c r="AG59" i="1"/>
  <c r="AI58" i="1"/>
  <c r="CY58" i="1" s="1"/>
  <c r="U59" i="1"/>
  <c r="W58" i="1"/>
  <c r="CU58" i="1" s="1"/>
  <c r="AV60" i="1"/>
  <c r="AX59" i="1"/>
  <c r="BT59" i="1"/>
  <c r="AA59" i="1"/>
  <c r="AC58" i="1"/>
  <c r="CW58" i="1" s="1"/>
  <c r="X60" i="1"/>
  <c r="Z59" i="1"/>
  <c r="BK60" i="1"/>
  <c r="BM59" i="1"/>
  <c r="CT59" i="1" l="1"/>
  <c r="CZ59" i="1"/>
  <c r="DD59" i="1"/>
  <c r="CX59" i="1"/>
  <c r="DM59" i="1"/>
  <c r="DE59" i="1"/>
  <c r="CV59" i="1"/>
  <c r="DI59" i="1"/>
  <c r="DG68" i="1"/>
  <c r="DK59" i="1"/>
  <c r="CS60" i="1"/>
  <c r="BE73" i="1"/>
  <c r="BG72" i="1"/>
  <c r="O62" i="1"/>
  <c r="Q61" i="1"/>
  <c r="X61" i="1"/>
  <c r="Z60" i="1"/>
  <c r="BT60" i="1"/>
  <c r="U60" i="1"/>
  <c r="W59" i="1"/>
  <c r="CU59" i="1" s="1"/>
  <c r="AP61" i="1"/>
  <c r="BW61" i="1"/>
  <c r="BY60" i="1"/>
  <c r="BN60" i="1"/>
  <c r="BP59" i="1"/>
  <c r="DJ59" i="1" s="1"/>
  <c r="AY61" i="1"/>
  <c r="BA60" i="1"/>
  <c r="AS61" i="1"/>
  <c r="AD61" i="1"/>
  <c r="AF60" i="1"/>
  <c r="BK61" i="1"/>
  <c r="BM60" i="1"/>
  <c r="AA60" i="1"/>
  <c r="AC59" i="1"/>
  <c r="CW59" i="1" s="1"/>
  <c r="AV61" i="1"/>
  <c r="AX60" i="1"/>
  <c r="AG60" i="1"/>
  <c r="AI59" i="1"/>
  <c r="CY59" i="1" s="1"/>
  <c r="AM60" i="1"/>
  <c r="AO59" i="1"/>
  <c r="DA59" i="1" s="1"/>
  <c r="AJ61" i="1"/>
  <c r="AL60" i="1"/>
  <c r="BH60" i="1"/>
  <c r="BJ59" i="1"/>
  <c r="DH59" i="1" s="1"/>
  <c r="BQ61" i="1"/>
  <c r="BS60" i="1"/>
  <c r="R61" i="1"/>
  <c r="T60" i="1"/>
  <c r="CT60" i="1" l="1"/>
  <c r="CZ60" i="1"/>
  <c r="DG69" i="1"/>
  <c r="DD60" i="1"/>
  <c r="CX60" i="1"/>
  <c r="DM60" i="1"/>
  <c r="DE60" i="1"/>
  <c r="DI60" i="1"/>
  <c r="CV60" i="1"/>
  <c r="DK60" i="1"/>
  <c r="CS61" i="1"/>
  <c r="BE74" i="1"/>
  <c r="BG73" i="1"/>
  <c r="O63" i="1"/>
  <c r="Q62" i="1"/>
  <c r="R62" i="1"/>
  <c r="T61" i="1"/>
  <c r="CT61" i="1" s="1"/>
  <c r="BH61" i="1"/>
  <c r="BJ60" i="1"/>
  <c r="DH60" i="1" s="1"/>
  <c r="AJ62" i="1"/>
  <c r="AL61" i="1"/>
  <c r="AG61" i="1"/>
  <c r="AI60" i="1"/>
  <c r="CY60" i="1" s="1"/>
  <c r="AA61" i="1"/>
  <c r="AC60" i="1"/>
  <c r="CW60" i="1" s="1"/>
  <c r="AD62" i="1"/>
  <c r="AF61" i="1"/>
  <c r="AY62" i="1"/>
  <c r="BA61" i="1"/>
  <c r="BW62" i="1"/>
  <c r="BY61" i="1"/>
  <c r="U61" i="1"/>
  <c r="W60" i="1"/>
  <c r="CU60" i="1" s="1"/>
  <c r="X62" i="1"/>
  <c r="Z61" i="1"/>
  <c r="AP62" i="1"/>
  <c r="BQ62" i="1"/>
  <c r="BS61" i="1"/>
  <c r="AM61" i="1"/>
  <c r="AO60" i="1"/>
  <c r="DA60" i="1" s="1"/>
  <c r="AV62" i="1"/>
  <c r="AX61" i="1"/>
  <c r="BK62" i="1"/>
  <c r="BM61" i="1"/>
  <c r="AS62" i="1"/>
  <c r="BN61" i="1"/>
  <c r="BP60" i="1"/>
  <c r="DJ60" i="1" s="1"/>
  <c r="BT61" i="1"/>
  <c r="DD61" i="1" l="1"/>
  <c r="CZ61" i="1"/>
  <c r="DG70" i="1"/>
  <c r="DM61" i="1"/>
  <c r="CX61" i="1"/>
  <c r="DE61" i="1"/>
  <c r="DK61" i="1"/>
  <c r="DI61" i="1"/>
  <c r="CV61" i="1"/>
  <c r="CS62" i="1"/>
  <c r="BE75" i="1"/>
  <c r="BG74" i="1"/>
  <c r="O64" i="1"/>
  <c r="Q63" i="1"/>
  <c r="BN62" i="1"/>
  <c r="BP61" i="1"/>
  <c r="DJ61" i="1" s="1"/>
  <c r="BK63" i="1"/>
  <c r="BM62" i="1"/>
  <c r="AM62" i="1"/>
  <c r="AO61" i="1"/>
  <c r="DA61" i="1" s="1"/>
  <c r="AP63" i="1"/>
  <c r="X63" i="1"/>
  <c r="Z62" i="1"/>
  <c r="BW63" i="1"/>
  <c r="BY62" i="1"/>
  <c r="AD63" i="1"/>
  <c r="AF62" i="1"/>
  <c r="AG62" i="1"/>
  <c r="AI61" i="1"/>
  <c r="CY61" i="1" s="1"/>
  <c r="BH62" i="1"/>
  <c r="BJ61" i="1"/>
  <c r="DH61" i="1" s="1"/>
  <c r="BT62" i="1"/>
  <c r="AS63" i="1"/>
  <c r="AV63" i="1"/>
  <c r="AX62" i="1"/>
  <c r="BQ63" i="1"/>
  <c r="BS62" i="1"/>
  <c r="U62" i="1"/>
  <c r="W61" i="1"/>
  <c r="CU61" i="1" s="1"/>
  <c r="AY63" i="1"/>
  <c r="BA62" i="1"/>
  <c r="AA62" i="1"/>
  <c r="AC61" i="1"/>
  <c r="CW61" i="1" s="1"/>
  <c r="AJ63" i="1"/>
  <c r="AL62" i="1"/>
  <c r="R63" i="1"/>
  <c r="T62" i="1"/>
  <c r="CT62" i="1" s="1"/>
  <c r="DD62" i="1" l="1"/>
  <c r="DE62" i="1"/>
  <c r="DG71" i="1"/>
  <c r="CZ62" i="1"/>
  <c r="DM62" i="1"/>
  <c r="CS63" i="1"/>
  <c r="CX62" i="1"/>
  <c r="DK62" i="1"/>
  <c r="CV62" i="1"/>
  <c r="DI62" i="1"/>
  <c r="BE76" i="1"/>
  <c r="BG75" i="1"/>
  <c r="O65" i="1"/>
  <c r="Q64" i="1"/>
  <c r="R64" i="1"/>
  <c r="T63" i="1"/>
  <c r="CT63" i="1" s="1"/>
  <c r="AA63" i="1"/>
  <c r="AC62" i="1"/>
  <c r="CW62" i="1" s="1"/>
  <c r="U63" i="1"/>
  <c r="W62" i="1"/>
  <c r="CU62" i="1" s="1"/>
  <c r="BQ64" i="1"/>
  <c r="BS63" i="1"/>
  <c r="AS64" i="1"/>
  <c r="BH63" i="1"/>
  <c r="BJ62" i="1"/>
  <c r="DH62" i="1" s="1"/>
  <c r="AD64" i="1"/>
  <c r="AF63" i="1"/>
  <c r="X64" i="1"/>
  <c r="Z63" i="1"/>
  <c r="AM63" i="1"/>
  <c r="AO62" i="1"/>
  <c r="DA62" i="1" s="1"/>
  <c r="BN63" i="1"/>
  <c r="BP62" i="1"/>
  <c r="DJ62" i="1" s="1"/>
  <c r="AJ64" i="1"/>
  <c r="AL63" i="1"/>
  <c r="AY64" i="1"/>
  <c r="BA63" i="1"/>
  <c r="AV64" i="1"/>
  <c r="AX63" i="1"/>
  <c r="BT63" i="1"/>
  <c r="AG63" i="1"/>
  <c r="AI62" i="1"/>
  <c r="CY62" i="1" s="1"/>
  <c r="BW64" i="1"/>
  <c r="BY63" i="1"/>
  <c r="AP64" i="1"/>
  <c r="BK64" i="1"/>
  <c r="BM63" i="1"/>
  <c r="DD63" i="1" l="1"/>
  <c r="DE63" i="1"/>
  <c r="DG72" i="1"/>
  <c r="DM63" i="1"/>
  <c r="CZ63" i="1"/>
  <c r="CS64" i="1"/>
  <c r="CX63" i="1"/>
  <c r="CV63" i="1"/>
  <c r="DK63" i="1"/>
  <c r="DI63" i="1"/>
  <c r="BE77" i="1"/>
  <c r="BG76" i="1"/>
  <c r="O66" i="1"/>
  <c r="Q65" i="1"/>
  <c r="AP65" i="1"/>
  <c r="AR64" i="1"/>
  <c r="AG64" i="1"/>
  <c r="AI63" i="1"/>
  <c r="CY63" i="1" s="1"/>
  <c r="AV65" i="1"/>
  <c r="AX64" i="1"/>
  <c r="AY65" i="1"/>
  <c r="BA64" i="1"/>
  <c r="BN64" i="1"/>
  <c r="BP63" i="1"/>
  <c r="DJ63" i="1" s="1"/>
  <c r="X65" i="1"/>
  <c r="Z64" i="1"/>
  <c r="BH64" i="1"/>
  <c r="BJ63" i="1"/>
  <c r="DH63" i="1" s="1"/>
  <c r="BQ65" i="1"/>
  <c r="BS64" i="1"/>
  <c r="AA64" i="1"/>
  <c r="AC63" i="1"/>
  <c r="CW63" i="1" s="1"/>
  <c r="BK65" i="1"/>
  <c r="BM64" i="1"/>
  <c r="BW65" i="1"/>
  <c r="BY64" i="1"/>
  <c r="BT64" i="1"/>
  <c r="AJ65" i="1"/>
  <c r="AL64" i="1"/>
  <c r="AM64" i="1"/>
  <c r="AO63" i="1"/>
  <c r="DA63" i="1" s="1"/>
  <c r="AD65" i="1"/>
  <c r="AF64" i="1"/>
  <c r="AS65" i="1"/>
  <c r="AU64" i="1"/>
  <c r="U64" i="1"/>
  <c r="W63" i="1"/>
  <c r="CU63" i="1" s="1"/>
  <c r="R65" i="1"/>
  <c r="T64" i="1"/>
  <c r="CT64" i="1" s="1"/>
  <c r="DD64" i="1" l="1"/>
  <c r="DI64" i="1"/>
  <c r="DE64" i="1"/>
  <c r="CZ64" i="1"/>
  <c r="DG73" i="1"/>
  <c r="DM64" i="1"/>
  <c r="CS65" i="1"/>
  <c r="CX64" i="1"/>
  <c r="CV64" i="1"/>
  <c r="DK64" i="1"/>
  <c r="BE78" i="1"/>
  <c r="BG77" i="1"/>
  <c r="Q66" i="1"/>
  <c r="O68" i="1"/>
  <c r="Q68" i="1" s="1"/>
  <c r="O70" i="1"/>
  <c r="R66" i="1"/>
  <c r="T65" i="1"/>
  <c r="CT65" i="1" s="1"/>
  <c r="AS66" i="1"/>
  <c r="AM65" i="1"/>
  <c r="AO64" i="1"/>
  <c r="DA64" i="1" s="1"/>
  <c r="BW66" i="1"/>
  <c r="BY65" i="1"/>
  <c r="AA65" i="1"/>
  <c r="AC64" i="1"/>
  <c r="CW64" i="1" s="1"/>
  <c r="BH65" i="1"/>
  <c r="BJ64" i="1"/>
  <c r="DH64" i="1" s="1"/>
  <c r="BN65" i="1"/>
  <c r="BP64" i="1"/>
  <c r="DJ64" i="1" s="1"/>
  <c r="AV66" i="1"/>
  <c r="AX65" i="1"/>
  <c r="DD65" i="1" s="1"/>
  <c r="AP66" i="1"/>
  <c r="U65" i="1"/>
  <c r="W64" i="1"/>
  <c r="CU64" i="1" s="1"/>
  <c r="AD66" i="1"/>
  <c r="AF65" i="1"/>
  <c r="AJ66" i="1"/>
  <c r="AL65" i="1"/>
  <c r="BT65" i="1"/>
  <c r="BK66" i="1"/>
  <c r="BM65" i="1"/>
  <c r="BQ66" i="1"/>
  <c r="BS65" i="1"/>
  <c r="X66" i="1"/>
  <c r="Z65" i="1"/>
  <c r="AY66" i="1"/>
  <c r="BA65" i="1"/>
  <c r="AG65" i="1"/>
  <c r="AI64" i="1"/>
  <c r="CY64" i="1" s="1"/>
  <c r="DE65" i="1" l="1"/>
  <c r="DI65" i="1"/>
  <c r="CZ65" i="1"/>
  <c r="CX65" i="1"/>
  <c r="CV65" i="1"/>
  <c r="DG74" i="1"/>
  <c r="CS66" i="1"/>
  <c r="DM65" i="1"/>
  <c r="DK65" i="1"/>
  <c r="BE79" i="1"/>
  <c r="BG78" i="1"/>
  <c r="Q70" i="1"/>
  <c r="O71" i="1"/>
  <c r="BA66" i="1"/>
  <c r="AY68" i="1"/>
  <c r="BA68" i="1" s="1"/>
  <c r="AY70" i="1"/>
  <c r="BS66" i="1"/>
  <c r="BQ68" i="1"/>
  <c r="BS68" i="1" s="1"/>
  <c r="BQ70" i="1"/>
  <c r="BT66" i="1"/>
  <c r="AF66" i="1"/>
  <c r="AD70" i="1"/>
  <c r="AD68" i="1"/>
  <c r="AF68" i="1" s="1"/>
  <c r="AP70" i="1"/>
  <c r="AP68" i="1"/>
  <c r="BN66" i="1"/>
  <c r="BP65" i="1"/>
  <c r="DJ65" i="1" s="1"/>
  <c r="AA66" i="1"/>
  <c r="AC65" i="1"/>
  <c r="CW65" i="1" s="1"/>
  <c r="AS68" i="1"/>
  <c r="AS70" i="1"/>
  <c r="AG66" i="1"/>
  <c r="AI65" i="1"/>
  <c r="CY65" i="1" s="1"/>
  <c r="Z66" i="1"/>
  <c r="X68" i="1"/>
  <c r="Z68" i="1" s="1"/>
  <c r="X70" i="1"/>
  <c r="BM66" i="1"/>
  <c r="BK70" i="1"/>
  <c r="BK68" i="1"/>
  <c r="BM68" i="1" s="1"/>
  <c r="AL66" i="1"/>
  <c r="AJ70" i="1"/>
  <c r="AJ68" i="1"/>
  <c r="AL68" i="1" s="1"/>
  <c r="U66" i="1"/>
  <c r="W65" i="1"/>
  <c r="CU65" i="1" s="1"/>
  <c r="AX66" i="1"/>
  <c r="DD66" i="1" s="1"/>
  <c r="AV70" i="1"/>
  <c r="AV68" i="1"/>
  <c r="AX68" i="1" s="1"/>
  <c r="BH66" i="1"/>
  <c r="BJ65" i="1"/>
  <c r="DH65" i="1" s="1"/>
  <c r="BY66" i="1"/>
  <c r="BW68" i="1"/>
  <c r="BY68" i="1" s="1"/>
  <c r="BW70" i="1"/>
  <c r="AM66" i="1"/>
  <c r="AO65" i="1"/>
  <c r="DA65" i="1" s="1"/>
  <c r="T66" i="1"/>
  <c r="CT66" i="1" s="1"/>
  <c r="R70" i="1"/>
  <c r="R68" i="1"/>
  <c r="T68" i="1" s="1"/>
  <c r="DE66" i="1" l="1"/>
  <c r="DI66" i="1"/>
  <c r="CX66" i="1"/>
  <c r="CZ66" i="1"/>
  <c r="CV66" i="1"/>
  <c r="DG75" i="1"/>
  <c r="CS67" i="1"/>
  <c r="DM66" i="1"/>
  <c r="DK66" i="1"/>
  <c r="BE80" i="1"/>
  <c r="BG79" i="1"/>
  <c r="O72" i="1"/>
  <c r="Q71" i="1"/>
  <c r="AO66" i="1"/>
  <c r="DA66" i="1" s="1"/>
  <c r="AM70" i="1"/>
  <c r="AM68" i="1"/>
  <c r="AO68" i="1" s="1"/>
  <c r="AJ71" i="1"/>
  <c r="AL70" i="1"/>
  <c r="AD71" i="1"/>
  <c r="AF70" i="1"/>
  <c r="BQ71" i="1"/>
  <c r="BS70" i="1"/>
  <c r="R71" i="1"/>
  <c r="T70" i="1"/>
  <c r="CT67" i="1" s="1"/>
  <c r="BW71" i="1"/>
  <c r="BY70" i="1"/>
  <c r="BJ66" i="1"/>
  <c r="DH66" i="1" s="1"/>
  <c r="BH70" i="1"/>
  <c r="BH68" i="1"/>
  <c r="BJ68" i="1" s="1"/>
  <c r="X71" i="1"/>
  <c r="Z70" i="1"/>
  <c r="AI66" i="1"/>
  <c r="CY66" i="1" s="1"/>
  <c r="AG68" i="1"/>
  <c r="AI68" i="1" s="1"/>
  <c r="AG70" i="1"/>
  <c r="AC66" i="1"/>
  <c r="CW66" i="1" s="1"/>
  <c r="AA68" i="1"/>
  <c r="AC68" i="1" s="1"/>
  <c r="AA70" i="1"/>
  <c r="AP71" i="1"/>
  <c r="W66" i="1"/>
  <c r="CU66" i="1" s="1"/>
  <c r="U68" i="1"/>
  <c r="W68" i="1" s="1"/>
  <c r="U70" i="1"/>
  <c r="AS71" i="1"/>
  <c r="AV71" i="1"/>
  <c r="AX70" i="1"/>
  <c r="DD67" i="1" s="1"/>
  <c r="BK71" i="1"/>
  <c r="BM70" i="1"/>
  <c r="DI67" i="1" s="1"/>
  <c r="BP66" i="1"/>
  <c r="DJ66" i="1" s="1"/>
  <c r="BN70" i="1"/>
  <c r="BN68" i="1"/>
  <c r="BP68" i="1" s="1"/>
  <c r="BT70" i="1"/>
  <c r="BT68" i="1"/>
  <c r="BV68" i="1" s="1"/>
  <c r="AY71" i="1"/>
  <c r="BA70" i="1"/>
  <c r="DE67" i="1" s="1"/>
  <c r="CX67" i="1" l="1"/>
  <c r="CZ67" i="1"/>
  <c r="CV67" i="1"/>
  <c r="DG76" i="1"/>
  <c r="CS68" i="1"/>
  <c r="DM67" i="1"/>
  <c r="DK67" i="1"/>
  <c r="BE81" i="1"/>
  <c r="BE83" i="1" s="1"/>
  <c r="BG83" i="1" s="1"/>
  <c r="BG80" i="1"/>
  <c r="O73" i="1"/>
  <c r="Q72" i="1"/>
  <c r="BT71" i="1"/>
  <c r="BV70" i="1"/>
  <c r="AS72" i="1"/>
  <c r="R72" i="1"/>
  <c r="T71" i="1"/>
  <c r="CT68" i="1" s="1"/>
  <c r="AD72" i="1"/>
  <c r="AF71" i="1"/>
  <c r="AM71" i="1"/>
  <c r="AO70" i="1"/>
  <c r="DA67" i="1" s="1"/>
  <c r="AY72" i="1"/>
  <c r="BA71" i="1"/>
  <c r="DE68" i="1" s="1"/>
  <c r="BK72" i="1"/>
  <c r="BM71" i="1"/>
  <c r="DI68" i="1" s="1"/>
  <c r="AA71" i="1"/>
  <c r="AC70" i="1"/>
  <c r="CW67" i="1" s="1"/>
  <c r="BW72" i="1"/>
  <c r="BY71" i="1"/>
  <c r="BQ72" i="1"/>
  <c r="BS71" i="1"/>
  <c r="AJ72" i="1"/>
  <c r="AL71" i="1"/>
  <c r="CZ68" i="1" s="1"/>
  <c r="BN71" i="1"/>
  <c r="BP70" i="1"/>
  <c r="DJ67" i="1" s="1"/>
  <c r="BH71" i="1"/>
  <c r="BJ70" i="1"/>
  <c r="DH67" i="1" s="1"/>
  <c r="AV72" i="1"/>
  <c r="AX71" i="1"/>
  <c r="DD68" i="1" s="1"/>
  <c r="U71" i="1"/>
  <c r="W70" i="1"/>
  <c r="CU67" i="1" s="1"/>
  <c r="AP72" i="1"/>
  <c r="AG71" i="1"/>
  <c r="AI70" i="1"/>
  <c r="CY67" i="1" s="1"/>
  <c r="X72" i="1"/>
  <c r="Z71" i="1"/>
  <c r="CX68" i="1" l="1"/>
  <c r="CV68" i="1"/>
  <c r="DG77" i="1"/>
  <c r="DM68" i="1"/>
  <c r="CS69" i="1"/>
  <c r="DK68" i="1"/>
  <c r="BE85" i="1"/>
  <c r="BG81" i="1"/>
  <c r="O74" i="1"/>
  <c r="Q73" i="1"/>
  <c r="X73" i="1"/>
  <c r="Z72" i="1"/>
  <c r="AP73" i="1"/>
  <c r="AV73" i="1"/>
  <c r="AX72" i="1"/>
  <c r="DD69" i="1" s="1"/>
  <c r="BH72" i="1"/>
  <c r="BJ71" i="1"/>
  <c r="DH68" i="1" s="1"/>
  <c r="AJ73" i="1"/>
  <c r="AL72" i="1"/>
  <c r="CZ69" i="1" s="1"/>
  <c r="BW73" i="1"/>
  <c r="BY72" i="1"/>
  <c r="AY73" i="1"/>
  <c r="BA72" i="1"/>
  <c r="DE69" i="1" s="1"/>
  <c r="AD73" i="1"/>
  <c r="AF72" i="1"/>
  <c r="CX69" i="1" s="1"/>
  <c r="AS73" i="1"/>
  <c r="AG72" i="1"/>
  <c r="AI71" i="1"/>
  <c r="CY68" i="1" s="1"/>
  <c r="U72" i="1"/>
  <c r="W71" i="1"/>
  <c r="CU68" i="1" s="1"/>
  <c r="BN72" i="1"/>
  <c r="BP71" i="1"/>
  <c r="DJ68" i="1" s="1"/>
  <c r="BQ73" i="1"/>
  <c r="BS72" i="1"/>
  <c r="AA72" i="1"/>
  <c r="AC71" i="1"/>
  <c r="CW68" i="1" s="1"/>
  <c r="BK73" i="1"/>
  <c r="BM72" i="1"/>
  <c r="DI69" i="1" s="1"/>
  <c r="AM72" i="1"/>
  <c r="AO71" i="1"/>
  <c r="DA68" i="1" s="1"/>
  <c r="R73" i="1"/>
  <c r="T72" i="1"/>
  <c r="CT69" i="1" s="1"/>
  <c r="BT72" i="1"/>
  <c r="BV71" i="1"/>
  <c r="CV69" i="1" l="1"/>
  <c r="DG78" i="1"/>
  <c r="DK69" i="1"/>
  <c r="DM69" i="1"/>
  <c r="CS70" i="1"/>
  <c r="BE86" i="1"/>
  <c r="BG85" i="1"/>
  <c r="O75" i="1"/>
  <c r="Q74" i="1"/>
  <c r="BT73" i="1"/>
  <c r="BV72" i="1"/>
  <c r="AM73" i="1"/>
  <c r="AO72" i="1"/>
  <c r="DA69" i="1" s="1"/>
  <c r="AA73" i="1"/>
  <c r="AC72" i="1"/>
  <c r="CW69" i="1" s="1"/>
  <c r="BN73" i="1"/>
  <c r="BP72" i="1"/>
  <c r="DJ69" i="1" s="1"/>
  <c r="U73" i="1"/>
  <c r="W72" i="1"/>
  <c r="CU69" i="1" s="1"/>
  <c r="AS74" i="1"/>
  <c r="AU73" i="1"/>
  <c r="AY74" i="1"/>
  <c r="BA73" i="1"/>
  <c r="DE70" i="1" s="1"/>
  <c r="BW74" i="1"/>
  <c r="BY73" i="1"/>
  <c r="BH73" i="1"/>
  <c r="BJ72" i="1"/>
  <c r="DH69" i="1" s="1"/>
  <c r="AP74" i="1"/>
  <c r="AR73" i="1"/>
  <c r="R74" i="1"/>
  <c r="T73" i="1"/>
  <c r="CT70" i="1" s="1"/>
  <c r="BK74" i="1"/>
  <c r="BM73" i="1"/>
  <c r="DI70" i="1" s="1"/>
  <c r="BQ74" i="1"/>
  <c r="BS73" i="1"/>
  <c r="DK70" i="1" s="1"/>
  <c r="AG73" i="1"/>
  <c r="AI72" i="1"/>
  <c r="CY69" i="1" s="1"/>
  <c r="AD74" i="1"/>
  <c r="AF73" i="1"/>
  <c r="CX70" i="1" s="1"/>
  <c r="AJ74" i="1"/>
  <c r="AL73" i="1"/>
  <c r="CZ70" i="1" s="1"/>
  <c r="AV74" i="1"/>
  <c r="AX73" i="1"/>
  <c r="DD70" i="1" s="1"/>
  <c r="X74" i="1"/>
  <c r="Z73" i="1"/>
  <c r="CV70" i="1" l="1"/>
  <c r="CS71" i="1"/>
  <c r="DG79" i="1"/>
  <c r="DM70" i="1"/>
  <c r="BE87" i="1"/>
  <c r="BG86" i="1"/>
  <c r="O76" i="1"/>
  <c r="Q75" i="1"/>
  <c r="X75" i="1"/>
  <c r="Z74" i="1"/>
  <c r="AJ75" i="1"/>
  <c r="AL74" i="1"/>
  <c r="CZ71" i="1" s="1"/>
  <c r="AD75" i="1"/>
  <c r="AF74" i="1"/>
  <c r="CX71" i="1" s="1"/>
  <c r="BK75" i="1"/>
  <c r="BM74" i="1"/>
  <c r="DI71" i="1" s="1"/>
  <c r="AP75" i="1"/>
  <c r="AR74" i="1"/>
  <c r="BW75" i="1"/>
  <c r="BY74" i="1"/>
  <c r="AS75" i="1"/>
  <c r="BN74" i="1"/>
  <c r="BP73" i="1"/>
  <c r="DJ70" i="1" s="1"/>
  <c r="AM74" i="1"/>
  <c r="AO73" i="1"/>
  <c r="DA70" i="1" s="1"/>
  <c r="AV75" i="1"/>
  <c r="AX74" i="1"/>
  <c r="DD71" i="1" s="1"/>
  <c r="AG74" i="1"/>
  <c r="AI73" i="1"/>
  <c r="CY70" i="1" s="1"/>
  <c r="BQ75" i="1"/>
  <c r="BS74" i="1"/>
  <c r="DK71" i="1" s="1"/>
  <c r="R75" i="1"/>
  <c r="T74" i="1"/>
  <c r="CT71" i="1" s="1"/>
  <c r="BH74" i="1"/>
  <c r="BJ73" i="1"/>
  <c r="DH70" i="1" s="1"/>
  <c r="AY75" i="1"/>
  <c r="BA74" i="1"/>
  <c r="DE71" i="1" s="1"/>
  <c r="U74" i="1"/>
  <c r="W73" i="1"/>
  <c r="CU70" i="1" s="1"/>
  <c r="AA74" i="1"/>
  <c r="AC73" i="1"/>
  <c r="CW70" i="1" s="1"/>
  <c r="BT74" i="1"/>
  <c r="BV73" i="1"/>
  <c r="CV71" i="1" l="1"/>
  <c r="DM71" i="1"/>
  <c r="DG80" i="1"/>
  <c r="CS72" i="1"/>
  <c r="BE88" i="1"/>
  <c r="BG87" i="1"/>
  <c r="Q76" i="1"/>
  <c r="O77" i="1"/>
  <c r="BT75" i="1"/>
  <c r="BV74" i="1"/>
  <c r="U75" i="1"/>
  <c r="W74" i="1"/>
  <c r="CU71" i="1" s="1"/>
  <c r="BH75" i="1"/>
  <c r="BJ74" i="1"/>
  <c r="DH71" i="1" s="1"/>
  <c r="BQ76" i="1"/>
  <c r="BS75" i="1"/>
  <c r="DK72" i="1" s="1"/>
  <c r="AM75" i="1"/>
  <c r="AO74" i="1"/>
  <c r="DA71" i="1" s="1"/>
  <c r="AS76" i="1"/>
  <c r="AU75" i="1"/>
  <c r="AP76" i="1"/>
  <c r="AR75" i="1"/>
  <c r="AJ76" i="1"/>
  <c r="AL75" i="1"/>
  <c r="CZ72" i="1" s="1"/>
  <c r="AA75" i="1"/>
  <c r="AC74" i="1"/>
  <c r="CW71" i="1" s="1"/>
  <c r="AY76" i="1"/>
  <c r="BA75" i="1"/>
  <c r="DE72" i="1" s="1"/>
  <c r="R76" i="1"/>
  <c r="T75" i="1"/>
  <c r="CT72" i="1" s="1"/>
  <c r="AG75" i="1"/>
  <c r="AI74" i="1"/>
  <c r="CY71" i="1" s="1"/>
  <c r="AV76" i="1"/>
  <c r="AX75" i="1"/>
  <c r="DD72" i="1" s="1"/>
  <c r="BN75" i="1"/>
  <c r="BP74" i="1"/>
  <c r="DJ71" i="1" s="1"/>
  <c r="BW76" i="1"/>
  <c r="BY75" i="1"/>
  <c r="DM72" i="1" s="1"/>
  <c r="BK76" i="1"/>
  <c r="BM75" i="1"/>
  <c r="DI72" i="1" s="1"/>
  <c r="AD76" i="1"/>
  <c r="AF75" i="1"/>
  <c r="CX72" i="1" s="1"/>
  <c r="X76" i="1"/>
  <c r="Z75" i="1"/>
  <c r="CV72" i="1" l="1"/>
  <c r="CS73" i="1"/>
  <c r="DG81" i="1"/>
  <c r="BE89" i="1"/>
  <c r="BG88" i="1"/>
  <c r="O78" i="1"/>
  <c r="Q77" i="1"/>
  <c r="X77" i="1"/>
  <c r="Z76" i="1"/>
  <c r="BK77" i="1"/>
  <c r="BM76" i="1"/>
  <c r="DI73" i="1" s="1"/>
  <c r="BN76" i="1"/>
  <c r="BP75" i="1"/>
  <c r="DJ72" i="1" s="1"/>
  <c r="AG76" i="1"/>
  <c r="AI75" i="1"/>
  <c r="CY72" i="1" s="1"/>
  <c r="AY77" i="1"/>
  <c r="BA76" i="1"/>
  <c r="DE73" i="1" s="1"/>
  <c r="AJ77" i="1"/>
  <c r="AL76" i="1"/>
  <c r="CZ73" i="1" s="1"/>
  <c r="AP77" i="1"/>
  <c r="AR76" i="1"/>
  <c r="AM76" i="1"/>
  <c r="AO75" i="1"/>
  <c r="DA72" i="1" s="1"/>
  <c r="BQ77" i="1"/>
  <c r="BS76" i="1"/>
  <c r="DK73" i="1" s="1"/>
  <c r="U76" i="1"/>
  <c r="W75" i="1"/>
  <c r="CU72" i="1" s="1"/>
  <c r="AD77" i="1"/>
  <c r="AF76" i="1"/>
  <c r="CX73" i="1" s="1"/>
  <c r="BW77" i="1"/>
  <c r="BY76" i="1"/>
  <c r="DM73" i="1" s="1"/>
  <c r="AV77" i="1"/>
  <c r="AX76" i="1"/>
  <c r="DD73" i="1" s="1"/>
  <c r="R77" i="1"/>
  <c r="T76" i="1"/>
  <c r="CT73" i="1" s="1"/>
  <c r="AA76" i="1"/>
  <c r="AC75" i="1"/>
  <c r="CW72" i="1" s="1"/>
  <c r="AS77" i="1"/>
  <c r="AU76" i="1"/>
  <c r="BH76" i="1"/>
  <c r="BJ75" i="1"/>
  <c r="DH72" i="1" s="1"/>
  <c r="BT76" i="1"/>
  <c r="BV75" i="1"/>
  <c r="CV73" i="1" l="1"/>
  <c r="CS74" i="1"/>
  <c r="DG82" i="1"/>
  <c r="BE90" i="1"/>
  <c r="BG89" i="1"/>
  <c r="Q78" i="1"/>
  <c r="CS75" i="1" s="1"/>
  <c r="O79" i="1"/>
  <c r="BT77" i="1"/>
  <c r="BV76" i="1"/>
  <c r="R78" i="1"/>
  <c r="T77" i="1"/>
  <c r="CT74" i="1" s="1"/>
  <c r="BW78" i="1"/>
  <c r="BY77" i="1"/>
  <c r="DM74" i="1" s="1"/>
  <c r="U77" i="1"/>
  <c r="W76" i="1"/>
  <c r="CU73" i="1" s="1"/>
  <c r="AM77" i="1"/>
  <c r="AO76" i="1"/>
  <c r="DA73" i="1" s="1"/>
  <c r="AJ78" i="1"/>
  <c r="AL77" i="1"/>
  <c r="CZ74" i="1" s="1"/>
  <c r="AG77" i="1"/>
  <c r="AI76" i="1"/>
  <c r="CY73" i="1" s="1"/>
  <c r="BK78" i="1"/>
  <c r="BM77" i="1"/>
  <c r="DI74" i="1" s="1"/>
  <c r="BH77" i="1"/>
  <c r="BJ76" i="1"/>
  <c r="DH73" i="1" s="1"/>
  <c r="AS78" i="1"/>
  <c r="AU77" i="1"/>
  <c r="AA77" i="1"/>
  <c r="AC76" i="1"/>
  <c r="CW73" i="1" s="1"/>
  <c r="AV78" i="1"/>
  <c r="AX77" i="1"/>
  <c r="DD74" i="1" s="1"/>
  <c r="AD78" i="1"/>
  <c r="AF77" i="1"/>
  <c r="CX74" i="1" s="1"/>
  <c r="BQ78" i="1"/>
  <c r="BS77" i="1"/>
  <c r="DK74" i="1" s="1"/>
  <c r="AP78" i="1"/>
  <c r="AR77" i="1"/>
  <c r="AY78" i="1"/>
  <c r="BA77" i="1"/>
  <c r="DE74" i="1" s="1"/>
  <c r="BN77" i="1"/>
  <c r="BP76" i="1"/>
  <c r="DJ73" i="1" s="1"/>
  <c r="X78" i="1"/>
  <c r="Z77" i="1"/>
  <c r="CV74" i="1" l="1"/>
  <c r="DG83" i="1"/>
  <c r="BE91" i="1"/>
  <c r="BG90" i="1"/>
  <c r="Q79" i="1"/>
  <c r="CS76" i="1" s="1"/>
  <c r="O80" i="1"/>
  <c r="X79" i="1"/>
  <c r="Z78" i="1"/>
  <c r="AY79" i="1"/>
  <c r="BA78" i="1"/>
  <c r="DE75" i="1" s="1"/>
  <c r="BQ79" i="1"/>
  <c r="BS78" i="1"/>
  <c r="DK75" i="1" s="1"/>
  <c r="AV79" i="1"/>
  <c r="AX78" i="1"/>
  <c r="DD75" i="1" s="1"/>
  <c r="AS79" i="1"/>
  <c r="AU78" i="1"/>
  <c r="BK79" i="1"/>
  <c r="BM78" i="1"/>
  <c r="DI75" i="1" s="1"/>
  <c r="AJ79" i="1"/>
  <c r="AL78" i="1"/>
  <c r="CZ75" i="1" s="1"/>
  <c r="U78" i="1"/>
  <c r="W77" i="1"/>
  <c r="CU74" i="1" s="1"/>
  <c r="R79" i="1"/>
  <c r="T78" i="1"/>
  <c r="CT75" i="1" s="1"/>
  <c r="BN78" i="1"/>
  <c r="BP77" i="1"/>
  <c r="DJ74" i="1" s="1"/>
  <c r="AP79" i="1"/>
  <c r="AR78" i="1"/>
  <c r="AD79" i="1"/>
  <c r="AF78" i="1"/>
  <c r="CX75" i="1" s="1"/>
  <c r="AA78" i="1"/>
  <c r="AC77" i="1"/>
  <c r="CW74" i="1" s="1"/>
  <c r="BH78" i="1"/>
  <c r="BJ77" i="1"/>
  <c r="DH74" i="1" s="1"/>
  <c r="AG78" i="1"/>
  <c r="AI77" i="1"/>
  <c r="CY74" i="1" s="1"/>
  <c r="AM78" i="1"/>
  <c r="AO77" i="1"/>
  <c r="DA74" i="1" s="1"/>
  <c r="BW79" i="1"/>
  <c r="BY78" i="1"/>
  <c r="DM75" i="1" s="1"/>
  <c r="BT78" i="1"/>
  <c r="BV77" i="1"/>
  <c r="CV75" i="1" l="1"/>
  <c r="DG84" i="1"/>
  <c r="BE92" i="1"/>
  <c r="BG91" i="1"/>
  <c r="O81" i="1"/>
  <c r="O83" i="1" s="1"/>
  <c r="Q83" i="1" s="1"/>
  <c r="Q80" i="1"/>
  <c r="CS77" i="1" s="1"/>
  <c r="BT79" i="1"/>
  <c r="BV78" i="1"/>
  <c r="BW80" i="1"/>
  <c r="BY79" i="1"/>
  <c r="DM76" i="1" s="1"/>
  <c r="AG79" i="1"/>
  <c r="AI78" i="1"/>
  <c r="CY75" i="1" s="1"/>
  <c r="AA79" i="1"/>
  <c r="AC78" i="1"/>
  <c r="CW75" i="1" s="1"/>
  <c r="AP80" i="1"/>
  <c r="AR79" i="1"/>
  <c r="U79" i="1"/>
  <c r="W78" i="1"/>
  <c r="CU75" i="1" s="1"/>
  <c r="BK80" i="1"/>
  <c r="BM79" i="1"/>
  <c r="DI76" i="1" s="1"/>
  <c r="AV80" i="1"/>
  <c r="AX79" i="1"/>
  <c r="DD76" i="1" s="1"/>
  <c r="AY80" i="1"/>
  <c r="BA79" i="1"/>
  <c r="DE76" i="1" s="1"/>
  <c r="AM79" i="1"/>
  <c r="AO78" i="1"/>
  <c r="DA75" i="1" s="1"/>
  <c r="BH79" i="1"/>
  <c r="BJ78" i="1"/>
  <c r="DH75" i="1" s="1"/>
  <c r="AD80" i="1"/>
  <c r="AF79" i="1"/>
  <c r="CX76" i="1" s="1"/>
  <c r="BN79" i="1"/>
  <c r="BP78" i="1"/>
  <c r="DJ75" i="1" s="1"/>
  <c r="R80" i="1"/>
  <c r="T79" i="1"/>
  <c r="CT76" i="1" s="1"/>
  <c r="AJ80" i="1"/>
  <c r="AL79" i="1"/>
  <c r="CZ76" i="1" s="1"/>
  <c r="AS80" i="1"/>
  <c r="AU79" i="1"/>
  <c r="BQ80" i="1"/>
  <c r="BS79" i="1"/>
  <c r="DK76" i="1" s="1"/>
  <c r="X80" i="1"/>
  <c r="Z79" i="1"/>
  <c r="CV76" i="1" l="1"/>
  <c r="DG85" i="1"/>
  <c r="BE93" i="1"/>
  <c r="BG92" i="1"/>
  <c r="O85" i="1"/>
  <c r="Q81" i="1"/>
  <c r="CS78" i="1" s="1"/>
  <c r="X81" i="1"/>
  <c r="X83" i="1" s="1"/>
  <c r="Z83" i="1" s="1"/>
  <c r="Z80" i="1"/>
  <c r="R81" i="1"/>
  <c r="R83" i="1" s="1"/>
  <c r="T83" i="1" s="1"/>
  <c r="T80" i="1"/>
  <c r="CT77" i="1" s="1"/>
  <c r="AD81" i="1"/>
  <c r="AD83" i="1" s="1"/>
  <c r="AF83" i="1" s="1"/>
  <c r="AF80" i="1"/>
  <c r="CX77" i="1" s="1"/>
  <c r="AM80" i="1"/>
  <c r="AO79" i="1"/>
  <c r="DA76" i="1" s="1"/>
  <c r="AY81" i="1"/>
  <c r="AY83" i="1" s="1"/>
  <c r="BA83" i="1" s="1"/>
  <c r="BA80" i="1"/>
  <c r="DE77" i="1" s="1"/>
  <c r="BK81" i="1"/>
  <c r="BK83" i="1" s="1"/>
  <c r="BM83" i="1" s="1"/>
  <c r="BM80" i="1"/>
  <c r="DI77" i="1" s="1"/>
  <c r="AA80" i="1"/>
  <c r="AC79" i="1"/>
  <c r="CW76" i="1" s="1"/>
  <c r="BW81" i="1"/>
  <c r="BW83" i="1" s="1"/>
  <c r="BY83" i="1" s="1"/>
  <c r="BY80" i="1"/>
  <c r="DM77" i="1" s="1"/>
  <c r="AS81" i="1"/>
  <c r="AS83" i="1" s="1"/>
  <c r="AU80" i="1"/>
  <c r="BQ81" i="1"/>
  <c r="BQ83" i="1" s="1"/>
  <c r="BS83" i="1" s="1"/>
  <c r="BS80" i="1"/>
  <c r="DK77" i="1" s="1"/>
  <c r="AJ81" i="1"/>
  <c r="AJ83" i="1" s="1"/>
  <c r="AL83" i="1" s="1"/>
  <c r="AL80" i="1"/>
  <c r="CZ77" i="1" s="1"/>
  <c r="BN80" i="1"/>
  <c r="BP79" i="1"/>
  <c r="DJ76" i="1" s="1"/>
  <c r="BH80" i="1"/>
  <c r="BJ79" i="1"/>
  <c r="DH76" i="1" s="1"/>
  <c r="AV81" i="1"/>
  <c r="AV83" i="1" s="1"/>
  <c r="AX83" i="1" s="1"/>
  <c r="AX80" i="1"/>
  <c r="DD77" i="1" s="1"/>
  <c r="U80" i="1"/>
  <c r="W79" i="1"/>
  <c r="CU76" i="1" s="1"/>
  <c r="AP81" i="1"/>
  <c r="AP83" i="1" s="1"/>
  <c r="AR80" i="1"/>
  <c r="AG80" i="1"/>
  <c r="AI79" i="1"/>
  <c r="CY76" i="1" s="1"/>
  <c r="BT80" i="1"/>
  <c r="BV79" i="1"/>
  <c r="CV77" i="1" l="1"/>
  <c r="DG86" i="1"/>
  <c r="BE94" i="1"/>
  <c r="BG93" i="1"/>
  <c r="O86" i="1"/>
  <c r="Q85" i="1"/>
  <c r="CS79" i="1" s="1"/>
  <c r="AV85" i="1"/>
  <c r="AX81" i="1"/>
  <c r="DD78" i="1" s="1"/>
  <c r="AS85" i="1"/>
  <c r="AU81" i="1"/>
  <c r="BK85" i="1"/>
  <c r="BM81" i="1"/>
  <c r="DI78" i="1" s="1"/>
  <c r="AM81" i="1"/>
  <c r="AM83" i="1" s="1"/>
  <c r="AO83" i="1" s="1"/>
  <c r="AO80" i="1"/>
  <c r="DA77" i="1" s="1"/>
  <c r="R85" i="1"/>
  <c r="T81" i="1"/>
  <c r="CT78" i="1" s="1"/>
  <c r="AP85" i="1"/>
  <c r="AR81" i="1"/>
  <c r="AJ85" i="1"/>
  <c r="AL81" i="1"/>
  <c r="CZ78" i="1" s="1"/>
  <c r="BT81" i="1"/>
  <c r="BT83" i="1" s="1"/>
  <c r="BV83" i="1" s="1"/>
  <c r="BV80" i="1"/>
  <c r="BH81" i="1"/>
  <c r="BH83" i="1" s="1"/>
  <c r="BJ83" i="1" s="1"/>
  <c r="BJ80" i="1"/>
  <c r="DH77" i="1" s="1"/>
  <c r="AA81" i="1"/>
  <c r="AA83" i="1" s="1"/>
  <c r="AC83" i="1" s="1"/>
  <c r="AC80" i="1"/>
  <c r="CW77" i="1" s="1"/>
  <c r="AG81" i="1"/>
  <c r="AG83" i="1" s="1"/>
  <c r="AI83" i="1" s="1"/>
  <c r="AI80" i="1"/>
  <c r="CY77" i="1" s="1"/>
  <c r="U81" i="1"/>
  <c r="U83" i="1" s="1"/>
  <c r="W83" i="1" s="1"/>
  <c r="W80" i="1"/>
  <c r="CU77" i="1" s="1"/>
  <c r="BN81" i="1"/>
  <c r="BN83" i="1" s="1"/>
  <c r="BP83" i="1" s="1"/>
  <c r="BP80" i="1"/>
  <c r="DJ77" i="1" s="1"/>
  <c r="BQ85" i="1"/>
  <c r="BS81" i="1"/>
  <c r="DK78" i="1" s="1"/>
  <c r="BW85" i="1"/>
  <c r="BY81" i="1"/>
  <c r="DM78" i="1" s="1"/>
  <c r="AY85" i="1"/>
  <c r="BA81" i="1"/>
  <c r="DE78" i="1" s="1"/>
  <c r="AD85" i="1"/>
  <c r="AF81" i="1"/>
  <c r="CX78" i="1" s="1"/>
  <c r="X85" i="1"/>
  <c r="Z81" i="1"/>
  <c r="CV78" i="1" l="1"/>
  <c r="DG87" i="1"/>
  <c r="BE95" i="1"/>
  <c r="BG94" i="1"/>
  <c r="O87" i="1"/>
  <c r="Q86" i="1"/>
  <c r="CS80" i="1" s="1"/>
  <c r="AY86" i="1"/>
  <c r="BA85" i="1"/>
  <c r="DE79" i="1" s="1"/>
  <c r="BN85" i="1"/>
  <c r="BP81" i="1"/>
  <c r="DJ78" i="1" s="1"/>
  <c r="U85" i="1"/>
  <c r="W81" i="1"/>
  <c r="CU78" i="1" s="1"/>
  <c r="AA85" i="1"/>
  <c r="AC81" i="1"/>
  <c r="CW78" i="1" s="1"/>
  <c r="BT85" i="1"/>
  <c r="BV81" i="1"/>
  <c r="AP86" i="1"/>
  <c r="AR85" i="1"/>
  <c r="AM85" i="1"/>
  <c r="AO81" i="1"/>
  <c r="DA78" i="1" s="1"/>
  <c r="AS86" i="1"/>
  <c r="AU85" i="1"/>
  <c r="X86" i="1"/>
  <c r="Z85" i="1"/>
  <c r="BW86" i="1"/>
  <c r="BY85" i="1"/>
  <c r="DM79" i="1" s="1"/>
  <c r="AD86" i="1"/>
  <c r="AF85" i="1"/>
  <c r="CX79" i="1" s="1"/>
  <c r="BQ86" i="1"/>
  <c r="BS85" i="1"/>
  <c r="DK79" i="1" s="1"/>
  <c r="AG85" i="1"/>
  <c r="AI81" i="1"/>
  <c r="CY78" i="1" s="1"/>
  <c r="BH85" i="1"/>
  <c r="BJ81" i="1"/>
  <c r="DH78" i="1" s="1"/>
  <c r="AJ86" i="1"/>
  <c r="AL85" i="1"/>
  <c r="CZ79" i="1" s="1"/>
  <c r="R86" i="1"/>
  <c r="T85" i="1"/>
  <c r="CT79" i="1" s="1"/>
  <c r="BK86" i="1"/>
  <c r="BM85" i="1"/>
  <c r="DI79" i="1" s="1"/>
  <c r="AV86" i="1"/>
  <c r="AX85" i="1"/>
  <c r="DD79" i="1" s="1"/>
  <c r="CV79" i="1" l="1"/>
  <c r="DG88" i="1"/>
  <c r="BE96" i="1"/>
  <c r="BE98" i="1" s="1"/>
  <c r="BG98" i="1" s="1"/>
  <c r="BG95" i="1"/>
  <c r="O88" i="1"/>
  <c r="Q87" i="1"/>
  <c r="CS81" i="1" s="1"/>
  <c r="AV87" i="1"/>
  <c r="AX86" i="1"/>
  <c r="DD80" i="1" s="1"/>
  <c r="R87" i="1"/>
  <c r="T86" i="1"/>
  <c r="CT80" i="1" s="1"/>
  <c r="BH86" i="1"/>
  <c r="BJ85" i="1"/>
  <c r="DH79" i="1" s="1"/>
  <c r="BW87" i="1"/>
  <c r="BY86" i="1"/>
  <c r="DM80" i="1" s="1"/>
  <c r="AS87" i="1"/>
  <c r="AU86" i="1"/>
  <c r="AP87" i="1"/>
  <c r="AR86" i="1"/>
  <c r="AA86" i="1"/>
  <c r="AC85" i="1"/>
  <c r="CW79" i="1" s="1"/>
  <c r="BN86" i="1"/>
  <c r="BP85" i="1"/>
  <c r="DJ79" i="1" s="1"/>
  <c r="BK87" i="1"/>
  <c r="BM86" i="1"/>
  <c r="DI80" i="1" s="1"/>
  <c r="AJ87" i="1"/>
  <c r="AL86" i="1"/>
  <c r="CZ80" i="1" s="1"/>
  <c r="AG86" i="1"/>
  <c r="AI85" i="1"/>
  <c r="CY79" i="1" s="1"/>
  <c r="BQ87" i="1"/>
  <c r="BS86" i="1"/>
  <c r="DK80" i="1" s="1"/>
  <c r="AD87" i="1"/>
  <c r="AF86" i="1"/>
  <c r="CX80" i="1" s="1"/>
  <c r="X87" i="1"/>
  <c r="Z86" i="1"/>
  <c r="AM86" i="1"/>
  <c r="AO85" i="1"/>
  <c r="DA79" i="1" s="1"/>
  <c r="BT86" i="1"/>
  <c r="BV85" i="1"/>
  <c r="U86" i="1"/>
  <c r="W85" i="1"/>
  <c r="CU79" i="1" s="1"/>
  <c r="AY87" i="1"/>
  <c r="BA86" i="1"/>
  <c r="DE80" i="1" s="1"/>
  <c r="CV80" i="1" l="1"/>
  <c r="DG89" i="1"/>
  <c r="BE100" i="1"/>
  <c r="BG96" i="1"/>
  <c r="O89" i="1"/>
  <c r="Q88" i="1"/>
  <c r="CS82" i="1" s="1"/>
  <c r="BT87" i="1"/>
  <c r="BV86" i="1"/>
  <c r="BQ88" i="1"/>
  <c r="BS87" i="1"/>
  <c r="DK81" i="1" s="1"/>
  <c r="AP88" i="1"/>
  <c r="AR87" i="1"/>
  <c r="AY88" i="1"/>
  <c r="BA87" i="1"/>
  <c r="DE81" i="1" s="1"/>
  <c r="X88" i="1"/>
  <c r="Z87" i="1"/>
  <c r="AJ88" i="1"/>
  <c r="AL87" i="1"/>
  <c r="CZ81" i="1" s="1"/>
  <c r="BN87" i="1"/>
  <c r="BP86" i="1"/>
  <c r="DJ80" i="1" s="1"/>
  <c r="BW88" i="1"/>
  <c r="BY87" i="1"/>
  <c r="DM81" i="1" s="1"/>
  <c r="R88" i="1"/>
  <c r="T87" i="1"/>
  <c r="CT81" i="1" s="1"/>
  <c r="U87" i="1"/>
  <c r="W86" i="1"/>
  <c r="CU80" i="1" s="1"/>
  <c r="AM87" i="1"/>
  <c r="AO86" i="1"/>
  <c r="DA80" i="1" s="1"/>
  <c r="AD88" i="1"/>
  <c r="AF87" i="1"/>
  <c r="CX81" i="1" s="1"/>
  <c r="AG87" i="1"/>
  <c r="AI86" i="1"/>
  <c r="CY80" i="1" s="1"/>
  <c r="BK88" i="1"/>
  <c r="BM87" i="1"/>
  <c r="DI81" i="1" s="1"/>
  <c r="AA87" i="1"/>
  <c r="AC86" i="1"/>
  <c r="CW80" i="1" s="1"/>
  <c r="AS88" i="1"/>
  <c r="AU87" i="1"/>
  <c r="BH87" i="1"/>
  <c r="BJ86" i="1"/>
  <c r="DH80" i="1" s="1"/>
  <c r="AV88" i="1"/>
  <c r="AX87" i="1"/>
  <c r="DD81" i="1" s="1"/>
  <c r="CV81" i="1" l="1"/>
  <c r="DG90" i="1"/>
  <c r="BE101" i="1"/>
  <c r="BG100" i="1"/>
  <c r="O90" i="1"/>
  <c r="Q89" i="1"/>
  <c r="CS83" i="1" s="1"/>
  <c r="AV89" i="1"/>
  <c r="AX88" i="1"/>
  <c r="DD82" i="1" s="1"/>
  <c r="AA88" i="1"/>
  <c r="AC87" i="1"/>
  <c r="CW81" i="1" s="1"/>
  <c r="AM88" i="1"/>
  <c r="AO87" i="1"/>
  <c r="DA81" i="1" s="1"/>
  <c r="BN88" i="1"/>
  <c r="BP87" i="1"/>
  <c r="DJ81" i="1" s="1"/>
  <c r="AG88" i="1"/>
  <c r="AI87" i="1"/>
  <c r="CY81" i="1" s="1"/>
  <c r="R89" i="1"/>
  <c r="T88" i="1"/>
  <c r="CT82" i="1" s="1"/>
  <c r="X89" i="1"/>
  <c r="Z88" i="1"/>
  <c r="BQ89" i="1"/>
  <c r="BS88" i="1"/>
  <c r="DK82" i="1" s="1"/>
  <c r="BH88" i="1"/>
  <c r="BJ87" i="1"/>
  <c r="DH81" i="1" s="1"/>
  <c r="AS89" i="1"/>
  <c r="AU88" i="1"/>
  <c r="BK89" i="1"/>
  <c r="BM88" i="1"/>
  <c r="DI82" i="1" s="1"/>
  <c r="AD89" i="1"/>
  <c r="AF88" i="1"/>
  <c r="CX82" i="1" s="1"/>
  <c r="U88" i="1"/>
  <c r="W87" i="1"/>
  <c r="CU81" i="1" s="1"/>
  <c r="BW89" i="1"/>
  <c r="BY88" i="1"/>
  <c r="DM82" i="1" s="1"/>
  <c r="AJ89" i="1"/>
  <c r="AL88" i="1"/>
  <c r="CZ82" i="1" s="1"/>
  <c r="AY89" i="1"/>
  <c r="BA88" i="1"/>
  <c r="DE82" i="1" s="1"/>
  <c r="AP89" i="1"/>
  <c r="AR88" i="1"/>
  <c r="BT88" i="1"/>
  <c r="BV87" i="1"/>
  <c r="CV82" i="1" l="1"/>
  <c r="DG91" i="1"/>
  <c r="BE102" i="1"/>
  <c r="BG101" i="1"/>
  <c r="O91" i="1"/>
  <c r="Q90" i="1"/>
  <c r="CS84" i="1" s="1"/>
  <c r="BT89" i="1"/>
  <c r="BV88" i="1"/>
  <c r="AD90" i="1"/>
  <c r="AF89" i="1"/>
  <c r="CX83" i="1" s="1"/>
  <c r="BQ90" i="1"/>
  <c r="BS89" i="1"/>
  <c r="DK83" i="1" s="1"/>
  <c r="R90" i="1"/>
  <c r="T89" i="1"/>
  <c r="CT83" i="1" s="1"/>
  <c r="BN89" i="1"/>
  <c r="BP88" i="1"/>
  <c r="DJ82" i="1" s="1"/>
  <c r="AA89" i="1"/>
  <c r="AC88" i="1"/>
  <c r="CW82" i="1" s="1"/>
  <c r="AY90" i="1"/>
  <c r="BA89" i="1"/>
  <c r="DE83" i="1" s="1"/>
  <c r="BW90" i="1"/>
  <c r="BY89" i="1"/>
  <c r="DM83" i="1" s="1"/>
  <c r="AS90" i="1"/>
  <c r="AU89" i="1"/>
  <c r="AP90" i="1"/>
  <c r="AR89" i="1"/>
  <c r="AJ90" i="1"/>
  <c r="AL89" i="1"/>
  <c r="CZ83" i="1" s="1"/>
  <c r="U89" i="1"/>
  <c r="W88" i="1"/>
  <c r="CU82" i="1" s="1"/>
  <c r="BK90" i="1"/>
  <c r="BM89" i="1"/>
  <c r="DI83" i="1" s="1"/>
  <c r="BH89" i="1"/>
  <c r="BJ88" i="1"/>
  <c r="DH82" i="1" s="1"/>
  <c r="X90" i="1"/>
  <c r="Z89" i="1"/>
  <c r="AG89" i="1"/>
  <c r="AI88" i="1"/>
  <c r="CY82" i="1" s="1"/>
  <c r="AM89" i="1"/>
  <c r="AO88" i="1"/>
  <c r="DA82" i="1" s="1"/>
  <c r="AV90" i="1"/>
  <c r="AX89" i="1"/>
  <c r="DD83" i="1" s="1"/>
  <c r="CV83" i="1" l="1"/>
  <c r="DG92" i="1"/>
  <c r="BE103" i="1"/>
  <c r="BG102" i="1"/>
  <c r="Q91" i="1"/>
  <c r="CS85" i="1" s="1"/>
  <c r="O92" i="1"/>
  <c r="AV91" i="1"/>
  <c r="AX90" i="1"/>
  <c r="DD84" i="1" s="1"/>
  <c r="BK91" i="1"/>
  <c r="BM90" i="1"/>
  <c r="DI84" i="1" s="1"/>
  <c r="AS91" i="1"/>
  <c r="AU90" i="1"/>
  <c r="BN90" i="1"/>
  <c r="BP89" i="1"/>
  <c r="DJ83" i="1" s="1"/>
  <c r="R91" i="1"/>
  <c r="T90" i="1"/>
  <c r="CT84" i="1" s="1"/>
  <c r="AD91" i="1"/>
  <c r="AF90" i="1"/>
  <c r="CX84" i="1" s="1"/>
  <c r="X91" i="1"/>
  <c r="Z90" i="1"/>
  <c r="CV84" i="1" s="1"/>
  <c r="AJ91" i="1"/>
  <c r="AL90" i="1"/>
  <c r="CZ84" i="1" s="1"/>
  <c r="AY91" i="1"/>
  <c r="BA90" i="1"/>
  <c r="DE84" i="1" s="1"/>
  <c r="AM90" i="1"/>
  <c r="AO89" i="1"/>
  <c r="DA83" i="1" s="1"/>
  <c r="AG90" i="1"/>
  <c r="AI89" i="1"/>
  <c r="CY83" i="1" s="1"/>
  <c r="BH90" i="1"/>
  <c r="BJ89" i="1"/>
  <c r="DH83" i="1" s="1"/>
  <c r="U90" i="1"/>
  <c r="W89" i="1"/>
  <c r="CU83" i="1" s="1"/>
  <c r="AP91" i="1"/>
  <c r="AR90" i="1"/>
  <c r="BW91" i="1"/>
  <c r="BY90" i="1"/>
  <c r="DM84" i="1" s="1"/>
  <c r="AA90" i="1"/>
  <c r="AC89" i="1"/>
  <c r="CW83" i="1" s="1"/>
  <c r="BQ91" i="1"/>
  <c r="BS90" i="1"/>
  <c r="DK84" i="1" s="1"/>
  <c r="BT90" i="1"/>
  <c r="BV89" i="1"/>
  <c r="DG93" i="1" l="1"/>
  <c r="BE104" i="1"/>
  <c r="BG103" i="1"/>
  <c r="O93" i="1"/>
  <c r="Q92" i="1"/>
  <c r="CS86" i="1" s="1"/>
  <c r="BT91" i="1"/>
  <c r="BV90" i="1"/>
  <c r="BW92" i="1"/>
  <c r="BY91" i="1"/>
  <c r="DM85" i="1" s="1"/>
  <c r="U91" i="1"/>
  <c r="W90" i="1"/>
  <c r="CU84" i="1" s="1"/>
  <c r="AG91" i="1"/>
  <c r="AI90" i="1"/>
  <c r="CY84" i="1" s="1"/>
  <c r="AY92" i="1"/>
  <c r="BA91" i="1"/>
  <c r="DE85" i="1" s="1"/>
  <c r="X92" i="1"/>
  <c r="Z91" i="1"/>
  <c r="CV85" i="1" s="1"/>
  <c r="AD92" i="1"/>
  <c r="AF91" i="1"/>
  <c r="CX85" i="1" s="1"/>
  <c r="BN91" i="1"/>
  <c r="BP90" i="1"/>
  <c r="DJ84" i="1" s="1"/>
  <c r="BK92" i="1"/>
  <c r="BM91" i="1"/>
  <c r="DI85" i="1" s="1"/>
  <c r="BQ92" i="1"/>
  <c r="BS91" i="1"/>
  <c r="DK85" i="1" s="1"/>
  <c r="AA91" i="1"/>
  <c r="AC90" i="1"/>
  <c r="CW84" i="1" s="1"/>
  <c r="AP92" i="1"/>
  <c r="AR91" i="1"/>
  <c r="BH91" i="1"/>
  <c r="BJ90" i="1"/>
  <c r="DH84" i="1" s="1"/>
  <c r="AM91" i="1"/>
  <c r="AO90" i="1"/>
  <c r="DA84" i="1" s="1"/>
  <c r="AJ92" i="1"/>
  <c r="AL91" i="1"/>
  <c r="CZ85" i="1" s="1"/>
  <c r="R92" i="1"/>
  <c r="T91" i="1"/>
  <c r="CT85" i="1" s="1"/>
  <c r="AS92" i="1"/>
  <c r="AU91" i="1"/>
  <c r="AV92" i="1"/>
  <c r="AX91" i="1"/>
  <c r="DD85" i="1" s="1"/>
  <c r="DG94" i="1" l="1"/>
  <c r="BE105" i="1"/>
  <c r="BG104" i="1"/>
  <c r="Q93" i="1"/>
  <c r="CS87" i="1" s="1"/>
  <c r="O94" i="1"/>
  <c r="AJ93" i="1"/>
  <c r="AL92" i="1"/>
  <c r="CZ86" i="1" s="1"/>
  <c r="BH92" i="1"/>
  <c r="BJ91" i="1"/>
  <c r="DH85" i="1" s="1"/>
  <c r="BK93" i="1"/>
  <c r="BM92" i="1"/>
  <c r="DI86" i="1" s="1"/>
  <c r="AD93" i="1"/>
  <c r="AF92" i="1"/>
  <c r="CX86" i="1" s="1"/>
  <c r="AY93" i="1"/>
  <c r="BA92" i="1"/>
  <c r="DE86" i="1" s="1"/>
  <c r="U92" i="1"/>
  <c r="W91" i="1"/>
  <c r="CU85" i="1" s="1"/>
  <c r="AV93" i="1"/>
  <c r="AX92" i="1"/>
  <c r="DD86" i="1" s="1"/>
  <c r="R93" i="1"/>
  <c r="T92" i="1"/>
  <c r="CT86" i="1" s="1"/>
  <c r="AA92" i="1"/>
  <c r="AC91" i="1"/>
  <c r="CW85" i="1" s="1"/>
  <c r="AS93" i="1"/>
  <c r="AU92" i="1"/>
  <c r="AM92" i="1"/>
  <c r="AO91" i="1"/>
  <c r="DA85" i="1" s="1"/>
  <c r="AP93" i="1"/>
  <c r="AR92" i="1"/>
  <c r="BQ93" i="1"/>
  <c r="BS92" i="1"/>
  <c r="DK86" i="1" s="1"/>
  <c r="BN92" i="1"/>
  <c r="BP91" i="1"/>
  <c r="DJ85" i="1" s="1"/>
  <c r="X93" i="1"/>
  <c r="Z92" i="1"/>
  <c r="CV86" i="1" s="1"/>
  <c r="AG92" i="1"/>
  <c r="AI91" i="1"/>
  <c r="CY85" i="1" s="1"/>
  <c r="BW93" i="1"/>
  <c r="BY92" i="1"/>
  <c r="DM86" i="1" s="1"/>
  <c r="BT92" i="1"/>
  <c r="BV91" i="1"/>
  <c r="DG95" i="1" l="1"/>
  <c r="BE106" i="1"/>
  <c r="BG105" i="1"/>
  <c r="O95" i="1"/>
  <c r="Q94" i="1"/>
  <c r="CS88" i="1" s="1"/>
  <c r="BT93" i="1"/>
  <c r="BV92" i="1"/>
  <c r="AV94" i="1"/>
  <c r="AX93" i="1"/>
  <c r="DD87" i="1" s="1"/>
  <c r="U93" i="1"/>
  <c r="W92" i="1"/>
  <c r="CU86" i="1" s="1"/>
  <c r="AD94" i="1"/>
  <c r="AF93" i="1"/>
  <c r="CX87" i="1" s="1"/>
  <c r="BH93" i="1"/>
  <c r="BJ92" i="1"/>
  <c r="DH86" i="1" s="1"/>
  <c r="BN93" i="1"/>
  <c r="BP92" i="1"/>
  <c r="DJ86" i="1" s="1"/>
  <c r="AG93" i="1"/>
  <c r="AI92" i="1"/>
  <c r="CY86" i="1" s="1"/>
  <c r="AP94" i="1"/>
  <c r="AR93" i="1"/>
  <c r="AA93" i="1"/>
  <c r="AC92" i="1"/>
  <c r="CW86" i="1" s="1"/>
  <c r="BW94" i="1"/>
  <c r="BY93" i="1"/>
  <c r="DM87" i="1" s="1"/>
  <c r="X94" i="1"/>
  <c r="Z93" i="1"/>
  <c r="CV87" i="1" s="1"/>
  <c r="BQ94" i="1"/>
  <c r="BS93" i="1"/>
  <c r="DK87" i="1" s="1"/>
  <c r="AM93" i="1"/>
  <c r="AO92" i="1"/>
  <c r="DA86" i="1" s="1"/>
  <c r="AS94" i="1"/>
  <c r="AU93" i="1"/>
  <c r="R94" i="1"/>
  <c r="T93" i="1"/>
  <c r="CT87" i="1" s="1"/>
  <c r="AY94" i="1"/>
  <c r="BA93" i="1"/>
  <c r="DE87" i="1" s="1"/>
  <c r="BK94" i="1"/>
  <c r="BM93" i="1"/>
  <c r="DI87" i="1" s="1"/>
  <c r="AJ94" i="1"/>
  <c r="AL93" i="1"/>
  <c r="CZ87" i="1" s="1"/>
  <c r="DG96" i="1" l="1"/>
  <c r="BE107" i="1"/>
  <c r="BG106" i="1"/>
  <c r="O96" i="1"/>
  <c r="O98" i="1" s="1"/>
  <c r="Q98" i="1" s="1"/>
  <c r="Q95" i="1"/>
  <c r="CS89" i="1" s="1"/>
  <c r="AY95" i="1"/>
  <c r="BA94" i="1"/>
  <c r="DE88" i="1" s="1"/>
  <c r="X95" i="1"/>
  <c r="Z94" i="1"/>
  <c r="CV88" i="1" s="1"/>
  <c r="AA94" i="1"/>
  <c r="AC93" i="1"/>
  <c r="CW87" i="1" s="1"/>
  <c r="BH94" i="1"/>
  <c r="BJ93" i="1"/>
  <c r="DH87" i="1" s="1"/>
  <c r="U94" i="1"/>
  <c r="W93" i="1"/>
  <c r="CU87" i="1" s="1"/>
  <c r="AM94" i="1"/>
  <c r="AO93" i="1"/>
  <c r="DA87" i="1" s="1"/>
  <c r="AJ95" i="1"/>
  <c r="AL94" i="1"/>
  <c r="CZ88" i="1" s="1"/>
  <c r="R95" i="1"/>
  <c r="T94" i="1"/>
  <c r="CT88" i="1" s="1"/>
  <c r="AG94" i="1"/>
  <c r="AI93" i="1"/>
  <c r="CY87" i="1" s="1"/>
  <c r="BK95" i="1"/>
  <c r="BM94" i="1"/>
  <c r="DI88" i="1" s="1"/>
  <c r="AS95" i="1"/>
  <c r="AU94" i="1"/>
  <c r="BQ95" i="1"/>
  <c r="BS94" i="1"/>
  <c r="DK88" i="1" s="1"/>
  <c r="BW95" i="1"/>
  <c r="BY94" i="1"/>
  <c r="DM88" i="1" s="1"/>
  <c r="AP95" i="1"/>
  <c r="AR94" i="1"/>
  <c r="BN94" i="1"/>
  <c r="BP93" i="1"/>
  <c r="DJ87" i="1" s="1"/>
  <c r="AD95" i="1"/>
  <c r="AF94" i="1"/>
  <c r="CX88" i="1" s="1"/>
  <c r="AV95" i="1"/>
  <c r="AX94" i="1"/>
  <c r="DD88" i="1" s="1"/>
  <c r="BT94" i="1"/>
  <c r="BV93" i="1"/>
  <c r="DG97" i="1" l="1"/>
  <c r="BE108" i="1"/>
  <c r="BG107" i="1"/>
  <c r="O100" i="1"/>
  <c r="Q96" i="1"/>
  <c r="CS90" i="1" s="1"/>
  <c r="AP96" i="1"/>
  <c r="AP98" i="1" s="1"/>
  <c r="AR98" i="1" s="1"/>
  <c r="AR95" i="1"/>
  <c r="AG95" i="1"/>
  <c r="AI94" i="1"/>
  <c r="CY88" i="1" s="1"/>
  <c r="BH95" i="1"/>
  <c r="BJ94" i="1"/>
  <c r="DH88" i="1" s="1"/>
  <c r="X96" i="1"/>
  <c r="X98" i="1" s="1"/>
  <c r="Z98" i="1" s="1"/>
  <c r="Z95" i="1"/>
  <c r="CV89" i="1" s="1"/>
  <c r="BT95" i="1"/>
  <c r="BV94" i="1"/>
  <c r="AD96" i="1"/>
  <c r="AD98" i="1" s="1"/>
  <c r="AF98" i="1" s="1"/>
  <c r="AF95" i="1"/>
  <c r="CX89" i="1" s="1"/>
  <c r="BQ96" i="1"/>
  <c r="BQ98" i="1" s="1"/>
  <c r="BS98" i="1" s="1"/>
  <c r="BS95" i="1"/>
  <c r="DK89" i="1" s="1"/>
  <c r="AJ96" i="1"/>
  <c r="AJ98" i="1" s="1"/>
  <c r="AL98" i="1" s="1"/>
  <c r="AL95" i="1"/>
  <c r="CZ89" i="1" s="1"/>
  <c r="AV96" i="1"/>
  <c r="AV98" i="1" s="1"/>
  <c r="AX98" i="1" s="1"/>
  <c r="AX95" i="1"/>
  <c r="DD89" i="1" s="1"/>
  <c r="BN95" i="1"/>
  <c r="BP94" i="1"/>
  <c r="DJ88" i="1" s="1"/>
  <c r="BW96" i="1"/>
  <c r="BW98" i="1" s="1"/>
  <c r="BY98" i="1" s="1"/>
  <c r="BY95" i="1"/>
  <c r="DM89" i="1" s="1"/>
  <c r="AS96" i="1"/>
  <c r="AS98" i="1" s="1"/>
  <c r="AU98" i="1" s="1"/>
  <c r="AU95" i="1"/>
  <c r="BK96" i="1"/>
  <c r="BK98" i="1" s="1"/>
  <c r="BM98" i="1" s="1"/>
  <c r="BM95" i="1"/>
  <c r="DI89" i="1" s="1"/>
  <c r="R96" i="1"/>
  <c r="R98" i="1" s="1"/>
  <c r="T98" i="1" s="1"/>
  <c r="T95" i="1"/>
  <c r="CT89" i="1" s="1"/>
  <c r="AM95" i="1"/>
  <c r="AO94" i="1"/>
  <c r="DA88" i="1" s="1"/>
  <c r="U95" i="1"/>
  <c r="W94" i="1"/>
  <c r="CU88" i="1" s="1"/>
  <c r="AA95" i="1"/>
  <c r="AC94" i="1"/>
  <c r="CW88" i="1" s="1"/>
  <c r="AY96" i="1"/>
  <c r="AY98" i="1" s="1"/>
  <c r="BA98" i="1" s="1"/>
  <c r="BA95" i="1"/>
  <c r="DE89" i="1" s="1"/>
  <c r="DG98" i="1" l="1"/>
  <c r="BE109" i="1"/>
  <c r="BG108" i="1"/>
  <c r="O101" i="1"/>
  <c r="Q100" i="1"/>
  <c r="CS91" i="1" s="1"/>
  <c r="AY100" i="1"/>
  <c r="BA96" i="1"/>
  <c r="DE90" i="1" s="1"/>
  <c r="R100" i="1"/>
  <c r="T96" i="1"/>
  <c r="CT90" i="1" s="1"/>
  <c r="BN96" i="1"/>
  <c r="BN98" i="1" s="1"/>
  <c r="BP98" i="1" s="1"/>
  <c r="BP95" i="1"/>
  <c r="DJ89" i="1" s="1"/>
  <c r="AJ100" i="1"/>
  <c r="AL96" i="1"/>
  <c r="CZ90" i="1" s="1"/>
  <c r="X100" i="1"/>
  <c r="Z96" i="1"/>
  <c r="CV90" i="1" s="1"/>
  <c r="U96" i="1"/>
  <c r="U98" i="1" s="1"/>
  <c r="W98" i="1" s="1"/>
  <c r="W95" i="1"/>
  <c r="CU89" i="1" s="1"/>
  <c r="AS100" i="1"/>
  <c r="AU96" i="1"/>
  <c r="AD100" i="1"/>
  <c r="AF96" i="1"/>
  <c r="CX90" i="1" s="1"/>
  <c r="AA96" i="1"/>
  <c r="AA98" i="1" s="1"/>
  <c r="AC98" i="1" s="1"/>
  <c r="AC95" i="1"/>
  <c r="CW89" i="1" s="1"/>
  <c r="AM96" i="1"/>
  <c r="AM98" i="1" s="1"/>
  <c r="AO98" i="1" s="1"/>
  <c r="AO95" i="1"/>
  <c r="DA89" i="1" s="1"/>
  <c r="BK100" i="1"/>
  <c r="BM96" i="1"/>
  <c r="DI90" i="1" s="1"/>
  <c r="BW100" i="1"/>
  <c r="BY96" i="1"/>
  <c r="DM90" i="1" s="1"/>
  <c r="AV100" i="1"/>
  <c r="AX96" i="1"/>
  <c r="DD90" i="1" s="1"/>
  <c r="BQ100" i="1"/>
  <c r="BS96" i="1"/>
  <c r="DK90" i="1" s="1"/>
  <c r="BT96" i="1"/>
  <c r="BT98" i="1" s="1"/>
  <c r="BV98" i="1" s="1"/>
  <c r="BV95" i="1"/>
  <c r="BH96" i="1"/>
  <c r="BH98" i="1" s="1"/>
  <c r="BJ98" i="1" s="1"/>
  <c r="BJ95" i="1"/>
  <c r="DH89" i="1" s="1"/>
  <c r="AG96" i="1"/>
  <c r="AG98" i="1" s="1"/>
  <c r="AI98" i="1" s="1"/>
  <c r="AI95" i="1"/>
  <c r="CY89" i="1" s="1"/>
  <c r="AP100" i="1"/>
  <c r="AR96" i="1"/>
  <c r="DG99" i="1" l="1"/>
  <c r="BE110" i="1"/>
  <c r="BG109" i="1"/>
  <c r="O102" i="1"/>
  <c r="Q101" i="1"/>
  <c r="CS92" i="1" s="1"/>
  <c r="AP101" i="1"/>
  <c r="AR100" i="1"/>
  <c r="BW101" i="1"/>
  <c r="BY100" i="1"/>
  <c r="DM91" i="1" s="1"/>
  <c r="AM100" i="1"/>
  <c r="AO96" i="1"/>
  <c r="DA90" i="1" s="1"/>
  <c r="AD101" i="1"/>
  <c r="AF100" i="1"/>
  <c r="CX91" i="1" s="1"/>
  <c r="U100" i="1"/>
  <c r="W96" i="1"/>
  <c r="CU90" i="1" s="1"/>
  <c r="AJ101" i="1"/>
  <c r="AL100" i="1"/>
  <c r="CZ91" i="1" s="1"/>
  <c r="R101" i="1"/>
  <c r="T100" i="1"/>
  <c r="CT91" i="1" s="1"/>
  <c r="BQ101" i="1"/>
  <c r="BS100" i="1"/>
  <c r="DK91" i="1" s="1"/>
  <c r="BH100" i="1"/>
  <c r="BJ96" i="1"/>
  <c r="DH90" i="1" s="1"/>
  <c r="AG100" i="1"/>
  <c r="AI96" i="1"/>
  <c r="CY90" i="1" s="1"/>
  <c r="BT100" i="1"/>
  <c r="BV96" i="1"/>
  <c r="AV101" i="1"/>
  <c r="AX100" i="1"/>
  <c r="DD91" i="1" s="1"/>
  <c r="BK101" i="1"/>
  <c r="BM100" i="1"/>
  <c r="DI91" i="1" s="1"/>
  <c r="AA100" i="1"/>
  <c r="AC96" i="1"/>
  <c r="CW90" i="1" s="1"/>
  <c r="AS101" i="1"/>
  <c r="AU100" i="1"/>
  <c r="X101" i="1"/>
  <c r="Z100" i="1"/>
  <c r="CV91" i="1" s="1"/>
  <c r="BN100" i="1"/>
  <c r="BP96" i="1"/>
  <c r="DJ90" i="1" s="1"/>
  <c r="AY101" i="1"/>
  <c r="BA100" i="1"/>
  <c r="DE91" i="1" s="1"/>
  <c r="DG100" i="1" l="1"/>
  <c r="BG110" i="1"/>
  <c r="BE111" i="1"/>
  <c r="BE113" i="1"/>
  <c r="BG113" i="1" s="1"/>
  <c r="O103" i="1"/>
  <c r="Q102" i="1"/>
  <c r="CS93" i="1" s="1"/>
  <c r="AY102" i="1"/>
  <c r="BA101" i="1"/>
  <c r="DE92" i="1" s="1"/>
  <c r="AS102" i="1"/>
  <c r="AU101" i="1"/>
  <c r="BT101" i="1"/>
  <c r="BV100" i="1"/>
  <c r="AJ102" i="1"/>
  <c r="AL101" i="1"/>
  <c r="CZ92" i="1" s="1"/>
  <c r="AD102" i="1"/>
  <c r="AF101" i="1"/>
  <c r="CX92" i="1" s="1"/>
  <c r="BW102" i="1"/>
  <c r="BY101" i="1"/>
  <c r="DM92" i="1" s="1"/>
  <c r="X102" i="1"/>
  <c r="Z101" i="1"/>
  <c r="CV92" i="1" s="1"/>
  <c r="BK102" i="1"/>
  <c r="BM101" i="1"/>
  <c r="DI92" i="1" s="1"/>
  <c r="BQ102" i="1"/>
  <c r="BS101" i="1"/>
  <c r="DK92" i="1" s="1"/>
  <c r="BN101" i="1"/>
  <c r="BP100" i="1"/>
  <c r="DJ91" i="1" s="1"/>
  <c r="AA101" i="1"/>
  <c r="AC100" i="1"/>
  <c r="CW91" i="1" s="1"/>
  <c r="AV102" i="1"/>
  <c r="AX101" i="1"/>
  <c r="DD92" i="1" s="1"/>
  <c r="AG101" i="1"/>
  <c r="AI100" i="1"/>
  <c r="CY91" i="1" s="1"/>
  <c r="BH101" i="1"/>
  <c r="BJ100" i="1"/>
  <c r="DH91" i="1" s="1"/>
  <c r="R102" i="1"/>
  <c r="T101" i="1"/>
  <c r="CT92" i="1" s="1"/>
  <c r="U101" i="1"/>
  <c r="W100" i="1"/>
  <c r="CU91" i="1" s="1"/>
  <c r="AM101" i="1"/>
  <c r="AO100" i="1"/>
  <c r="DA91" i="1" s="1"/>
  <c r="AP102" i="1"/>
  <c r="AR101" i="1"/>
  <c r="DG101" i="1" l="1"/>
  <c r="BE115" i="1"/>
  <c r="BG111" i="1"/>
  <c r="O104" i="1"/>
  <c r="Q103" i="1"/>
  <c r="CS94" i="1" s="1"/>
  <c r="AP103" i="1"/>
  <c r="AR102" i="1"/>
  <c r="BH102" i="1"/>
  <c r="BJ101" i="1"/>
  <c r="DH92" i="1" s="1"/>
  <c r="AV103" i="1"/>
  <c r="AX102" i="1"/>
  <c r="DD93" i="1" s="1"/>
  <c r="X103" i="1"/>
  <c r="Z102" i="1"/>
  <c r="CV93" i="1" s="1"/>
  <c r="AD103" i="1"/>
  <c r="AF102" i="1"/>
  <c r="CX93" i="1" s="1"/>
  <c r="AS103" i="1"/>
  <c r="AU102" i="1"/>
  <c r="BQ103" i="1"/>
  <c r="BS102" i="1"/>
  <c r="DK93" i="1" s="1"/>
  <c r="AA102" i="1"/>
  <c r="AC101" i="1"/>
  <c r="CW92" i="1" s="1"/>
  <c r="BK103" i="1"/>
  <c r="BM102" i="1"/>
  <c r="DI93" i="1" s="1"/>
  <c r="BW103" i="1"/>
  <c r="BY102" i="1"/>
  <c r="DM93" i="1" s="1"/>
  <c r="AJ103" i="1"/>
  <c r="AL102" i="1"/>
  <c r="CZ93" i="1" s="1"/>
  <c r="U102" i="1"/>
  <c r="W101" i="1"/>
  <c r="CU92" i="1" s="1"/>
  <c r="AM102" i="1"/>
  <c r="AO101" i="1"/>
  <c r="DA92" i="1" s="1"/>
  <c r="R103" i="1"/>
  <c r="T102" i="1"/>
  <c r="CT93" i="1" s="1"/>
  <c r="AG102" i="1"/>
  <c r="AI101" i="1"/>
  <c r="CY92" i="1" s="1"/>
  <c r="BN102" i="1"/>
  <c r="BP101" i="1"/>
  <c r="DJ92" i="1" s="1"/>
  <c r="BT102" i="1"/>
  <c r="BV101" i="1"/>
  <c r="AY103" i="1"/>
  <c r="BA102" i="1"/>
  <c r="DE93" i="1" s="1"/>
  <c r="DG102" i="1" l="1"/>
  <c r="BE116" i="1"/>
  <c r="BG115" i="1"/>
  <c r="O105" i="1"/>
  <c r="Q104" i="1"/>
  <c r="CS95" i="1" s="1"/>
  <c r="AM103" i="1"/>
  <c r="AO102" i="1"/>
  <c r="DA93" i="1" s="1"/>
  <c r="BW104" i="1"/>
  <c r="BY103" i="1"/>
  <c r="DM94" i="1" s="1"/>
  <c r="AA103" i="1"/>
  <c r="AC102" i="1"/>
  <c r="CW93" i="1" s="1"/>
  <c r="AS104" i="1"/>
  <c r="AU103" i="1"/>
  <c r="X104" i="1"/>
  <c r="Z103" i="1"/>
  <c r="CV94" i="1" s="1"/>
  <c r="BH103" i="1"/>
  <c r="BJ102" i="1"/>
  <c r="DH93" i="1" s="1"/>
  <c r="AY104" i="1"/>
  <c r="BA103" i="1"/>
  <c r="DE94" i="1" s="1"/>
  <c r="AG103" i="1"/>
  <c r="AI102" i="1"/>
  <c r="CY93" i="1" s="1"/>
  <c r="U103" i="1"/>
  <c r="W102" i="1"/>
  <c r="CU93" i="1" s="1"/>
  <c r="BT103" i="1"/>
  <c r="BV102" i="1"/>
  <c r="BN103" i="1"/>
  <c r="BP102" i="1"/>
  <c r="DJ93" i="1" s="1"/>
  <c r="R104" i="1"/>
  <c r="T103" i="1"/>
  <c r="CT94" i="1" s="1"/>
  <c r="AJ104" i="1"/>
  <c r="AL103" i="1"/>
  <c r="CZ94" i="1" s="1"/>
  <c r="BK104" i="1"/>
  <c r="BM103" i="1"/>
  <c r="DI94" i="1" s="1"/>
  <c r="BQ104" i="1"/>
  <c r="BS103" i="1"/>
  <c r="DK94" i="1" s="1"/>
  <c r="AD104" i="1"/>
  <c r="AF103" i="1"/>
  <c r="CX94" i="1" s="1"/>
  <c r="AV104" i="1"/>
  <c r="AX103" i="1"/>
  <c r="DD94" i="1" s="1"/>
  <c r="AP104" i="1"/>
  <c r="AR103" i="1"/>
  <c r="DG103" i="1" l="1"/>
  <c r="BE117" i="1"/>
  <c r="BG116" i="1"/>
  <c r="O106" i="1"/>
  <c r="Q105" i="1"/>
  <c r="CS96" i="1" s="1"/>
  <c r="AP105" i="1"/>
  <c r="AR104" i="1"/>
  <c r="BK105" i="1"/>
  <c r="BM104" i="1"/>
  <c r="DI95" i="1" s="1"/>
  <c r="BN104" i="1"/>
  <c r="BP103" i="1"/>
  <c r="DJ94" i="1" s="1"/>
  <c r="U104" i="1"/>
  <c r="W103" i="1"/>
  <c r="CU94" i="1" s="1"/>
  <c r="AY105" i="1"/>
  <c r="BA104" i="1"/>
  <c r="DE95" i="1" s="1"/>
  <c r="X105" i="1"/>
  <c r="Z104" i="1"/>
  <c r="CV95" i="1" s="1"/>
  <c r="AA104" i="1"/>
  <c r="AC103" i="1"/>
  <c r="CW94" i="1" s="1"/>
  <c r="AM104" i="1"/>
  <c r="AO103" i="1"/>
  <c r="DA94" i="1" s="1"/>
  <c r="AD105" i="1"/>
  <c r="AF104" i="1"/>
  <c r="CX95" i="1" s="1"/>
  <c r="AV105" i="1"/>
  <c r="AX104" i="1"/>
  <c r="DD95" i="1" s="1"/>
  <c r="BQ105" i="1"/>
  <c r="BS104" i="1"/>
  <c r="DK95" i="1" s="1"/>
  <c r="AJ105" i="1"/>
  <c r="AL104" i="1"/>
  <c r="CZ95" i="1" s="1"/>
  <c r="R105" i="1"/>
  <c r="T104" i="1"/>
  <c r="CT95" i="1" s="1"/>
  <c r="BT104" i="1"/>
  <c r="BV103" i="1"/>
  <c r="AG104" i="1"/>
  <c r="AI103" i="1"/>
  <c r="CY94" i="1" s="1"/>
  <c r="BH104" i="1"/>
  <c r="BJ103" i="1"/>
  <c r="DH94" i="1" s="1"/>
  <c r="AS105" i="1"/>
  <c r="AU104" i="1"/>
  <c r="BW105" i="1"/>
  <c r="BY104" i="1"/>
  <c r="DM95" i="1" s="1"/>
  <c r="DG104" i="1" l="1"/>
  <c r="BE118" i="1"/>
  <c r="BG117" i="1"/>
  <c r="O107" i="1"/>
  <c r="Q106" i="1"/>
  <c r="CS97" i="1" s="1"/>
  <c r="AG105" i="1"/>
  <c r="AI104" i="1"/>
  <c r="CY95" i="1" s="1"/>
  <c r="BQ106" i="1"/>
  <c r="BS105" i="1"/>
  <c r="DK96" i="1" s="1"/>
  <c r="AM105" i="1"/>
  <c r="AO104" i="1"/>
  <c r="DA95" i="1" s="1"/>
  <c r="X106" i="1"/>
  <c r="Z105" i="1"/>
  <c r="CV96" i="1" s="1"/>
  <c r="U105" i="1"/>
  <c r="W104" i="1"/>
  <c r="CU95" i="1" s="1"/>
  <c r="BK106" i="1"/>
  <c r="BM105" i="1"/>
  <c r="DI96" i="1" s="1"/>
  <c r="AS106" i="1"/>
  <c r="AU105" i="1"/>
  <c r="R106" i="1"/>
  <c r="T105" i="1"/>
  <c r="CT96" i="1" s="1"/>
  <c r="BW106" i="1"/>
  <c r="BY105" i="1"/>
  <c r="DM96" i="1" s="1"/>
  <c r="BH105" i="1"/>
  <c r="BJ104" i="1"/>
  <c r="DH95" i="1" s="1"/>
  <c r="BT105" i="1"/>
  <c r="BV104" i="1"/>
  <c r="AJ106" i="1"/>
  <c r="AL105" i="1"/>
  <c r="CZ96" i="1" s="1"/>
  <c r="AV106" i="1"/>
  <c r="AX105" i="1"/>
  <c r="DD96" i="1" s="1"/>
  <c r="AD106" i="1"/>
  <c r="AF105" i="1"/>
  <c r="CX96" i="1" s="1"/>
  <c r="AA105" i="1"/>
  <c r="AC104" i="1"/>
  <c r="CW95" i="1" s="1"/>
  <c r="AY106" i="1"/>
  <c r="BA105" i="1"/>
  <c r="DE96" i="1" s="1"/>
  <c r="BN105" i="1"/>
  <c r="BP104" i="1"/>
  <c r="DJ95" i="1" s="1"/>
  <c r="AP106" i="1"/>
  <c r="AR105" i="1"/>
  <c r="DG105" i="1" l="1"/>
  <c r="BE119" i="1"/>
  <c r="BG118" i="1"/>
  <c r="O108" i="1"/>
  <c r="Q107" i="1"/>
  <c r="CS98" i="1" s="1"/>
  <c r="AY107" i="1"/>
  <c r="BA106" i="1"/>
  <c r="DE97" i="1" s="1"/>
  <c r="BH106" i="1"/>
  <c r="BJ105" i="1"/>
  <c r="DH96" i="1" s="1"/>
  <c r="AS107" i="1"/>
  <c r="AU106" i="1"/>
  <c r="U106" i="1"/>
  <c r="W105" i="1"/>
  <c r="CU96" i="1" s="1"/>
  <c r="AM106" i="1"/>
  <c r="AO105" i="1"/>
  <c r="DA96" i="1" s="1"/>
  <c r="AG106" i="1"/>
  <c r="AI105" i="1"/>
  <c r="CY96" i="1" s="1"/>
  <c r="AP107" i="1"/>
  <c r="AR106" i="1"/>
  <c r="AD107" i="1"/>
  <c r="AF106" i="1"/>
  <c r="CX97" i="1" s="1"/>
  <c r="AJ107" i="1"/>
  <c r="AL106" i="1"/>
  <c r="CZ97" i="1" s="1"/>
  <c r="BN106" i="1"/>
  <c r="BP105" i="1"/>
  <c r="DJ96" i="1" s="1"/>
  <c r="AA106" i="1"/>
  <c r="AC105" i="1"/>
  <c r="CW96" i="1" s="1"/>
  <c r="AV107" i="1"/>
  <c r="AX106" i="1"/>
  <c r="DD97" i="1" s="1"/>
  <c r="BT106" i="1"/>
  <c r="BV105" i="1"/>
  <c r="BW107" i="1"/>
  <c r="BY106" i="1"/>
  <c r="DM97" i="1" s="1"/>
  <c r="R107" i="1"/>
  <c r="T106" i="1"/>
  <c r="CT97" i="1" s="1"/>
  <c r="BK107" i="1"/>
  <c r="BM106" i="1"/>
  <c r="DI97" i="1" s="1"/>
  <c r="X107" i="1"/>
  <c r="Z106" i="1"/>
  <c r="CV97" i="1" s="1"/>
  <c r="BQ107" i="1"/>
  <c r="BS106" i="1"/>
  <c r="DK97" i="1" s="1"/>
  <c r="DG106" i="1" l="1"/>
  <c r="BE120" i="1"/>
  <c r="BG119" i="1"/>
  <c r="O109" i="1"/>
  <c r="Q108" i="1"/>
  <c r="CS99" i="1" s="1"/>
  <c r="X108" i="1"/>
  <c r="Z107" i="1"/>
  <c r="CV98" i="1" s="1"/>
  <c r="BT107" i="1"/>
  <c r="BV106" i="1"/>
  <c r="AJ108" i="1"/>
  <c r="AL107" i="1"/>
  <c r="CZ98" i="1" s="1"/>
  <c r="AP108" i="1"/>
  <c r="AR107" i="1"/>
  <c r="AM107" i="1"/>
  <c r="AO106" i="1"/>
  <c r="DA97" i="1" s="1"/>
  <c r="AS108" i="1"/>
  <c r="AU107" i="1"/>
  <c r="BH107" i="1"/>
  <c r="BJ106" i="1"/>
  <c r="DH97" i="1" s="1"/>
  <c r="R108" i="1"/>
  <c r="T107" i="1"/>
  <c r="CT98" i="1" s="1"/>
  <c r="AA107" i="1"/>
  <c r="AC106" i="1"/>
  <c r="CW97" i="1" s="1"/>
  <c r="BQ108" i="1"/>
  <c r="BS107" i="1"/>
  <c r="DK98" i="1" s="1"/>
  <c r="BK108" i="1"/>
  <c r="BM107" i="1"/>
  <c r="DI98" i="1" s="1"/>
  <c r="BW108" i="1"/>
  <c r="BY107" i="1"/>
  <c r="DM98" i="1" s="1"/>
  <c r="AV108" i="1"/>
  <c r="AX107" i="1"/>
  <c r="DD98" i="1" s="1"/>
  <c r="BN107" i="1"/>
  <c r="BP106" i="1"/>
  <c r="DJ97" i="1" s="1"/>
  <c r="AD108" i="1"/>
  <c r="AF107" i="1"/>
  <c r="CX98" i="1" s="1"/>
  <c r="AG107" i="1"/>
  <c r="AI106" i="1"/>
  <c r="CY97" i="1" s="1"/>
  <c r="U107" i="1"/>
  <c r="W106" i="1"/>
  <c r="CU97" i="1" s="1"/>
  <c r="AY108" i="1"/>
  <c r="BA107" i="1"/>
  <c r="DE98" i="1" s="1"/>
  <c r="DG107" i="1" l="1"/>
  <c r="BE121" i="1"/>
  <c r="BG120" i="1"/>
  <c r="O110" i="1"/>
  <c r="Q109" i="1"/>
  <c r="CS100" i="1" s="1"/>
  <c r="AD109" i="1"/>
  <c r="AF108" i="1"/>
  <c r="CX99" i="1" s="1"/>
  <c r="BK109" i="1"/>
  <c r="BM108" i="1"/>
  <c r="DI99" i="1" s="1"/>
  <c r="AS109" i="1"/>
  <c r="AU108" i="1"/>
  <c r="AP109" i="1"/>
  <c r="AR108" i="1"/>
  <c r="BT108" i="1"/>
  <c r="BV107" i="1"/>
  <c r="U108" i="1"/>
  <c r="W107" i="1"/>
  <c r="CU98" i="1" s="1"/>
  <c r="AY109" i="1"/>
  <c r="BA108" i="1"/>
  <c r="DE99" i="1" s="1"/>
  <c r="AV109" i="1"/>
  <c r="AX108" i="1"/>
  <c r="DD99" i="1" s="1"/>
  <c r="AA108" i="1"/>
  <c r="AC107" i="1"/>
  <c r="CW98" i="1" s="1"/>
  <c r="AG108" i="1"/>
  <c r="AI107" i="1"/>
  <c r="CY98" i="1" s="1"/>
  <c r="BN108" i="1"/>
  <c r="BP107" i="1"/>
  <c r="DJ98" i="1" s="1"/>
  <c r="BW109" i="1"/>
  <c r="BY108" i="1"/>
  <c r="DM99" i="1" s="1"/>
  <c r="BQ109" i="1"/>
  <c r="BS108" i="1"/>
  <c r="DK99" i="1" s="1"/>
  <c r="R109" i="1"/>
  <c r="T108" i="1"/>
  <c r="CT99" i="1" s="1"/>
  <c r="BH108" i="1"/>
  <c r="BJ107" i="1"/>
  <c r="DH98" i="1" s="1"/>
  <c r="AM108" i="1"/>
  <c r="AO107" i="1"/>
  <c r="DA98" i="1" s="1"/>
  <c r="AJ109" i="1"/>
  <c r="AL108" i="1"/>
  <c r="CZ99" i="1" s="1"/>
  <c r="X109" i="1"/>
  <c r="Z108" i="1"/>
  <c r="CV99" i="1" s="1"/>
  <c r="DG108" i="1" l="1"/>
  <c r="BE122" i="1"/>
  <c r="BG121" i="1"/>
  <c r="Q110" i="1"/>
  <c r="CS101" i="1" s="1"/>
  <c r="O113" i="1"/>
  <c r="Q113" i="1" s="1"/>
  <c r="O111" i="1"/>
  <c r="AM109" i="1"/>
  <c r="AO108" i="1"/>
  <c r="DA99" i="1" s="1"/>
  <c r="BW110" i="1"/>
  <c r="BY109" i="1"/>
  <c r="DM100" i="1" s="1"/>
  <c r="AA109" i="1"/>
  <c r="AC108" i="1"/>
  <c r="CW99" i="1" s="1"/>
  <c r="AY110" i="1"/>
  <c r="BA109" i="1"/>
  <c r="DE100" i="1" s="1"/>
  <c r="BT109" i="1"/>
  <c r="BV108" i="1"/>
  <c r="AS110" i="1"/>
  <c r="AU109" i="1"/>
  <c r="BK110" i="1"/>
  <c r="BM109" i="1"/>
  <c r="DI100" i="1" s="1"/>
  <c r="X110" i="1"/>
  <c r="Z109" i="1"/>
  <c r="CV100" i="1" s="1"/>
  <c r="R110" i="1"/>
  <c r="T109" i="1"/>
  <c r="CT100" i="1" s="1"/>
  <c r="AG109" i="1"/>
  <c r="AI108" i="1"/>
  <c r="CY99" i="1" s="1"/>
  <c r="AJ110" i="1"/>
  <c r="AL109" i="1"/>
  <c r="CZ100" i="1" s="1"/>
  <c r="BH109" i="1"/>
  <c r="BJ108" i="1"/>
  <c r="DH99" i="1" s="1"/>
  <c r="BQ110" i="1"/>
  <c r="BS109" i="1"/>
  <c r="DK100" i="1" s="1"/>
  <c r="BN109" i="1"/>
  <c r="BP108" i="1"/>
  <c r="DJ99" i="1" s="1"/>
  <c r="AV110" i="1"/>
  <c r="AX109" i="1"/>
  <c r="DD100" i="1" s="1"/>
  <c r="U109" i="1"/>
  <c r="W108" i="1"/>
  <c r="CU99" i="1" s="1"/>
  <c r="AP110" i="1"/>
  <c r="AR109" i="1"/>
  <c r="AD110" i="1"/>
  <c r="AF109" i="1"/>
  <c r="CX100" i="1" s="1"/>
  <c r="DG109" i="1" l="1"/>
  <c r="BE123" i="1"/>
  <c r="BG122" i="1"/>
  <c r="O115" i="1"/>
  <c r="Q111" i="1"/>
  <c r="CS102" i="1" s="1"/>
  <c r="AR110" i="1"/>
  <c r="AP111" i="1"/>
  <c r="AP113" i="1"/>
  <c r="AR113" i="1" s="1"/>
  <c r="BN110" i="1"/>
  <c r="BP109" i="1"/>
  <c r="DJ100" i="1" s="1"/>
  <c r="BH110" i="1"/>
  <c r="BJ109" i="1"/>
  <c r="DH100" i="1" s="1"/>
  <c r="AG110" i="1"/>
  <c r="AI109" i="1"/>
  <c r="CY100" i="1" s="1"/>
  <c r="Z110" i="1"/>
  <c r="CV101" i="1" s="1"/>
  <c r="X111" i="1"/>
  <c r="X113" i="1"/>
  <c r="Z113" i="1" s="1"/>
  <c r="AU110" i="1"/>
  <c r="AS113" i="1"/>
  <c r="AU113" i="1" s="1"/>
  <c r="AS111" i="1"/>
  <c r="BA110" i="1"/>
  <c r="DE101" i="1" s="1"/>
  <c r="AY113" i="1"/>
  <c r="BA113" i="1" s="1"/>
  <c r="AY111" i="1"/>
  <c r="BY110" i="1"/>
  <c r="DM101" i="1" s="1"/>
  <c r="BW113" i="1"/>
  <c r="BY113" i="1" s="1"/>
  <c r="BW111" i="1"/>
  <c r="AF110" i="1"/>
  <c r="CX101" i="1" s="1"/>
  <c r="AD111" i="1"/>
  <c r="AD113" i="1"/>
  <c r="AF113" i="1" s="1"/>
  <c r="AX110" i="1"/>
  <c r="DD101" i="1" s="1"/>
  <c r="AV111" i="1"/>
  <c r="AV113" i="1"/>
  <c r="AX113" i="1" s="1"/>
  <c r="U110" i="1"/>
  <c r="W109" i="1"/>
  <c r="CU100" i="1" s="1"/>
  <c r="BS110" i="1"/>
  <c r="DK101" i="1" s="1"/>
  <c r="BQ113" i="1"/>
  <c r="BS113" i="1" s="1"/>
  <c r="BQ111" i="1"/>
  <c r="AL110" i="1"/>
  <c r="CZ101" i="1" s="1"/>
  <c r="AJ111" i="1"/>
  <c r="AJ113" i="1"/>
  <c r="AL113" i="1" s="1"/>
  <c r="T110" i="1"/>
  <c r="CT101" i="1" s="1"/>
  <c r="R111" i="1"/>
  <c r="R113" i="1"/>
  <c r="T113" i="1" s="1"/>
  <c r="BM110" i="1"/>
  <c r="DI101" i="1" s="1"/>
  <c r="BK113" i="1"/>
  <c r="BM113" i="1" s="1"/>
  <c r="BK111" i="1"/>
  <c r="BT110" i="1"/>
  <c r="BV109" i="1"/>
  <c r="AA110" i="1"/>
  <c r="AC109" i="1"/>
  <c r="CW100" i="1" s="1"/>
  <c r="AM110" i="1"/>
  <c r="AO109" i="1"/>
  <c r="DA100" i="1" s="1"/>
  <c r="DG110" i="1" l="1"/>
  <c r="BE124" i="1"/>
  <c r="BG123" i="1"/>
  <c r="Q115" i="1"/>
  <c r="CS103" i="1" s="1"/>
  <c r="O116" i="1"/>
  <c r="BP110" i="1"/>
  <c r="DJ101" i="1" s="1"/>
  <c r="BN111" i="1"/>
  <c r="BN113" i="1"/>
  <c r="BP113" i="1" s="1"/>
  <c r="AD115" i="1"/>
  <c r="AF111" i="1"/>
  <c r="CX102" i="1" s="1"/>
  <c r="AS115" i="1"/>
  <c r="AU111" i="1"/>
  <c r="BK115" i="1"/>
  <c r="BM111" i="1"/>
  <c r="DI102" i="1" s="1"/>
  <c r="W110" i="1"/>
  <c r="CU101" i="1" s="1"/>
  <c r="U113" i="1"/>
  <c r="W113" i="1" s="1"/>
  <c r="U111" i="1"/>
  <c r="AY115" i="1"/>
  <c r="BA111" i="1"/>
  <c r="DE102" i="1" s="1"/>
  <c r="BJ110" i="1"/>
  <c r="DH101" i="1" s="1"/>
  <c r="BH111" i="1"/>
  <c r="BH113" i="1"/>
  <c r="BJ113" i="1" s="1"/>
  <c r="AP115" i="1"/>
  <c r="AR111" i="1"/>
  <c r="AI110" i="1"/>
  <c r="CY101" i="1" s="1"/>
  <c r="AG113" i="1"/>
  <c r="AI113" i="1" s="1"/>
  <c r="AG111" i="1"/>
  <c r="AO110" i="1"/>
  <c r="DA101" i="1" s="1"/>
  <c r="AM113" i="1"/>
  <c r="AO113" i="1" s="1"/>
  <c r="AM111" i="1"/>
  <c r="BV110" i="1"/>
  <c r="BT111" i="1"/>
  <c r="BT113" i="1"/>
  <c r="BV113" i="1" s="1"/>
  <c r="AJ115" i="1"/>
  <c r="AL111" i="1"/>
  <c r="CZ102" i="1" s="1"/>
  <c r="X115" i="1"/>
  <c r="Z111" i="1"/>
  <c r="CV102" i="1" s="1"/>
  <c r="R115" i="1"/>
  <c r="T111" i="1"/>
  <c r="CT102" i="1" s="1"/>
  <c r="AV115" i="1"/>
  <c r="AX111" i="1"/>
  <c r="DD102" i="1" s="1"/>
  <c r="AC110" i="1"/>
  <c r="CW101" i="1" s="1"/>
  <c r="AA113" i="1"/>
  <c r="AC113" i="1" s="1"/>
  <c r="AA111" i="1"/>
  <c r="BQ115" i="1"/>
  <c r="BS111" i="1"/>
  <c r="DK102" i="1" s="1"/>
  <c r="BW115" i="1"/>
  <c r="BY111" i="1"/>
  <c r="DM102" i="1" s="1"/>
  <c r="DG111" i="1" l="1"/>
  <c r="BE125" i="1"/>
  <c r="BG124" i="1"/>
  <c r="O117" i="1"/>
  <c r="Q116" i="1"/>
  <c r="CS104" i="1" s="1"/>
  <c r="AG115" i="1"/>
  <c r="AI111" i="1"/>
  <c r="CY102" i="1" s="1"/>
  <c r="U115" i="1"/>
  <c r="W111" i="1"/>
  <c r="CU102" i="1" s="1"/>
  <c r="AD116" i="1"/>
  <c r="AF115" i="1"/>
  <c r="CX103" i="1" s="1"/>
  <c r="R116" i="1"/>
  <c r="T115" i="1"/>
  <c r="CT103" i="1" s="1"/>
  <c r="AJ116" i="1"/>
  <c r="AL115" i="1"/>
  <c r="CZ103" i="1" s="1"/>
  <c r="AM115" i="1"/>
  <c r="AO111" i="1"/>
  <c r="DA102" i="1" s="1"/>
  <c r="AS116" i="1"/>
  <c r="AU115" i="1"/>
  <c r="BN115" i="1"/>
  <c r="BP111" i="1"/>
  <c r="DJ102" i="1" s="1"/>
  <c r="BH115" i="1"/>
  <c r="BJ111" i="1"/>
  <c r="DH102" i="1" s="1"/>
  <c r="BK116" i="1"/>
  <c r="BM115" i="1"/>
  <c r="DI103" i="1" s="1"/>
  <c r="BW116" i="1"/>
  <c r="BY115" i="1"/>
  <c r="DM103" i="1" s="1"/>
  <c r="BQ116" i="1"/>
  <c r="BS115" i="1"/>
  <c r="DK103" i="1" s="1"/>
  <c r="AP116" i="1"/>
  <c r="AR115" i="1"/>
  <c r="AA115" i="1"/>
  <c r="AC111" i="1"/>
  <c r="CW102" i="1" s="1"/>
  <c r="AV116" i="1"/>
  <c r="AX115" i="1"/>
  <c r="DD103" i="1" s="1"/>
  <c r="X116" i="1"/>
  <c r="Z115" i="1"/>
  <c r="CV103" i="1" s="1"/>
  <c r="BT115" i="1"/>
  <c r="BV111" i="1"/>
  <c r="AY116" i="1"/>
  <c r="BA115" i="1"/>
  <c r="DE103" i="1" s="1"/>
  <c r="DG112" i="1" l="1"/>
  <c r="BG125" i="1"/>
  <c r="BE126" i="1"/>
  <c r="BE128" i="1"/>
  <c r="BG128" i="1" s="1"/>
  <c r="Q117" i="1"/>
  <c r="CS105" i="1" s="1"/>
  <c r="O118" i="1"/>
  <c r="X117" i="1"/>
  <c r="Z116" i="1"/>
  <c r="CV104" i="1" s="1"/>
  <c r="BK117" i="1"/>
  <c r="BM116" i="1"/>
  <c r="DI104" i="1" s="1"/>
  <c r="BN116" i="1"/>
  <c r="BP115" i="1"/>
  <c r="DJ103" i="1" s="1"/>
  <c r="AM116" i="1"/>
  <c r="AO115" i="1"/>
  <c r="DA103" i="1" s="1"/>
  <c r="R117" i="1"/>
  <c r="T116" i="1"/>
  <c r="CT104" i="1" s="1"/>
  <c r="U116" i="1"/>
  <c r="W115" i="1"/>
  <c r="CU103" i="1" s="1"/>
  <c r="AG116" i="1"/>
  <c r="AI115" i="1"/>
  <c r="CY103" i="1" s="1"/>
  <c r="AY117" i="1"/>
  <c r="BA116" i="1"/>
  <c r="DE104" i="1" s="1"/>
  <c r="AA116" i="1"/>
  <c r="AC115" i="1"/>
  <c r="CW103" i="1" s="1"/>
  <c r="BQ117" i="1"/>
  <c r="BS116" i="1"/>
  <c r="DK104" i="1" s="1"/>
  <c r="BT116" i="1"/>
  <c r="BV115" i="1"/>
  <c r="AV117" i="1"/>
  <c r="AX116" i="1"/>
  <c r="DD104" i="1" s="1"/>
  <c r="AP117" i="1"/>
  <c r="AR116" i="1"/>
  <c r="BW117" i="1"/>
  <c r="BY116" i="1"/>
  <c r="DM104" i="1" s="1"/>
  <c r="BH116" i="1"/>
  <c r="BJ115" i="1"/>
  <c r="DH103" i="1" s="1"/>
  <c r="AS117" i="1"/>
  <c r="AU116" i="1"/>
  <c r="AJ117" i="1"/>
  <c r="AL116" i="1"/>
  <c r="CZ104" i="1" s="1"/>
  <c r="AD117" i="1"/>
  <c r="AF116" i="1"/>
  <c r="CX104" i="1" s="1"/>
  <c r="DG113" i="1" l="1"/>
  <c r="BE130" i="1"/>
  <c r="BG126" i="1"/>
  <c r="O119" i="1"/>
  <c r="Q118" i="1"/>
  <c r="CS106" i="1" s="1"/>
  <c r="AD118" i="1"/>
  <c r="AF117" i="1"/>
  <c r="CX105" i="1" s="1"/>
  <c r="BW118" i="1"/>
  <c r="BY117" i="1"/>
  <c r="DM105" i="1" s="1"/>
  <c r="BQ118" i="1"/>
  <c r="BS117" i="1"/>
  <c r="DK105" i="1" s="1"/>
  <c r="AY118" i="1"/>
  <c r="BA117" i="1"/>
  <c r="DE105" i="1" s="1"/>
  <c r="U117" i="1"/>
  <c r="W116" i="1"/>
  <c r="CU104" i="1" s="1"/>
  <c r="AM117" i="1"/>
  <c r="AO116" i="1"/>
  <c r="DA104" i="1" s="1"/>
  <c r="BK118" i="1"/>
  <c r="BM117" i="1"/>
  <c r="DI105" i="1" s="1"/>
  <c r="AS118" i="1"/>
  <c r="AU117" i="1"/>
  <c r="AV118" i="1"/>
  <c r="AX117" i="1"/>
  <c r="DD105" i="1" s="1"/>
  <c r="AJ118" i="1"/>
  <c r="AL117" i="1"/>
  <c r="CZ105" i="1" s="1"/>
  <c r="BH117" i="1"/>
  <c r="BJ116" i="1"/>
  <c r="DH104" i="1" s="1"/>
  <c r="AP118" i="1"/>
  <c r="AR117" i="1"/>
  <c r="BT117" i="1"/>
  <c r="BV116" i="1"/>
  <c r="AA117" i="1"/>
  <c r="AC116" i="1"/>
  <c r="CW104" i="1" s="1"/>
  <c r="AG117" i="1"/>
  <c r="AI116" i="1"/>
  <c r="CY104" i="1" s="1"/>
  <c r="R118" i="1"/>
  <c r="T117" i="1"/>
  <c r="CT105" i="1" s="1"/>
  <c r="BN117" i="1"/>
  <c r="BP116" i="1"/>
  <c r="DJ104" i="1" s="1"/>
  <c r="X118" i="1"/>
  <c r="Z117" i="1"/>
  <c r="CV105" i="1" s="1"/>
  <c r="DG114" i="1" l="1"/>
  <c r="BE131" i="1"/>
  <c r="BG130" i="1"/>
  <c r="O120" i="1"/>
  <c r="Q119" i="1"/>
  <c r="CS107" i="1" s="1"/>
  <c r="R119" i="1"/>
  <c r="T118" i="1"/>
  <c r="CT106" i="1" s="1"/>
  <c r="AP119" i="1"/>
  <c r="AR118" i="1"/>
  <c r="AJ119" i="1"/>
  <c r="AL118" i="1"/>
  <c r="CZ106" i="1" s="1"/>
  <c r="AS119" i="1"/>
  <c r="AU118" i="1"/>
  <c r="AM118" i="1"/>
  <c r="AO117" i="1"/>
  <c r="DA105" i="1" s="1"/>
  <c r="AY119" i="1"/>
  <c r="BA118" i="1"/>
  <c r="DE106" i="1" s="1"/>
  <c r="BW119" i="1"/>
  <c r="BY118" i="1"/>
  <c r="DM106" i="1" s="1"/>
  <c r="X119" i="1"/>
  <c r="Z118" i="1"/>
  <c r="CV106" i="1" s="1"/>
  <c r="AA118" i="1"/>
  <c r="AC117" i="1"/>
  <c r="CW105" i="1" s="1"/>
  <c r="BN118" i="1"/>
  <c r="BP117" i="1"/>
  <c r="DJ105" i="1" s="1"/>
  <c r="AG118" i="1"/>
  <c r="AI117" i="1"/>
  <c r="CY105" i="1" s="1"/>
  <c r="BT118" i="1"/>
  <c r="BV117" i="1"/>
  <c r="BH118" i="1"/>
  <c r="BJ117" i="1"/>
  <c r="DH105" i="1" s="1"/>
  <c r="AV119" i="1"/>
  <c r="AX118" i="1"/>
  <c r="DD106" i="1" s="1"/>
  <c r="BK119" i="1"/>
  <c r="BM118" i="1"/>
  <c r="DI106" i="1" s="1"/>
  <c r="U118" i="1"/>
  <c r="W117" i="1"/>
  <c r="CU105" i="1" s="1"/>
  <c r="BQ119" i="1"/>
  <c r="BS118" i="1"/>
  <c r="DK106" i="1" s="1"/>
  <c r="AD119" i="1"/>
  <c r="AF118" i="1"/>
  <c r="CX106" i="1" s="1"/>
  <c r="DG115" i="1" l="1"/>
  <c r="BE132" i="1"/>
  <c r="BG131" i="1"/>
  <c r="Q120" i="1"/>
  <c r="CS108" i="1" s="1"/>
  <c r="O121" i="1"/>
  <c r="AD120" i="1"/>
  <c r="AF119" i="1"/>
  <c r="CX107" i="1" s="1"/>
  <c r="BH119" i="1"/>
  <c r="BJ118" i="1"/>
  <c r="DH106" i="1" s="1"/>
  <c r="AG119" i="1"/>
  <c r="AI118" i="1"/>
  <c r="CY106" i="1" s="1"/>
  <c r="AA119" i="1"/>
  <c r="AC118" i="1"/>
  <c r="CW106" i="1" s="1"/>
  <c r="BW120" i="1"/>
  <c r="BY119" i="1"/>
  <c r="DM107" i="1" s="1"/>
  <c r="AM119" i="1"/>
  <c r="AO118" i="1"/>
  <c r="DA106" i="1" s="1"/>
  <c r="AS120" i="1"/>
  <c r="AU119" i="1"/>
  <c r="AP120" i="1"/>
  <c r="AR119" i="1"/>
  <c r="U119" i="1"/>
  <c r="W118" i="1"/>
  <c r="CU106" i="1" s="1"/>
  <c r="BQ120" i="1"/>
  <c r="BS119" i="1"/>
  <c r="DK107" i="1" s="1"/>
  <c r="BK120" i="1"/>
  <c r="BM119" i="1"/>
  <c r="DI107" i="1" s="1"/>
  <c r="AV120" i="1"/>
  <c r="AX119" i="1"/>
  <c r="DD107" i="1" s="1"/>
  <c r="BT119" i="1"/>
  <c r="BV118" i="1"/>
  <c r="BN119" i="1"/>
  <c r="BP118" i="1"/>
  <c r="DJ106" i="1" s="1"/>
  <c r="X120" i="1"/>
  <c r="Z119" i="1"/>
  <c r="CV107" i="1" s="1"/>
  <c r="AY120" i="1"/>
  <c r="BA119" i="1"/>
  <c r="DE107" i="1" s="1"/>
  <c r="AJ120" i="1"/>
  <c r="AL119" i="1"/>
  <c r="CZ107" i="1" s="1"/>
  <c r="R120" i="1"/>
  <c r="T119" i="1"/>
  <c r="CT107" i="1" s="1"/>
  <c r="DG116" i="1" l="1"/>
  <c r="BE133" i="1"/>
  <c r="BG132" i="1"/>
  <c r="Q121" i="1"/>
  <c r="CS109" i="1" s="1"/>
  <c r="O122" i="1"/>
  <c r="X121" i="1"/>
  <c r="Z120" i="1"/>
  <c r="CV108" i="1" s="1"/>
  <c r="BK121" i="1"/>
  <c r="BM120" i="1"/>
  <c r="DI108" i="1" s="1"/>
  <c r="AS121" i="1"/>
  <c r="AU120" i="1"/>
  <c r="BW121" i="1"/>
  <c r="BY120" i="1"/>
  <c r="DM108" i="1" s="1"/>
  <c r="R121" i="1"/>
  <c r="T120" i="1"/>
  <c r="CT108" i="1" s="1"/>
  <c r="BT120" i="1"/>
  <c r="BV119" i="1"/>
  <c r="U120" i="1"/>
  <c r="W119" i="1"/>
  <c r="CU107" i="1" s="1"/>
  <c r="AG120" i="1"/>
  <c r="AI119" i="1"/>
  <c r="CY107" i="1" s="1"/>
  <c r="AJ121" i="1"/>
  <c r="AL120" i="1"/>
  <c r="CZ108" i="1" s="1"/>
  <c r="AY121" i="1"/>
  <c r="BA120" i="1"/>
  <c r="DE108" i="1" s="1"/>
  <c r="BN120" i="1"/>
  <c r="BP119" i="1"/>
  <c r="DJ107" i="1" s="1"/>
  <c r="AV121" i="1"/>
  <c r="AX120" i="1"/>
  <c r="DD108" i="1" s="1"/>
  <c r="BQ121" i="1"/>
  <c r="BS120" i="1"/>
  <c r="DK108" i="1" s="1"/>
  <c r="AP121" i="1"/>
  <c r="AR120" i="1"/>
  <c r="AM120" i="1"/>
  <c r="AO119" i="1"/>
  <c r="DA107" i="1" s="1"/>
  <c r="AA120" i="1"/>
  <c r="AC119" i="1"/>
  <c r="CW107" i="1" s="1"/>
  <c r="BH120" i="1"/>
  <c r="BJ119" i="1"/>
  <c r="DH107" i="1" s="1"/>
  <c r="AD121" i="1"/>
  <c r="AF120" i="1"/>
  <c r="CX108" i="1" s="1"/>
  <c r="DG117" i="1" l="1"/>
  <c r="BE134" i="1"/>
  <c r="BG133" i="1"/>
  <c r="O123" i="1"/>
  <c r="Q122" i="1"/>
  <c r="CS110" i="1" s="1"/>
  <c r="AA121" i="1"/>
  <c r="AC120" i="1"/>
  <c r="CW108" i="1" s="1"/>
  <c r="AY122" i="1"/>
  <c r="BA121" i="1"/>
  <c r="DE109" i="1" s="1"/>
  <c r="BT121" i="1"/>
  <c r="BV120" i="1"/>
  <c r="AS122" i="1"/>
  <c r="AU121" i="1"/>
  <c r="X122" i="1"/>
  <c r="Z121" i="1"/>
  <c r="CV109" i="1" s="1"/>
  <c r="AD122" i="1"/>
  <c r="AF121" i="1"/>
  <c r="CX109" i="1" s="1"/>
  <c r="AP122" i="1"/>
  <c r="AR121" i="1"/>
  <c r="AV122" i="1"/>
  <c r="AX121" i="1"/>
  <c r="DD109" i="1" s="1"/>
  <c r="AG121" i="1"/>
  <c r="AI120" i="1"/>
  <c r="CY108" i="1" s="1"/>
  <c r="BH121" i="1"/>
  <c r="BJ120" i="1"/>
  <c r="DH108" i="1" s="1"/>
  <c r="AM121" i="1"/>
  <c r="AO120" i="1"/>
  <c r="DA108" i="1" s="1"/>
  <c r="BQ122" i="1"/>
  <c r="BS121" i="1"/>
  <c r="DK109" i="1" s="1"/>
  <c r="BN121" i="1"/>
  <c r="BP120" i="1"/>
  <c r="DJ108" i="1" s="1"/>
  <c r="AJ122" i="1"/>
  <c r="AL121" i="1"/>
  <c r="CZ109" i="1" s="1"/>
  <c r="U121" i="1"/>
  <c r="W120" i="1"/>
  <c r="CU108" i="1" s="1"/>
  <c r="R122" i="1"/>
  <c r="T121" i="1"/>
  <c r="CT109" i="1" s="1"/>
  <c r="BW122" i="1"/>
  <c r="BY121" i="1"/>
  <c r="DM109" i="1" s="1"/>
  <c r="BK122" i="1"/>
  <c r="BM121" i="1"/>
  <c r="DI109" i="1" s="1"/>
  <c r="DG118" i="1" l="1"/>
  <c r="BE135" i="1"/>
  <c r="BG134" i="1"/>
  <c r="Q123" i="1"/>
  <c r="CS111" i="1" s="1"/>
  <c r="O124" i="1"/>
  <c r="U122" i="1"/>
  <c r="W121" i="1"/>
  <c r="CU109" i="1" s="1"/>
  <c r="AM122" i="1"/>
  <c r="AO121" i="1"/>
  <c r="DA109" i="1" s="1"/>
  <c r="AG122" i="1"/>
  <c r="AI121" i="1"/>
  <c r="CY109" i="1" s="1"/>
  <c r="AP123" i="1"/>
  <c r="AR122" i="1"/>
  <c r="X123" i="1"/>
  <c r="Z122" i="1"/>
  <c r="CV110" i="1" s="1"/>
  <c r="AY123" i="1"/>
  <c r="BA122" i="1"/>
  <c r="DE110" i="1" s="1"/>
  <c r="BW123" i="1"/>
  <c r="BY122" i="1"/>
  <c r="DM110" i="1" s="1"/>
  <c r="BN122" i="1"/>
  <c r="BP121" i="1"/>
  <c r="DJ109" i="1" s="1"/>
  <c r="BK123" i="1"/>
  <c r="BM122" i="1"/>
  <c r="DI110" i="1" s="1"/>
  <c r="R123" i="1"/>
  <c r="T122" i="1"/>
  <c r="CT110" i="1" s="1"/>
  <c r="AJ123" i="1"/>
  <c r="AL122" i="1"/>
  <c r="CZ110" i="1" s="1"/>
  <c r="BQ123" i="1"/>
  <c r="BS122" i="1"/>
  <c r="DK110" i="1" s="1"/>
  <c r="BH122" i="1"/>
  <c r="BJ121" i="1"/>
  <c r="DH109" i="1" s="1"/>
  <c r="AV123" i="1"/>
  <c r="AX122" i="1"/>
  <c r="DD110" i="1" s="1"/>
  <c r="AD123" i="1"/>
  <c r="AF122" i="1"/>
  <c r="CX110" i="1" s="1"/>
  <c r="AS123" i="1"/>
  <c r="AU122" i="1"/>
  <c r="BT122" i="1"/>
  <c r="BV121" i="1"/>
  <c r="AA122" i="1"/>
  <c r="AC121" i="1"/>
  <c r="CW109" i="1" s="1"/>
  <c r="DG119" i="1" l="1"/>
  <c r="BE136" i="1"/>
  <c r="BG135" i="1"/>
  <c r="Q124" i="1"/>
  <c r="CS112" i="1" s="1"/>
  <c r="O125" i="1"/>
  <c r="AV124" i="1"/>
  <c r="AX123" i="1"/>
  <c r="DD111" i="1" s="1"/>
  <c r="BQ124" i="1"/>
  <c r="BS123" i="1"/>
  <c r="DK111" i="1" s="1"/>
  <c r="R124" i="1"/>
  <c r="T123" i="1"/>
  <c r="CT111" i="1" s="1"/>
  <c r="BN123" i="1"/>
  <c r="BP122" i="1"/>
  <c r="DJ110" i="1" s="1"/>
  <c r="AY124" i="1"/>
  <c r="BA123" i="1"/>
  <c r="DE111" i="1" s="1"/>
  <c r="X124" i="1"/>
  <c r="Z123" i="1"/>
  <c r="CV111" i="1" s="1"/>
  <c r="AG123" i="1"/>
  <c r="AI122" i="1"/>
  <c r="CY110" i="1" s="1"/>
  <c r="U123" i="1"/>
  <c r="W122" i="1"/>
  <c r="CU110" i="1" s="1"/>
  <c r="AA123" i="1"/>
  <c r="AC122" i="1"/>
  <c r="CW110" i="1" s="1"/>
  <c r="AS124" i="1"/>
  <c r="AU123" i="1"/>
  <c r="BT123" i="1"/>
  <c r="BV122" i="1"/>
  <c r="AD124" i="1"/>
  <c r="AF123" i="1"/>
  <c r="CX111" i="1" s="1"/>
  <c r="BH123" i="1"/>
  <c r="BJ122" i="1"/>
  <c r="DH110" i="1" s="1"/>
  <c r="AJ124" i="1"/>
  <c r="AL123" i="1"/>
  <c r="CZ111" i="1" s="1"/>
  <c r="BK124" i="1"/>
  <c r="BM123" i="1"/>
  <c r="DI111" i="1" s="1"/>
  <c r="BW124" i="1"/>
  <c r="BY123" i="1"/>
  <c r="DM111" i="1" s="1"/>
  <c r="AP124" i="1"/>
  <c r="AR123" i="1"/>
  <c r="AM123" i="1"/>
  <c r="AO122" i="1"/>
  <c r="DA110" i="1" s="1"/>
  <c r="DG120" i="1" l="1"/>
  <c r="BE137" i="1"/>
  <c r="BG136" i="1"/>
  <c r="O128" i="1"/>
  <c r="Q128" i="1" s="1"/>
  <c r="Q125" i="1"/>
  <c r="CS113" i="1" s="1"/>
  <c r="O126" i="1"/>
  <c r="BW125" i="1"/>
  <c r="BY124" i="1"/>
  <c r="DM112" i="1" s="1"/>
  <c r="AD125" i="1"/>
  <c r="AF124" i="1"/>
  <c r="CX112" i="1" s="1"/>
  <c r="AS125" i="1"/>
  <c r="AU124" i="1"/>
  <c r="U124" i="1"/>
  <c r="W123" i="1"/>
  <c r="CU111" i="1" s="1"/>
  <c r="X125" i="1"/>
  <c r="Z124" i="1"/>
  <c r="CV112" i="1" s="1"/>
  <c r="BN124" i="1"/>
  <c r="BP123" i="1"/>
  <c r="DJ111" i="1" s="1"/>
  <c r="BQ125" i="1"/>
  <c r="BS124" i="1"/>
  <c r="DK112" i="1" s="1"/>
  <c r="AP125" i="1"/>
  <c r="AR124" i="1"/>
  <c r="AJ125" i="1"/>
  <c r="AL124" i="1"/>
  <c r="CZ112" i="1" s="1"/>
  <c r="AM124" i="1"/>
  <c r="AO123" i="1"/>
  <c r="DA111" i="1" s="1"/>
  <c r="BK125" i="1"/>
  <c r="BM124" i="1"/>
  <c r="DI112" i="1" s="1"/>
  <c r="BH124" i="1"/>
  <c r="BJ123" i="1"/>
  <c r="DH111" i="1" s="1"/>
  <c r="BT124" i="1"/>
  <c r="BV123" i="1"/>
  <c r="AA124" i="1"/>
  <c r="AC123" i="1"/>
  <c r="CW111" i="1" s="1"/>
  <c r="AG124" i="1"/>
  <c r="AI123" i="1"/>
  <c r="CY111" i="1" s="1"/>
  <c r="AY125" i="1"/>
  <c r="BA124" i="1"/>
  <c r="DE112" i="1" s="1"/>
  <c r="R125" i="1"/>
  <c r="T124" i="1"/>
  <c r="CT112" i="1" s="1"/>
  <c r="AV125" i="1"/>
  <c r="AX124" i="1"/>
  <c r="DD112" i="1" s="1"/>
  <c r="DG121" i="1" l="1"/>
  <c r="BE138" i="1"/>
  <c r="BG137" i="1"/>
  <c r="O130" i="1"/>
  <c r="Q126" i="1"/>
  <c r="CS114" i="1" s="1"/>
  <c r="BA125" i="1"/>
  <c r="DE113" i="1" s="1"/>
  <c r="AY126" i="1"/>
  <c r="AY128" i="1"/>
  <c r="BA128" i="1" s="1"/>
  <c r="AA125" i="1"/>
  <c r="AC124" i="1"/>
  <c r="CW112" i="1" s="1"/>
  <c r="BH125" i="1"/>
  <c r="BJ124" i="1"/>
  <c r="DH112" i="1" s="1"/>
  <c r="AL125" i="1"/>
  <c r="CZ113" i="1" s="1"/>
  <c r="AJ126" i="1"/>
  <c r="AJ128" i="1"/>
  <c r="AL128" i="1" s="1"/>
  <c r="BS125" i="1"/>
  <c r="DK113" i="1" s="1"/>
  <c r="BQ126" i="1"/>
  <c r="BQ128" i="1"/>
  <c r="BS128" i="1" s="1"/>
  <c r="Z125" i="1"/>
  <c r="CV113" i="1" s="1"/>
  <c r="X126" i="1"/>
  <c r="X128" i="1"/>
  <c r="Z128" i="1" s="1"/>
  <c r="AU125" i="1"/>
  <c r="AS126" i="1"/>
  <c r="AS128" i="1"/>
  <c r="AU128" i="1" s="1"/>
  <c r="BY125" i="1"/>
  <c r="DM113" i="1" s="1"/>
  <c r="BW126" i="1"/>
  <c r="BW128" i="1"/>
  <c r="BY128" i="1" s="1"/>
  <c r="AX125" i="1"/>
  <c r="DD113" i="1" s="1"/>
  <c r="AV126" i="1"/>
  <c r="AV128" i="1"/>
  <c r="AX128" i="1" s="1"/>
  <c r="T125" i="1"/>
  <c r="CT113" i="1" s="1"/>
  <c r="R128" i="1"/>
  <c r="T128" i="1" s="1"/>
  <c r="R126" i="1"/>
  <c r="AG125" i="1"/>
  <c r="AI124" i="1"/>
  <c r="CY112" i="1" s="1"/>
  <c r="BT125" i="1"/>
  <c r="BV124" i="1"/>
  <c r="BM125" i="1"/>
  <c r="DI113" i="1" s="1"/>
  <c r="BK126" i="1"/>
  <c r="BK128" i="1"/>
  <c r="BM128" i="1" s="1"/>
  <c r="AM125" i="1"/>
  <c r="AO124" i="1"/>
  <c r="DA112" i="1" s="1"/>
  <c r="AR125" i="1"/>
  <c r="AP128" i="1"/>
  <c r="AR128" i="1" s="1"/>
  <c r="AP126" i="1"/>
  <c r="BN125" i="1"/>
  <c r="BP124" i="1"/>
  <c r="DJ112" i="1" s="1"/>
  <c r="U125" i="1"/>
  <c r="W124" i="1"/>
  <c r="CU112" i="1" s="1"/>
  <c r="AF125" i="1"/>
  <c r="CX113" i="1" s="1"/>
  <c r="AD128" i="1"/>
  <c r="AF128" i="1" s="1"/>
  <c r="AD126" i="1"/>
  <c r="DG122" i="1" l="1"/>
  <c r="BE139" i="1"/>
  <c r="BG138" i="1"/>
  <c r="O131" i="1"/>
  <c r="Q130" i="1"/>
  <c r="CS115" i="1" s="1"/>
  <c r="AP130" i="1"/>
  <c r="AR126" i="1"/>
  <c r="R130" i="1"/>
  <c r="T126" i="1"/>
  <c r="CT114" i="1" s="1"/>
  <c r="BQ130" i="1"/>
  <c r="BS126" i="1"/>
  <c r="DK114" i="1" s="1"/>
  <c r="AD130" i="1"/>
  <c r="AF126" i="1"/>
  <c r="CX114" i="1" s="1"/>
  <c r="BV125" i="1"/>
  <c r="BT128" i="1"/>
  <c r="BV128" i="1" s="1"/>
  <c r="BT126" i="1"/>
  <c r="BJ125" i="1"/>
  <c r="DH113" i="1" s="1"/>
  <c r="BH128" i="1"/>
  <c r="BJ128" i="1" s="1"/>
  <c r="BH126" i="1"/>
  <c r="BP125" i="1"/>
  <c r="DJ113" i="1" s="1"/>
  <c r="BN126" i="1"/>
  <c r="BN128" i="1"/>
  <c r="BP128" i="1" s="1"/>
  <c r="AI125" i="1"/>
  <c r="CY113" i="1" s="1"/>
  <c r="AG126" i="1"/>
  <c r="AG128" i="1"/>
  <c r="AI128" i="1" s="1"/>
  <c r="BW130" i="1"/>
  <c r="BY126" i="1"/>
  <c r="DM114" i="1" s="1"/>
  <c r="AJ130" i="1"/>
  <c r="AL126" i="1"/>
  <c r="CZ114" i="1" s="1"/>
  <c r="AC125" i="1"/>
  <c r="CW113" i="1" s="1"/>
  <c r="AA126" i="1"/>
  <c r="AA128" i="1"/>
  <c r="AC128" i="1" s="1"/>
  <c r="AO125" i="1"/>
  <c r="DA113" i="1" s="1"/>
  <c r="AM126" i="1"/>
  <c r="AM128" i="1"/>
  <c r="AO128" i="1" s="1"/>
  <c r="AV130" i="1"/>
  <c r="AX126" i="1"/>
  <c r="DD114" i="1" s="1"/>
  <c r="W125" i="1"/>
  <c r="CU113" i="1" s="1"/>
  <c r="U126" i="1"/>
  <c r="U128" i="1"/>
  <c r="W128" i="1" s="1"/>
  <c r="X130" i="1"/>
  <c r="Z126" i="1"/>
  <c r="CV114" i="1" s="1"/>
  <c r="AY130" i="1"/>
  <c r="BA126" i="1"/>
  <c r="DE114" i="1" s="1"/>
  <c r="BK130" i="1"/>
  <c r="BM126" i="1"/>
  <c r="DI114" i="1" s="1"/>
  <c r="AS130" i="1"/>
  <c r="AU126" i="1"/>
  <c r="DG123" i="1" l="1"/>
  <c r="BE140" i="1"/>
  <c r="BG139" i="1"/>
  <c r="O132" i="1"/>
  <c r="Q131" i="1"/>
  <c r="CS116" i="1" s="1"/>
  <c r="AA130" i="1"/>
  <c r="AC126" i="1"/>
  <c r="CW114" i="1" s="1"/>
  <c r="BH130" i="1"/>
  <c r="BJ126" i="1"/>
  <c r="DH114" i="1" s="1"/>
  <c r="AM130" i="1"/>
  <c r="AO126" i="1"/>
  <c r="DA114" i="1" s="1"/>
  <c r="BW131" i="1"/>
  <c r="BY130" i="1"/>
  <c r="DM115" i="1" s="1"/>
  <c r="BQ131" i="1"/>
  <c r="BS130" i="1"/>
  <c r="DK115" i="1" s="1"/>
  <c r="AP131" i="1"/>
  <c r="AR130" i="1"/>
  <c r="BK131" i="1"/>
  <c r="BM130" i="1"/>
  <c r="DI115" i="1" s="1"/>
  <c r="AS131" i="1"/>
  <c r="AU130" i="1"/>
  <c r="AY131" i="1"/>
  <c r="BA130" i="1"/>
  <c r="DE115" i="1" s="1"/>
  <c r="X131" i="1"/>
  <c r="Z130" i="1"/>
  <c r="CV115" i="1" s="1"/>
  <c r="BN130" i="1"/>
  <c r="BP126" i="1"/>
  <c r="DJ114" i="1" s="1"/>
  <c r="U130" i="1"/>
  <c r="W126" i="1"/>
  <c r="CU114" i="1" s="1"/>
  <c r="AV131" i="1"/>
  <c r="AX130" i="1"/>
  <c r="DD115" i="1" s="1"/>
  <c r="AJ131" i="1"/>
  <c r="AL130" i="1"/>
  <c r="CZ115" i="1" s="1"/>
  <c r="AG130" i="1"/>
  <c r="AI126" i="1"/>
  <c r="CY114" i="1" s="1"/>
  <c r="BT130" i="1"/>
  <c r="BV126" i="1"/>
  <c r="AD131" i="1"/>
  <c r="AF130" i="1"/>
  <c r="CX115" i="1" s="1"/>
  <c r="R131" i="1"/>
  <c r="T130" i="1"/>
  <c r="CT115" i="1" s="1"/>
  <c r="DG124" i="1" l="1"/>
  <c r="BG140" i="1"/>
  <c r="BE143" i="1"/>
  <c r="BG143" i="1" s="1"/>
  <c r="BE141" i="1"/>
  <c r="O133" i="1"/>
  <c r="Q132" i="1"/>
  <c r="CS117" i="1" s="1"/>
  <c r="AD132" i="1"/>
  <c r="AF131" i="1"/>
  <c r="CX116" i="1" s="1"/>
  <c r="AG131" i="1"/>
  <c r="AI130" i="1"/>
  <c r="CY115" i="1" s="1"/>
  <c r="AV132" i="1"/>
  <c r="AX131" i="1"/>
  <c r="DD116" i="1" s="1"/>
  <c r="BN131" i="1"/>
  <c r="BP130" i="1"/>
  <c r="DJ115" i="1" s="1"/>
  <c r="AY132" i="1"/>
  <c r="BA131" i="1"/>
  <c r="DE116" i="1" s="1"/>
  <c r="AP132" i="1"/>
  <c r="AR131" i="1"/>
  <c r="BW132" i="1"/>
  <c r="BY131" i="1"/>
  <c r="DM116" i="1" s="1"/>
  <c r="BH131" i="1"/>
  <c r="BJ130" i="1"/>
  <c r="DH115" i="1" s="1"/>
  <c r="R132" i="1"/>
  <c r="T131" i="1"/>
  <c r="CT116" i="1" s="1"/>
  <c r="BT131" i="1"/>
  <c r="BV130" i="1"/>
  <c r="AJ132" i="1"/>
  <c r="AL131" i="1"/>
  <c r="CZ116" i="1" s="1"/>
  <c r="U131" i="1"/>
  <c r="W130" i="1"/>
  <c r="CU115" i="1" s="1"/>
  <c r="X132" i="1"/>
  <c r="Z131" i="1"/>
  <c r="CV116" i="1" s="1"/>
  <c r="AS132" i="1"/>
  <c r="AU131" i="1"/>
  <c r="BK132" i="1"/>
  <c r="BM131" i="1"/>
  <c r="DI116" i="1" s="1"/>
  <c r="BQ132" i="1"/>
  <c r="BS131" i="1"/>
  <c r="DK116" i="1" s="1"/>
  <c r="AM131" i="1"/>
  <c r="AO130" i="1"/>
  <c r="DA115" i="1" s="1"/>
  <c r="AA131" i="1"/>
  <c r="AC130" i="1"/>
  <c r="CW115" i="1" s="1"/>
  <c r="DG125" i="1" l="1"/>
  <c r="BE145" i="1"/>
  <c r="BG141" i="1"/>
  <c r="O134" i="1"/>
  <c r="Q133" i="1"/>
  <c r="CS118" i="1" s="1"/>
  <c r="AA132" i="1"/>
  <c r="AC131" i="1"/>
  <c r="CW116" i="1" s="1"/>
  <c r="BT132" i="1"/>
  <c r="BV131" i="1"/>
  <c r="AP133" i="1"/>
  <c r="AR132" i="1"/>
  <c r="AV133" i="1"/>
  <c r="AX132" i="1"/>
  <c r="DD117" i="1" s="1"/>
  <c r="AS133" i="1"/>
  <c r="AU132" i="1"/>
  <c r="AY133" i="1"/>
  <c r="BA132" i="1"/>
  <c r="DE117" i="1" s="1"/>
  <c r="BK133" i="1"/>
  <c r="BM132" i="1"/>
  <c r="DI117" i="1" s="1"/>
  <c r="AJ133" i="1"/>
  <c r="AL132" i="1"/>
  <c r="CZ117" i="1" s="1"/>
  <c r="R133" i="1"/>
  <c r="T132" i="1"/>
  <c r="CT117" i="1" s="1"/>
  <c r="BW133" i="1"/>
  <c r="BY132" i="1"/>
  <c r="DM117" i="1" s="1"/>
  <c r="BN132" i="1"/>
  <c r="BP131" i="1"/>
  <c r="DJ116" i="1" s="1"/>
  <c r="AG132" i="1"/>
  <c r="AI131" i="1"/>
  <c r="CY116" i="1" s="1"/>
  <c r="BQ133" i="1"/>
  <c r="BS132" i="1"/>
  <c r="DK117" i="1" s="1"/>
  <c r="U132" i="1"/>
  <c r="W131" i="1"/>
  <c r="CU116" i="1" s="1"/>
  <c r="BH132" i="1"/>
  <c r="BJ131" i="1"/>
  <c r="DH116" i="1" s="1"/>
  <c r="AD133" i="1"/>
  <c r="AF132" i="1"/>
  <c r="CX117" i="1" s="1"/>
  <c r="AM132" i="1"/>
  <c r="AO131" i="1"/>
  <c r="DA116" i="1" s="1"/>
  <c r="X133" i="1"/>
  <c r="Z132" i="1"/>
  <c r="CV117" i="1" s="1"/>
  <c r="DG126" i="1" l="1"/>
  <c r="BE146" i="1"/>
  <c r="BG145" i="1"/>
  <c r="O135" i="1"/>
  <c r="Q134" i="1"/>
  <c r="CS119" i="1" s="1"/>
  <c r="X134" i="1"/>
  <c r="Z133" i="1"/>
  <c r="CV118" i="1" s="1"/>
  <c r="U133" i="1"/>
  <c r="W132" i="1"/>
  <c r="CU117" i="1" s="1"/>
  <c r="BK134" i="1"/>
  <c r="BM133" i="1"/>
  <c r="DI118" i="1" s="1"/>
  <c r="AS134" i="1"/>
  <c r="AU133" i="1"/>
  <c r="AV134" i="1"/>
  <c r="AX133" i="1"/>
  <c r="DD118" i="1" s="1"/>
  <c r="BT133" i="1"/>
  <c r="BV132" i="1"/>
  <c r="AD134" i="1"/>
  <c r="AF133" i="1"/>
  <c r="CX118" i="1" s="1"/>
  <c r="AG133" i="1"/>
  <c r="AI132" i="1"/>
  <c r="CY117" i="1" s="1"/>
  <c r="R134" i="1"/>
  <c r="T133" i="1"/>
  <c r="CT118" i="1" s="1"/>
  <c r="AM133" i="1"/>
  <c r="AO132" i="1"/>
  <c r="DA117" i="1" s="1"/>
  <c r="BH133" i="1"/>
  <c r="BJ132" i="1"/>
  <c r="DH117" i="1" s="1"/>
  <c r="BQ134" i="1"/>
  <c r="BS133" i="1"/>
  <c r="DK118" i="1" s="1"/>
  <c r="BN133" i="1"/>
  <c r="BP132" i="1"/>
  <c r="DJ117" i="1" s="1"/>
  <c r="BW134" i="1"/>
  <c r="BY133" i="1"/>
  <c r="DM118" i="1" s="1"/>
  <c r="AJ134" i="1"/>
  <c r="AL133" i="1"/>
  <c r="CZ118" i="1" s="1"/>
  <c r="AY134" i="1"/>
  <c r="BA133" i="1"/>
  <c r="DE118" i="1" s="1"/>
  <c r="AP134" i="1"/>
  <c r="AR133" i="1"/>
  <c r="AA133" i="1"/>
  <c r="AC132" i="1"/>
  <c r="CW117" i="1" s="1"/>
  <c r="DG127" i="1" l="1"/>
  <c r="BE147" i="1"/>
  <c r="BG146" i="1"/>
  <c r="O136" i="1"/>
  <c r="Q135" i="1"/>
  <c r="CS120" i="1" s="1"/>
  <c r="AA134" i="1"/>
  <c r="AC133" i="1"/>
  <c r="CW118" i="1" s="1"/>
  <c r="AJ135" i="1"/>
  <c r="AL134" i="1"/>
  <c r="CZ119" i="1" s="1"/>
  <c r="BN134" i="1"/>
  <c r="BP133" i="1"/>
  <c r="DJ118" i="1" s="1"/>
  <c r="BH134" i="1"/>
  <c r="BJ133" i="1"/>
  <c r="DH118" i="1" s="1"/>
  <c r="R135" i="1"/>
  <c r="T134" i="1"/>
  <c r="CT119" i="1" s="1"/>
  <c r="AD135" i="1"/>
  <c r="AF134" i="1"/>
  <c r="CX119" i="1" s="1"/>
  <c r="AV135" i="1"/>
  <c r="AX134" i="1"/>
  <c r="DD119" i="1" s="1"/>
  <c r="BK135" i="1"/>
  <c r="BM134" i="1"/>
  <c r="DI119" i="1" s="1"/>
  <c r="U134" i="1"/>
  <c r="W133" i="1"/>
  <c r="CU118" i="1" s="1"/>
  <c r="AP135" i="1"/>
  <c r="AR134" i="1"/>
  <c r="AY135" i="1"/>
  <c r="BA134" i="1"/>
  <c r="DE119" i="1" s="1"/>
  <c r="BW135" i="1"/>
  <c r="BY134" i="1"/>
  <c r="DM119" i="1" s="1"/>
  <c r="BQ135" i="1"/>
  <c r="BS134" i="1"/>
  <c r="DK119" i="1" s="1"/>
  <c r="AM134" i="1"/>
  <c r="AO133" i="1"/>
  <c r="DA118" i="1" s="1"/>
  <c r="AG134" i="1"/>
  <c r="AI133" i="1"/>
  <c r="CY118" i="1" s="1"/>
  <c r="BT134" i="1"/>
  <c r="BV133" i="1"/>
  <c r="AS135" i="1"/>
  <c r="AU134" i="1"/>
  <c r="X135" i="1"/>
  <c r="Z134" i="1"/>
  <c r="CV119" i="1" s="1"/>
  <c r="DG128" i="1" l="1"/>
  <c r="BE148" i="1"/>
  <c r="BG147" i="1"/>
  <c r="Q136" i="1"/>
  <c r="CS121" i="1" s="1"/>
  <c r="O137" i="1"/>
  <c r="AS136" i="1"/>
  <c r="AU135" i="1"/>
  <c r="AY136" i="1"/>
  <c r="BA135" i="1"/>
  <c r="DE120" i="1" s="1"/>
  <c r="AV136" i="1"/>
  <c r="AX135" i="1"/>
  <c r="DD120" i="1" s="1"/>
  <c r="X136" i="1"/>
  <c r="Z135" i="1"/>
  <c r="CV120" i="1" s="1"/>
  <c r="AG135" i="1"/>
  <c r="AI134" i="1"/>
  <c r="CY119" i="1" s="1"/>
  <c r="BQ136" i="1"/>
  <c r="BS135" i="1"/>
  <c r="DK120" i="1" s="1"/>
  <c r="U135" i="1"/>
  <c r="W134" i="1"/>
  <c r="CU119" i="1" s="1"/>
  <c r="R136" i="1"/>
  <c r="T135" i="1"/>
  <c r="CT120" i="1" s="1"/>
  <c r="BN135" i="1"/>
  <c r="BP134" i="1"/>
  <c r="DJ119" i="1" s="1"/>
  <c r="BT135" i="1"/>
  <c r="BV134" i="1"/>
  <c r="AM135" i="1"/>
  <c r="AO134" i="1"/>
  <c r="DA119" i="1" s="1"/>
  <c r="BW136" i="1"/>
  <c r="BY135" i="1"/>
  <c r="DM120" i="1" s="1"/>
  <c r="AP136" i="1"/>
  <c r="AR135" i="1"/>
  <c r="BK136" i="1"/>
  <c r="BM135" i="1"/>
  <c r="DI120" i="1" s="1"/>
  <c r="AD136" i="1"/>
  <c r="AF135" i="1"/>
  <c r="CX120" i="1" s="1"/>
  <c r="BH135" i="1"/>
  <c r="BJ134" i="1"/>
  <c r="DH119" i="1" s="1"/>
  <c r="AJ136" i="1"/>
  <c r="AL135" i="1"/>
  <c r="CZ120" i="1" s="1"/>
  <c r="AA135" i="1"/>
  <c r="AC134" i="1"/>
  <c r="CW119" i="1" s="1"/>
  <c r="DG129" i="1" l="1"/>
  <c r="BE149" i="1"/>
  <c r="BG148" i="1"/>
  <c r="O138" i="1"/>
  <c r="Q137" i="1"/>
  <c r="CS122" i="1" s="1"/>
  <c r="AA136" i="1"/>
  <c r="AC135" i="1"/>
  <c r="CW120" i="1" s="1"/>
  <c r="BK137" i="1"/>
  <c r="BM136" i="1"/>
  <c r="DI121" i="1" s="1"/>
  <c r="BT136" i="1"/>
  <c r="BV135" i="1"/>
  <c r="U136" i="1"/>
  <c r="W135" i="1"/>
  <c r="CU120" i="1" s="1"/>
  <c r="AG136" i="1"/>
  <c r="AI135" i="1"/>
  <c r="CY120" i="1" s="1"/>
  <c r="AY137" i="1"/>
  <c r="BA136" i="1"/>
  <c r="DE121" i="1" s="1"/>
  <c r="BH136" i="1"/>
  <c r="BJ135" i="1"/>
  <c r="DH120" i="1" s="1"/>
  <c r="BW137" i="1"/>
  <c r="BY136" i="1"/>
  <c r="DM121" i="1" s="1"/>
  <c r="BN136" i="1"/>
  <c r="BP135" i="1"/>
  <c r="DJ120" i="1" s="1"/>
  <c r="AJ137" i="1"/>
  <c r="AL136" i="1"/>
  <c r="CZ121" i="1" s="1"/>
  <c r="AD137" i="1"/>
  <c r="AF136" i="1"/>
  <c r="CX121" i="1" s="1"/>
  <c r="AP137" i="1"/>
  <c r="AR136" i="1"/>
  <c r="AM136" i="1"/>
  <c r="AO135" i="1"/>
  <c r="DA120" i="1" s="1"/>
  <c r="R137" i="1"/>
  <c r="T136" i="1"/>
  <c r="CT121" i="1" s="1"/>
  <c r="BQ137" i="1"/>
  <c r="BS136" i="1"/>
  <c r="DK121" i="1" s="1"/>
  <c r="X137" i="1"/>
  <c r="Z136" i="1"/>
  <c r="CV121" i="1" s="1"/>
  <c r="AV137" i="1"/>
  <c r="AX136" i="1"/>
  <c r="DD121" i="1" s="1"/>
  <c r="AS137" i="1"/>
  <c r="AU136" i="1"/>
  <c r="DG130" i="1" l="1"/>
  <c r="BE150" i="1"/>
  <c r="BG149" i="1"/>
  <c r="Q138" i="1"/>
  <c r="CS123" i="1" s="1"/>
  <c r="O139" i="1"/>
  <c r="R138" i="1"/>
  <c r="T137" i="1"/>
  <c r="CT122" i="1" s="1"/>
  <c r="BW138" i="1"/>
  <c r="BY137" i="1"/>
  <c r="DM122" i="1" s="1"/>
  <c r="AY138" i="1"/>
  <c r="BA137" i="1"/>
  <c r="DE122" i="1" s="1"/>
  <c r="U137" i="1"/>
  <c r="W136" i="1"/>
  <c r="CU121" i="1" s="1"/>
  <c r="BK138" i="1"/>
  <c r="BM137" i="1"/>
  <c r="DI122" i="1" s="1"/>
  <c r="AS138" i="1"/>
  <c r="AU137" i="1"/>
  <c r="X138" i="1"/>
  <c r="Z137" i="1"/>
  <c r="CV122" i="1" s="1"/>
  <c r="AM137" i="1"/>
  <c r="AO136" i="1"/>
  <c r="DA121" i="1" s="1"/>
  <c r="AD138" i="1"/>
  <c r="AF137" i="1"/>
  <c r="CX122" i="1" s="1"/>
  <c r="AV138" i="1"/>
  <c r="AX137" i="1"/>
  <c r="DD122" i="1" s="1"/>
  <c r="BQ138" i="1"/>
  <c r="BS137" i="1"/>
  <c r="DK122" i="1" s="1"/>
  <c r="AP138" i="1"/>
  <c r="AR137" i="1"/>
  <c r="AJ138" i="1"/>
  <c r="AL137" i="1"/>
  <c r="CZ122" i="1" s="1"/>
  <c r="BN137" i="1"/>
  <c r="BP136" i="1"/>
  <c r="DJ121" i="1" s="1"/>
  <c r="BH137" i="1"/>
  <c r="BJ136" i="1"/>
  <c r="DH121" i="1" s="1"/>
  <c r="AG137" i="1"/>
  <c r="AI136" i="1"/>
  <c r="CY121" i="1" s="1"/>
  <c r="BT137" i="1"/>
  <c r="BV136" i="1"/>
  <c r="AA137" i="1"/>
  <c r="AC136" i="1"/>
  <c r="CW121" i="1" s="1"/>
  <c r="DG131" i="1" l="1"/>
  <c r="BE151" i="1"/>
  <c r="BG150" i="1"/>
  <c r="DG132" i="1" s="1"/>
  <c r="O140" i="1"/>
  <c r="Q139" i="1"/>
  <c r="CS124" i="1" s="1"/>
  <c r="BN138" i="1"/>
  <c r="BP137" i="1"/>
  <c r="DJ122" i="1" s="1"/>
  <c r="BQ139" i="1"/>
  <c r="BS138" i="1"/>
  <c r="DK123" i="1" s="1"/>
  <c r="X139" i="1"/>
  <c r="Z138" i="1"/>
  <c r="CV123" i="1" s="1"/>
  <c r="BK139" i="1"/>
  <c r="BM138" i="1"/>
  <c r="DI123" i="1" s="1"/>
  <c r="AY139" i="1"/>
  <c r="BA138" i="1"/>
  <c r="DE123" i="1" s="1"/>
  <c r="AA138" i="1"/>
  <c r="AC137" i="1"/>
  <c r="CW122" i="1" s="1"/>
  <c r="AG138" i="1"/>
  <c r="AI137" i="1"/>
  <c r="CY122" i="1" s="1"/>
  <c r="AP139" i="1"/>
  <c r="AR138" i="1"/>
  <c r="AD139" i="1"/>
  <c r="AF138" i="1"/>
  <c r="CX123" i="1" s="1"/>
  <c r="BT138" i="1"/>
  <c r="BV137" i="1"/>
  <c r="BH138" i="1"/>
  <c r="BJ137" i="1"/>
  <c r="DH122" i="1" s="1"/>
  <c r="AJ139" i="1"/>
  <c r="AL138" i="1"/>
  <c r="CZ123" i="1" s="1"/>
  <c r="AV139" i="1"/>
  <c r="AX138" i="1"/>
  <c r="DD123" i="1" s="1"/>
  <c r="AM138" i="1"/>
  <c r="AO137" i="1"/>
  <c r="DA122" i="1" s="1"/>
  <c r="AS139" i="1"/>
  <c r="AU138" i="1"/>
  <c r="U138" i="1"/>
  <c r="W137" i="1"/>
  <c r="CU122" i="1" s="1"/>
  <c r="BW139" i="1"/>
  <c r="BY138" i="1"/>
  <c r="DM123" i="1" s="1"/>
  <c r="R139" i="1"/>
  <c r="T138" i="1"/>
  <c r="CT123" i="1" s="1"/>
  <c r="BE152" i="1" l="1"/>
  <c r="BG151" i="1"/>
  <c r="DG133" i="1" s="1"/>
  <c r="O141" i="1"/>
  <c r="O143" i="1"/>
  <c r="Q143" i="1" s="1"/>
  <c r="Q140" i="1"/>
  <c r="CS125" i="1" s="1"/>
  <c r="R140" i="1"/>
  <c r="T139" i="1"/>
  <c r="CT124" i="1" s="1"/>
  <c r="AM139" i="1"/>
  <c r="AO138" i="1"/>
  <c r="DA123" i="1" s="1"/>
  <c r="BH139" i="1"/>
  <c r="BJ138" i="1"/>
  <c r="DH123" i="1" s="1"/>
  <c r="AG139" i="1"/>
  <c r="AI138" i="1"/>
  <c r="CY123" i="1" s="1"/>
  <c r="BK140" i="1"/>
  <c r="BM139" i="1"/>
  <c r="DI124" i="1" s="1"/>
  <c r="BQ140" i="1"/>
  <c r="BS139" i="1"/>
  <c r="DK124" i="1" s="1"/>
  <c r="U139" i="1"/>
  <c r="W138" i="1"/>
  <c r="CU123" i="1" s="1"/>
  <c r="AD140" i="1"/>
  <c r="AF139" i="1"/>
  <c r="CX124" i="1" s="1"/>
  <c r="BW140" i="1"/>
  <c r="BY139" i="1"/>
  <c r="DM124" i="1" s="1"/>
  <c r="AS140" i="1"/>
  <c r="AU139" i="1"/>
  <c r="AV140" i="1"/>
  <c r="AX139" i="1"/>
  <c r="DD124" i="1" s="1"/>
  <c r="AJ140" i="1"/>
  <c r="AL139" i="1"/>
  <c r="CZ124" i="1" s="1"/>
  <c r="BT139" i="1"/>
  <c r="BV138" i="1"/>
  <c r="AP140" i="1"/>
  <c r="AR139" i="1"/>
  <c r="AA139" i="1"/>
  <c r="AC138" i="1"/>
  <c r="CW123" i="1" s="1"/>
  <c r="AY140" i="1"/>
  <c r="BA139" i="1"/>
  <c r="DE124" i="1" s="1"/>
  <c r="X140" i="1"/>
  <c r="Z139" i="1"/>
  <c r="CV124" i="1" s="1"/>
  <c r="BN139" i="1"/>
  <c r="BP138" i="1"/>
  <c r="DJ123" i="1" s="1"/>
  <c r="BE153" i="1" l="1"/>
  <c r="BG152" i="1"/>
  <c r="DG134" i="1" s="1"/>
  <c r="Q141" i="1"/>
  <c r="CS126" i="1" s="1"/>
  <c r="O145" i="1"/>
  <c r="BN140" i="1"/>
  <c r="BP139" i="1"/>
  <c r="DJ124" i="1" s="1"/>
  <c r="BA140" i="1"/>
  <c r="DE125" i="1" s="1"/>
  <c r="AY143" i="1"/>
  <c r="BA143" i="1" s="1"/>
  <c r="AY141" i="1"/>
  <c r="AR140" i="1"/>
  <c r="AP143" i="1"/>
  <c r="AR143" i="1" s="1"/>
  <c r="AP141" i="1"/>
  <c r="AL140" i="1"/>
  <c r="CZ125" i="1" s="1"/>
  <c r="AJ143" i="1"/>
  <c r="AL143" i="1" s="1"/>
  <c r="AJ141" i="1"/>
  <c r="AU140" i="1"/>
  <c r="AS141" i="1"/>
  <c r="AS143" i="1"/>
  <c r="AU143" i="1" s="1"/>
  <c r="AF140" i="1"/>
  <c r="CX125" i="1" s="1"/>
  <c r="AD143" i="1"/>
  <c r="AF143" i="1" s="1"/>
  <c r="AD141" i="1"/>
  <c r="U140" i="1"/>
  <c r="W139" i="1"/>
  <c r="CU124" i="1" s="1"/>
  <c r="BM140" i="1"/>
  <c r="DI125" i="1" s="1"/>
  <c r="BK143" i="1"/>
  <c r="BM143" i="1" s="1"/>
  <c r="BK141" i="1"/>
  <c r="AG140" i="1"/>
  <c r="AI139" i="1"/>
  <c r="CY124" i="1" s="1"/>
  <c r="AM140" i="1"/>
  <c r="AO139" i="1"/>
  <c r="DA124" i="1" s="1"/>
  <c r="Z140" i="1"/>
  <c r="CV125" i="1" s="1"/>
  <c r="X143" i="1"/>
  <c r="Z143" i="1" s="1"/>
  <c r="X141" i="1"/>
  <c r="AA140" i="1"/>
  <c r="AC139" i="1"/>
  <c r="CW124" i="1" s="1"/>
  <c r="BT140" i="1"/>
  <c r="BV139" i="1"/>
  <c r="AX140" i="1"/>
  <c r="DD125" i="1" s="1"/>
  <c r="AV143" i="1"/>
  <c r="AX143" i="1" s="1"/>
  <c r="AV141" i="1"/>
  <c r="BY140" i="1"/>
  <c r="DM125" i="1" s="1"/>
  <c r="BW143" i="1"/>
  <c r="BY143" i="1" s="1"/>
  <c r="BW141" i="1"/>
  <c r="BS140" i="1"/>
  <c r="DK125" i="1" s="1"/>
  <c r="BQ143" i="1"/>
  <c r="BS143" i="1" s="1"/>
  <c r="BQ141" i="1"/>
  <c r="BH140" i="1"/>
  <c r="BJ139" i="1"/>
  <c r="DH124" i="1" s="1"/>
  <c r="T140" i="1"/>
  <c r="CT125" i="1" s="1"/>
  <c r="R143" i="1"/>
  <c r="T143" i="1" s="1"/>
  <c r="R141" i="1"/>
  <c r="BE154" i="1" l="1"/>
  <c r="BG153" i="1"/>
  <c r="DG135" i="1" s="1"/>
  <c r="O146" i="1"/>
  <c r="Q145" i="1"/>
  <c r="CS127" i="1" s="1"/>
  <c r="BJ140" i="1"/>
  <c r="DH125" i="1" s="1"/>
  <c r="BH143" i="1"/>
  <c r="BJ143" i="1" s="1"/>
  <c r="BH141" i="1"/>
  <c r="AV145" i="1"/>
  <c r="AX141" i="1"/>
  <c r="DD126" i="1" s="1"/>
  <c r="AP145" i="1"/>
  <c r="AR141" i="1"/>
  <c r="BW145" i="1"/>
  <c r="BY141" i="1"/>
  <c r="DM126" i="1" s="1"/>
  <c r="AI140" i="1"/>
  <c r="CY125" i="1" s="1"/>
  <c r="AG143" i="1"/>
  <c r="AI143" i="1" s="1"/>
  <c r="AG141" i="1"/>
  <c r="AJ145" i="1"/>
  <c r="AL141" i="1"/>
  <c r="CZ126" i="1" s="1"/>
  <c r="AC140" i="1"/>
  <c r="CW125" i="1" s="1"/>
  <c r="AA143" i="1"/>
  <c r="AC143" i="1" s="1"/>
  <c r="AA141" i="1"/>
  <c r="BK145" i="1"/>
  <c r="BM141" i="1"/>
  <c r="DI126" i="1" s="1"/>
  <c r="W140" i="1"/>
  <c r="CU125" i="1" s="1"/>
  <c r="U143" i="1"/>
  <c r="W143" i="1" s="1"/>
  <c r="U141" i="1"/>
  <c r="R145" i="1"/>
  <c r="T141" i="1"/>
  <c r="CT126" i="1" s="1"/>
  <c r="BV140" i="1"/>
  <c r="BT143" i="1"/>
  <c r="BV143" i="1" s="1"/>
  <c r="BT141" i="1"/>
  <c r="BQ145" i="1"/>
  <c r="BS141" i="1"/>
  <c r="DK126" i="1" s="1"/>
  <c r="X145" i="1"/>
  <c r="Z141" i="1"/>
  <c r="CV126" i="1" s="1"/>
  <c r="AO140" i="1"/>
  <c r="DA125" i="1" s="1"/>
  <c r="AM143" i="1"/>
  <c r="AO143" i="1" s="1"/>
  <c r="AM141" i="1"/>
  <c r="AD145" i="1"/>
  <c r="AF141" i="1"/>
  <c r="CX126" i="1" s="1"/>
  <c r="AS145" i="1"/>
  <c r="AU141" i="1"/>
  <c r="AY145" i="1"/>
  <c r="BA141" i="1"/>
  <c r="DE126" i="1" s="1"/>
  <c r="BP140" i="1"/>
  <c r="DJ125" i="1" s="1"/>
  <c r="BN143" i="1"/>
  <c r="BP143" i="1" s="1"/>
  <c r="BN141" i="1"/>
  <c r="BE155" i="1" l="1"/>
  <c r="BG154" i="1"/>
  <c r="DG136" i="1" s="1"/>
  <c r="O147" i="1"/>
  <c r="Q146" i="1"/>
  <c r="CS128" i="1" s="1"/>
  <c r="BK146" i="1"/>
  <c r="BM145" i="1"/>
  <c r="DI127" i="1" s="1"/>
  <c r="AV146" i="1"/>
  <c r="AX145" i="1"/>
  <c r="DD127" i="1" s="1"/>
  <c r="BN145" i="1"/>
  <c r="BP141" i="1"/>
  <c r="DJ126" i="1" s="1"/>
  <c r="AY146" i="1"/>
  <c r="BA145" i="1"/>
  <c r="DE127" i="1" s="1"/>
  <c r="AD146" i="1"/>
  <c r="AF145" i="1"/>
  <c r="CX127" i="1" s="1"/>
  <c r="AA145" i="1"/>
  <c r="AC141" i="1"/>
  <c r="CW126" i="1" s="1"/>
  <c r="BH145" i="1"/>
  <c r="BJ141" i="1"/>
  <c r="DH126" i="1" s="1"/>
  <c r="AM145" i="1"/>
  <c r="AO141" i="1"/>
  <c r="DA126" i="1" s="1"/>
  <c r="BQ146" i="1"/>
  <c r="BS145" i="1"/>
  <c r="DK127" i="1" s="1"/>
  <c r="U145" i="1"/>
  <c r="W141" i="1"/>
  <c r="CU126" i="1" s="1"/>
  <c r="AG145" i="1"/>
  <c r="AI141" i="1"/>
  <c r="CY126" i="1" s="1"/>
  <c r="BW146" i="1"/>
  <c r="BY145" i="1"/>
  <c r="DM127" i="1" s="1"/>
  <c r="X146" i="1"/>
  <c r="Z145" i="1"/>
  <c r="CV127" i="1" s="1"/>
  <c r="AP146" i="1"/>
  <c r="AR145" i="1"/>
  <c r="AS146" i="1"/>
  <c r="AU145" i="1"/>
  <c r="BT145" i="1"/>
  <c r="BV141" i="1"/>
  <c r="R146" i="1"/>
  <c r="T145" i="1"/>
  <c r="CT127" i="1" s="1"/>
  <c r="AJ146" i="1"/>
  <c r="AL145" i="1"/>
  <c r="CZ127" i="1" s="1"/>
  <c r="BG155" i="1" l="1"/>
  <c r="DG137" i="1" s="1"/>
  <c r="BE158" i="1"/>
  <c r="BG158" i="1" s="1"/>
  <c r="BE156" i="1"/>
  <c r="O148" i="1"/>
  <c r="Q147" i="1"/>
  <c r="CS129" i="1" s="1"/>
  <c r="AJ147" i="1"/>
  <c r="AL146" i="1"/>
  <c r="CZ128" i="1" s="1"/>
  <c r="AP147" i="1"/>
  <c r="AR146" i="1"/>
  <c r="AG146" i="1"/>
  <c r="AI145" i="1"/>
  <c r="CY127" i="1" s="1"/>
  <c r="BH146" i="1"/>
  <c r="BJ145" i="1"/>
  <c r="DH127" i="1" s="1"/>
  <c r="AY147" i="1"/>
  <c r="BA146" i="1"/>
  <c r="DE128" i="1" s="1"/>
  <c r="BT146" i="1"/>
  <c r="BV145" i="1"/>
  <c r="X147" i="1"/>
  <c r="Z146" i="1"/>
  <c r="CV128" i="1" s="1"/>
  <c r="BQ147" i="1"/>
  <c r="BS146" i="1"/>
  <c r="DK128" i="1" s="1"/>
  <c r="AA146" i="1"/>
  <c r="AC145" i="1"/>
  <c r="CW127" i="1" s="1"/>
  <c r="AV147" i="1"/>
  <c r="AX146" i="1"/>
  <c r="DD128" i="1" s="1"/>
  <c r="R147" i="1"/>
  <c r="T146" i="1"/>
  <c r="CT128" i="1" s="1"/>
  <c r="AS147" i="1"/>
  <c r="AU146" i="1"/>
  <c r="BW147" i="1"/>
  <c r="BY146" i="1"/>
  <c r="DM128" i="1" s="1"/>
  <c r="U146" i="1"/>
  <c r="W145" i="1"/>
  <c r="CU127" i="1" s="1"/>
  <c r="AM146" i="1"/>
  <c r="AO145" i="1"/>
  <c r="DA127" i="1" s="1"/>
  <c r="AD147" i="1"/>
  <c r="AF146" i="1"/>
  <c r="CX128" i="1" s="1"/>
  <c r="BN146" i="1"/>
  <c r="BP145" i="1"/>
  <c r="DJ127" i="1" s="1"/>
  <c r="BK147" i="1"/>
  <c r="BM146" i="1"/>
  <c r="DI128" i="1" s="1"/>
  <c r="BE160" i="1" l="1"/>
  <c r="BG156" i="1"/>
  <c r="DG138" i="1" s="1"/>
  <c r="O149" i="1"/>
  <c r="Q148" i="1"/>
  <c r="CS130" i="1" s="1"/>
  <c r="BN147" i="1"/>
  <c r="BP146" i="1"/>
  <c r="DJ128" i="1" s="1"/>
  <c r="U147" i="1"/>
  <c r="W146" i="1"/>
  <c r="CU128" i="1" s="1"/>
  <c r="R148" i="1"/>
  <c r="T147" i="1"/>
  <c r="CT129" i="1" s="1"/>
  <c r="AA147" i="1"/>
  <c r="AC146" i="1"/>
  <c r="CW128" i="1" s="1"/>
  <c r="X148" i="1"/>
  <c r="Z147" i="1"/>
  <c r="CV129" i="1" s="1"/>
  <c r="AY148" i="1"/>
  <c r="BA147" i="1"/>
  <c r="DE129" i="1" s="1"/>
  <c r="AG147" i="1"/>
  <c r="AI146" i="1"/>
  <c r="CY128" i="1" s="1"/>
  <c r="AJ148" i="1"/>
  <c r="AL147" i="1"/>
  <c r="CZ129" i="1" s="1"/>
  <c r="BK148" i="1"/>
  <c r="BM147" i="1"/>
  <c r="DI129" i="1" s="1"/>
  <c r="AD148" i="1"/>
  <c r="AF147" i="1"/>
  <c r="CX129" i="1" s="1"/>
  <c r="AM147" i="1"/>
  <c r="AO146" i="1"/>
  <c r="DA128" i="1" s="1"/>
  <c r="BW148" i="1"/>
  <c r="BY147" i="1"/>
  <c r="DM129" i="1" s="1"/>
  <c r="AS148" i="1"/>
  <c r="AU147" i="1"/>
  <c r="AV148" i="1"/>
  <c r="AX147" i="1"/>
  <c r="DD129" i="1" s="1"/>
  <c r="BQ148" i="1"/>
  <c r="BS147" i="1"/>
  <c r="DK129" i="1" s="1"/>
  <c r="BT147" i="1"/>
  <c r="BV146" i="1"/>
  <c r="BH147" i="1"/>
  <c r="BJ146" i="1"/>
  <c r="DH128" i="1" s="1"/>
  <c r="AP148" i="1"/>
  <c r="AR147" i="1"/>
  <c r="BE161" i="1" l="1"/>
  <c r="BG160" i="1"/>
  <c r="DG139" i="1" s="1"/>
  <c r="O150" i="1"/>
  <c r="Q149" i="1"/>
  <c r="CS131" i="1" s="1"/>
  <c r="AP149" i="1"/>
  <c r="AR148" i="1"/>
  <c r="BT148" i="1"/>
  <c r="BV147" i="1"/>
  <c r="AV149" i="1"/>
  <c r="AX148" i="1"/>
  <c r="DD130" i="1" s="1"/>
  <c r="AM148" i="1"/>
  <c r="AO147" i="1"/>
  <c r="DA129" i="1" s="1"/>
  <c r="BK149" i="1"/>
  <c r="BM148" i="1"/>
  <c r="DI130" i="1" s="1"/>
  <c r="AG148" i="1"/>
  <c r="AI147" i="1"/>
  <c r="CY129" i="1" s="1"/>
  <c r="X149" i="1"/>
  <c r="Z148" i="1"/>
  <c r="CV130" i="1" s="1"/>
  <c r="R149" i="1"/>
  <c r="T148" i="1"/>
  <c r="CT130" i="1" s="1"/>
  <c r="BH148" i="1"/>
  <c r="BJ147" i="1"/>
  <c r="DH129" i="1" s="1"/>
  <c r="BQ149" i="1"/>
  <c r="BS148" i="1"/>
  <c r="DK130" i="1" s="1"/>
  <c r="AS149" i="1"/>
  <c r="AU148" i="1"/>
  <c r="BW149" i="1"/>
  <c r="BY148" i="1"/>
  <c r="DM130" i="1" s="1"/>
  <c r="AD149" i="1"/>
  <c r="AF148" i="1"/>
  <c r="CX130" i="1" s="1"/>
  <c r="AJ149" i="1"/>
  <c r="AL148" i="1"/>
  <c r="CZ130" i="1" s="1"/>
  <c r="AY149" i="1"/>
  <c r="BA148" i="1"/>
  <c r="DE130" i="1" s="1"/>
  <c r="AA148" i="1"/>
  <c r="AC147" i="1"/>
  <c r="CW129" i="1" s="1"/>
  <c r="U148" i="1"/>
  <c r="W147" i="1"/>
  <c r="CU129" i="1" s="1"/>
  <c r="BN148" i="1"/>
  <c r="BP147" i="1"/>
  <c r="DJ129" i="1" s="1"/>
  <c r="BE162" i="1" l="1"/>
  <c r="BG161" i="1"/>
  <c r="DG140" i="1" s="1"/>
  <c r="O151" i="1"/>
  <c r="Q150" i="1"/>
  <c r="CS132" i="1" s="1"/>
  <c r="BN149" i="1"/>
  <c r="BP148" i="1"/>
  <c r="DJ130" i="1" s="1"/>
  <c r="BW150" i="1"/>
  <c r="BY149" i="1"/>
  <c r="DM131" i="1" s="1"/>
  <c r="BQ150" i="1"/>
  <c r="BS149" i="1"/>
  <c r="DK131" i="1" s="1"/>
  <c r="X150" i="1"/>
  <c r="Z149" i="1"/>
  <c r="CV131" i="1" s="1"/>
  <c r="BK150" i="1"/>
  <c r="BM149" i="1"/>
  <c r="DI131" i="1" s="1"/>
  <c r="BT149" i="1"/>
  <c r="BV148" i="1"/>
  <c r="AA149" i="1"/>
  <c r="AC148" i="1"/>
  <c r="CW130" i="1" s="1"/>
  <c r="AJ150" i="1"/>
  <c r="AL149" i="1"/>
  <c r="CZ131" i="1" s="1"/>
  <c r="U149" i="1"/>
  <c r="W148" i="1"/>
  <c r="CU130" i="1" s="1"/>
  <c r="AY150" i="1"/>
  <c r="BA149" i="1"/>
  <c r="DE131" i="1" s="1"/>
  <c r="AD150" i="1"/>
  <c r="AF149" i="1"/>
  <c r="CX131" i="1" s="1"/>
  <c r="AS150" i="1"/>
  <c r="AU149" i="1"/>
  <c r="BH149" i="1"/>
  <c r="BJ148" i="1"/>
  <c r="DH130" i="1" s="1"/>
  <c r="R150" i="1"/>
  <c r="T149" i="1"/>
  <c r="CT131" i="1" s="1"/>
  <c r="AG149" i="1"/>
  <c r="AI148" i="1"/>
  <c r="CY130" i="1" s="1"/>
  <c r="AM149" i="1"/>
  <c r="AO148" i="1"/>
  <c r="DA130" i="1" s="1"/>
  <c r="AV150" i="1"/>
  <c r="AX149" i="1"/>
  <c r="DD131" i="1" s="1"/>
  <c r="AP150" i="1"/>
  <c r="AR149" i="1"/>
  <c r="BE163" i="1" l="1"/>
  <c r="BG162" i="1"/>
  <c r="DG141" i="1" s="1"/>
  <c r="Q151" i="1"/>
  <c r="CS133" i="1" s="1"/>
  <c r="O152" i="1"/>
  <c r="AP151" i="1"/>
  <c r="AR150" i="1"/>
  <c r="AS151" i="1"/>
  <c r="AU150" i="1"/>
  <c r="X151" i="1"/>
  <c r="Z150" i="1"/>
  <c r="CV132" i="1" s="1"/>
  <c r="BW151" i="1"/>
  <c r="BY150" i="1"/>
  <c r="DM132" i="1" s="1"/>
  <c r="AM150" i="1"/>
  <c r="AO149" i="1"/>
  <c r="DA131" i="1" s="1"/>
  <c r="R151" i="1"/>
  <c r="T150" i="1"/>
  <c r="CT132" i="1" s="1"/>
  <c r="AY151" i="1"/>
  <c r="BA150" i="1"/>
  <c r="DE132" i="1" s="1"/>
  <c r="AA150" i="1"/>
  <c r="AC149" i="1"/>
  <c r="CW131" i="1" s="1"/>
  <c r="AV151" i="1"/>
  <c r="AX150" i="1"/>
  <c r="DD132" i="1" s="1"/>
  <c r="AG150" i="1"/>
  <c r="AI149" i="1"/>
  <c r="CY131" i="1" s="1"/>
  <c r="BH150" i="1"/>
  <c r="BJ149" i="1"/>
  <c r="DH131" i="1" s="1"/>
  <c r="AD151" i="1"/>
  <c r="AF150" i="1"/>
  <c r="CX132" i="1" s="1"/>
  <c r="U150" i="1"/>
  <c r="W149" i="1"/>
  <c r="CU131" i="1" s="1"/>
  <c r="AJ151" i="1"/>
  <c r="AL150" i="1"/>
  <c r="CZ132" i="1" s="1"/>
  <c r="BT150" i="1"/>
  <c r="BV149" i="1"/>
  <c r="BK151" i="1"/>
  <c r="BM150" i="1"/>
  <c r="DI132" i="1" s="1"/>
  <c r="BQ151" i="1"/>
  <c r="BS150" i="1"/>
  <c r="DK132" i="1" s="1"/>
  <c r="BN150" i="1"/>
  <c r="BP149" i="1"/>
  <c r="DJ131" i="1" s="1"/>
  <c r="BE164" i="1" l="1"/>
  <c r="BG163" i="1"/>
  <c r="DG142" i="1" s="1"/>
  <c r="Q152" i="1"/>
  <c r="CS134" i="1" s="1"/>
  <c r="O153" i="1"/>
  <c r="AJ152" i="1"/>
  <c r="AL151" i="1"/>
  <c r="CZ133" i="1" s="1"/>
  <c r="AG151" i="1"/>
  <c r="AI150" i="1"/>
  <c r="CY132" i="1" s="1"/>
  <c r="R152" i="1"/>
  <c r="T151" i="1"/>
  <c r="CT133" i="1" s="1"/>
  <c r="AS152" i="1"/>
  <c r="AU151" i="1"/>
  <c r="BN151" i="1"/>
  <c r="BP150" i="1"/>
  <c r="DJ132" i="1" s="1"/>
  <c r="BK152" i="1"/>
  <c r="BM151" i="1"/>
  <c r="DI133" i="1" s="1"/>
  <c r="AD152" i="1"/>
  <c r="AF151" i="1"/>
  <c r="CX133" i="1" s="1"/>
  <c r="AA151" i="1"/>
  <c r="AC150" i="1"/>
  <c r="CW132" i="1" s="1"/>
  <c r="BW152" i="1"/>
  <c r="BY151" i="1"/>
  <c r="DM133" i="1" s="1"/>
  <c r="BQ152" i="1"/>
  <c r="BS151" i="1"/>
  <c r="DK133" i="1" s="1"/>
  <c r="BT151" i="1"/>
  <c r="BV150" i="1"/>
  <c r="U151" i="1"/>
  <c r="W150" i="1"/>
  <c r="CU132" i="1" s="1"/>
  <c r="BH151" i="1"/>
  <c r="BJ150" i="1"/>
  <c r="DH132" i="1" s="1"/>
  <c r="AV152" i="1"/>
  <c r="AX151" i="1"/>
  <c r="DD133" i="1" s="1"/>
  <c r="AY152" i="1"/>
  <c r="BA151" i="1"/>
  <c r="DE133" i="1" s="1"/>
  <c r="AM151" i="1"/>
  <c r="AO150" i="1"/>
  <c r="DA132" i="1" s="1"/>
  <c r="X152" i="1"/>
  <c r="Z151" i="1"/>
  <c r="CV133" i="1" s="1"/>
  <c r="AP152" i="1"/>
  <c r="AR151" i="1"/>
  <c r="BE165" i="1" l="1"/>
  <c r="BG164" i="1"/>
  <c r="DG143" i="1" s="1"/>
  <c r="Q153" i="1"/>
  <c r="CS135" i="1" s="1"/>
  <c r="O154" i="1"/>
  <c r="AY153" i="1"/>
  <c r="BA152" i="1"/>
  <c r="DE134" i="1" s="1"/>
  <c r="BW153" i="1"/>
  <c r="BY152" i="1"/>
  <c r="DM134" i="1" s="1"/>
  <c r="BN152" i="1"/>
  <c r="BP151" i="1"/>
  <c r="DJ133" i="1" s="1"/>
  <c r="AG152" i="1"/>
  <c r="AI151" i="1"/>
  <c r="CY133" i="1" s="1"/>
  <c r="X153" i="1"/>
  <c r="Z152" i="1"/>
  <c r="CV134" i="1" s="1"/>
  <c r="AP153" i="1"/>
  <c r="AR152" i="1"/>
  <c r="BH152" i="1"/>
  <c r="BJ151" i="1"/>
  <c r="DH133" i="1" s="1"/>
  <c r="BT152" i="1"/>
  <c r="BV151" i="1"/>
  <c r="AD153" i="1"/>
  <c r="AF152" i="1"/>
  <c r="CX134" i="1" s="1"/>
  <c r="AM152" i="1"/>
  <c r="AO151" i="1"/>
  <c r="DA133" i="1" s="1"/>
  <c r="AV153" i="1"/>
  <c r="AX152" i="1"/>
  <c r="DD134" i="1" s="1"/>
  <c r="U152" i="1"/>
  <c r="W151" i="1"/>
  <c r="CU133" i="1" s="1"/>
  <c r="BQ153" i="1"/>
  <c r="BS152" i="1"/>
  <c r="DK134" i="1" s="1"/>
  <c r="AA152" i="1"/>
  <c r="AC151" i="1"/>
  <c r="CW133" i="1" s="1"/>
  <c r="BK153" i="1"/>
  <c r="BM152" i="1"/>
  <c r="DI134" i="1" s="1"/>
  <c r="AS153" i="1"/>
  <c r="AU152" i="1"/>
  <c r="R153" i="1"/>
  <c r="T152" i="1"/>
  <c r="CT134" i="1" s="1"/>
  <c r="AJ153" i="1"/>
  <c r="AL152" i="1"/>
  <c r="CZ134" i="1" s="1"/>
  <c r="BE166" i="1" l="1"/>
  <c r="BG165" i="1"/>
  <c r="DG144" i="1" s="1"/>
  <c r="Q154" i="1"/>
  <c r="CS136" i="1" s="1"/>
  <c r="O155" i="1"/>
  <c r="AJ154" i="1"/>
  <c r="AL153" i="1"/>
  <c r="CZ135" i="1" s="1"/>
  <c r="U153" i="1"/>
  <c r="W152" i="1"/>
  <c r="CU134" i="1" s="1"/>
  <c r="AD154" i="1"/>
  <c r="AF153" i="1"/>
  <c r="CX135" i="1" s="1"/>
  <c r="X154" i="1"/>
  <c r="Z153" i="1"/>
  <c r="CV135" i="1" s="1"/>
  <c r="BW154" i="1"/>
  <c r="BY153" i="1"/>
  <c r="DM135" i="1" s="1"/>
  <c r="AS154" i="1"/>
  <c r="AU153" i="1"/>
  <c r="AA153" i="1"/>
  <c r="AC152" i="1"/>
  <c r="CW134" i="1" s="1"/>
  <c r="AM153" i="1"/>
  <c r="AO152" i="1"/>
  <c r="DA134" i="1" s="1"/>
  <c r="BH153" i="1"/>
  <c r="BJ152" i="1"/>
  <c r="DH134" i="1" s="1"/>
  <c r="R154" i="1"/>
  <c r="T153" i="1"/>
  <c r="CT135" i="1" s="1"/>
  <c r="BK154" i="1"/>
  <c r="BM153" i="1"/>
  <c r="DI135" i="1" s="1"/>
  <c r="BQ154" i="1"/>
  <c r="BS153" i="1"/>
  <c r="DK135" i="1" s="1"/>
  <c r="AV154" i="1"/>
  <c r="AX153" i="1"/>
  <c r="DD135" i="1" s="1"/>
  <c r="BT153" i="1"/>
  <c r="BV152" i="1"/>
  <c r="AP154" i="1"/>
  <c r="AR153" i="1"/>
  <c r="AG153" i="1"/>
  <c r="AI152" i="1"/>
  <c r="CY134" i="1" s="1"/>
  <c r="BN153" i="1"/>
  <c r="BP152" i="1"/>
  <c r="DJ134" i="1" s="1"/>
  <c r="AY154" i="1"/>
  <c r="BA153" i="1"/>
  <c r="DE135" i="1" s="1"/>
  <c r="BE167" i="1" l="1"/>
  <c r="BG166" i="1"/>
  <c r="DG145" i="1" s="1"/>
  <c r="O156" i="1"/>
  <c r="O158" i="1"/>
  <c r="Q158" i="1" s="1"/>
  <c r="Q155" i="1"/>
  <c r="CS137" i="1" s="1"/>
  <c r="AV155" i="1"/>
  <c r="AX154" i="1"/>
  <c r="DD136" i="1" s="1"/>
  <c r="BK155" i="1"/>
  <c r="BM154" i="1"/>
  <c r="DI136" i="1" s="1"/>
  <c r="AA154" i="1"/>
  <c r="AC153" i="1"/>
  <c r="CW135" i="1" s="1"/>
  <c r="BW155" i="1"/>
  <c r="BY154" i="1"/>
  <c r="DM136" i="1" s="1"/>
  <c r="X155" i="1"/>
  <c r="Z154" i="1"/>
  <c r="CV136" i="1" s="1"/>
  <c r="U154" i="1"/>
  <c r="W153" i="1"/>
  <c r="CU135" i="1" s="1"/>
  <c r="AY155" i="1"/>
  <c r="BA154" i="1"/>
  <c r="DE136" i="1" s="1"/>
  <c r="AG154" i="1"/>
  <c r="AI153" i="1"/>
  <c r="CY135" i="1" s="1"/>
  <c r="BT154" i="1"/>
  <c r="BV153" i="1"/>
  <c r="BH154" i="1"/>
  <c r="BJ153" i="1"/>
  <c r="DH135" i="1" s="1"/>
  <c r="BN154" i="1"/>
  <c r="BP153" i="1"/>
  <c r="DJ135" i="1" s="1"/>
  <c r="AP155" i="1"/>
  <c r="AR154" i="1"/>
  <c r="BQ155" i="1"/>
  <c r="BS154" i="1"/>
  <c r="DK136" i="1" s="1"/>
  <c r="R155" i="1"/>
  <c r="T154" i="1"/>
  <c r="CT136" i="1" s="1"/>
  <c r="AM154" i="1"/>
  <c r="AO153" i="1"/>
  <c r="DA135" i="1" s="1"/>
  <c r="AS155" i="1"/>
  <c r="AU154" i="1"/>
  <c r="AD155" i="1"/>
  <c r="AF154" i="1"/>
  <c r="CX136" i="1" s="1"/>
  <c r="AJ155" i="1"/>
  <c r="AL154" i="1"/>
  <c r="CZ136" i="1" s="1"/>
  <c r="BE168" i="1" l="1"/>
  <c r="BG167" i="1"/>
  <c r="DG146" i="1" s="1"/>
  <c r="O160" i="1"/>
  <c r="Q156" i="1"/>
  <c r="CS138" i="1" s="1"/>
  <c r="BS155" i="1"/>
  <c r="DK137" i="1" s="1"/>
  <c r="BQ158" i="1"/>
  <c r="BS158" i="1" s="1"/>
  <c r="BQ156" i="1"/>
  <c r="BH155" i="1"/>
  <c r="BJ154" i="1"/>
  <c r="DH136" i="1" s="1"/>
  <c r="AG155" i="1"/>
  <c r="AI154" i="1"/>
  <c r="CY136" i="1" s="1"/>
  <c r="U155" i="1"/>
  <c r="W154" i="1"/>
  <c r="CU136" i="1" s="1"/>
  <c r="BY155" i="1"/>
  <c r="DM137" i="1" s="1"/>
  <c r="BW158" i="1"/>
  <c r="BY158" i="1" s="1"/>
  <c r="BW156" i="1"/>
  <c r="BM155" i="1"/>
  <c r="DI137" i="1" s="1"/>
  <c r="BK158" i="1"/>
  <c r="BM158" i="1" s="1"/>
  <c r="BK156" i="1"/>
  <c r="AL155" i="1"/>
  <c r="CZ137" i="1" s="1"/>
  <c r="AJ156" i="1"/>
  <c r="AJ158" i="1"/>
  <c r="AL158" i="1" s="1"/>
  <c r="AM155" i="1"/>
  <c r="AO154" i="1"/>
  <c r="DA136" i="1" s="1"/>
  <c r="AR155" i="1"/>
  <c r="AP156" i="1"/>
  <c r="AP158" i="1"/>
  <c r="AR158" i="1" s="1"/>
  <c r="AF155" i="1"/>
  <c r="CX137" i="1" s="1"/>
  <c r="AD156" i="1"/>
  <c r="AD158" i="1"/>
  <c r="AF158" i="1" s="1"/>
  <c r="AU155" i="1"/>
  <c r="AS158" i="1"/>
  <c r="AU158" i="1" s="1"/>
  <c r="AS156" i="1"/>
  <c r="T155" i="1"/>
  <c r="CT137" i="1" s="1"/>
  <c r="R156" i="1"/>
  <c r="R158" i="1"/>
  <c r="T158" i="1" s="1"/>
  <c r="BN155" i="1"/>
  <c r="BP154" i="1"/>
  <c r="DJ136" i="1" s="1"/>
  <c r="BT155" i="1"/>
  <c r="BV154" i="1"/>
  <c r="BA155" i="1"/>
  <c r="DE137" i="1" s="1"/>
  <c r="AY158" i="1"/>
  <c r="BA158" i="1" s="1"/>
  <c r="AY156" i="1"/>
  <c r="Z155" i="1"/>
  <c r="CV137" i="1" s="1"/>
  <c r="X156" i="1"/>
  <c r="X158" i="1"/>
  <c r="Z158" i="1" s="1"/>
  <c r="AA155" i="1"/>
  <c r="AC154" i="1"/>
  <c r="CW136" i="1" s="1"/>
  <c r="AX155" i="1"/>
  <c r="DD137" i="1" s="1"/>
  <c r="AV156" i="1"/>
  <c r="AV158" i="1"/>
  <c r="AX158" i="1" s="1"/>
  <c r="BE169" i="1" l="1"/>
  <c r="BG168" i="1"/>
  <c r="DG147" i="1" s="1"/>
  <c r="O161" i="1"/>
  <c r="Q160" i="1"/>
  <c r="CS139" i="1" s="1"/>
  <c r="AY160" i="1"/>
  <c r="BA156" i="1"/>
  <c r="DE138" i="1" s="1"/>
  <c r="AS160" i="1"/>
  <c r="AU156" i="1"/>
  <c r="AD160" i="1"/>
  <c r="AF156" i="1"/>
  <c r="CX138" i="1" s="1"/>
  <c r="AJ160" i="1"/>
  <c r="AL156" i="1"/>
  <c r="CZ138" i="1" s="1"/>
  <c r="BV155" i="1"/>
  <c r="BT156" i="1"/>
  <c r="BT158" i="1"/>
  <c r="BV158" i="1" s="1"/>
  <c r="AP160" i="1"/>
  <c r="AR156" i="1"/>
  <c r="X160" i="1"/>
  <c r="Z156" i="1"/>
  <c r="CV138" i="1" s="1"/>
  <c r="BW160" i="1"/>
  <c r="BY156" i="1"/>
  <c r="DM138" i="1" s="1"/>
  <c r="W155" i="1"/>
  <c r="CU137" i="1" s="1"/>
  <c r="U158" i="1"/>
  <c r="W158" i="1" s="1"/>
  <c r="U156" i="1"/>
  <c r="BJ155" i="1"/>
  <c r="DH137" i="1" s="1"/>
  <c r="BH156" i="1"/>
  <c r="BH158" i="1"/>
  <c r="BJ158" i="1" s="1"/>
  <c r="AC155" i="1"/>
  <c r="CW137" i="1" s="1"/>
  <c r="AA158" i="1"/>
  <c r="AC158" i="1" s="1"/>
  <c r="AA156" i="1"/>
  <c r="AI155" i="1"/>
  <c r="CY137" i="1" s="1"/>
  <c r="AG158" i="1"/>
  <c r="AI158" i="1" s="1"/>
  <c r="AG156" i="1"/>
  <c r="AV160" i="1"/>
  <c r="AX156" i="1"/>
  <c r="DD138" i="1" s="1"/>
  <c r="BP155" i="1"/>
  <c r="DJ137" i="1" s="1"/>
  <c r="BN156" i="1"/>
  <c r="BN158" i="1"/>
  <c r="BP158" i="1" s="1"/>
  <c r="R160" i="1"/>
  <c r="T156" i="1"/>
  <c r="CT138" i="1" s="1"/>
  <c r="AO155" i="1"/>
  <c r="DA137" i="1" s="1"/>
  <c r="AM158" i="1"/>
  <c r="AO158" i="1" s="1"/>
  <c r="AM156" i="1"/>
  <c r="BK160" i="1"/>
  <c r="BM156" i="1"/>
  <c r="DI138" i="1" s="1"/>
  <c r="BQ160" i="1"/>
  <c r="BS156" i="1"/>
  <c r="DK138" i="1" s="1"/>
  <c r="BE170" i="1" l="1"/>
  <c r="BG169" i="1"/>
  <c r="DG148" i="1" s="1"/>
  <c r="O162" i="1"/>
  <c r="Q161" i="1"/>
  <c r="CS140" i="1" s="1"/>
  <c r="BQ161" i="1"/>
  <c r="BS160" i="1"/>
  <c r="DK139" i="1" s="1"/>
  <c r="AV161" i="1"/>
  <c r="AX160" i="1"/>
  <c r="DD139" i="1" s="1"/>
  <c r="U160" i="1"/>
  <c r="W156" i="1"/>
  <c r="CU138" i="1" s="1"/>
  <c r="BW161" i="1"/>
  <c r="BY160" i="1"/>
  <c r="DM139" i="1" s="1"/>
  <c r="AP161" i="1"/>
  <c r="AR160" i="1"/>
  <c r="BN160" i="1"/>
  <c r="BP156" i="1"/>
  <c r="DJ138" i="1" s="1"/>
  <c r="AJ161" i="1"/>
  <c r="AL160" i="1"/>
  <c r="CZ139" i="1" s="1"/>
  <c r="AS161" i="1"/>
  <c r="AU160" i="1"/>
  <c r="AG160" i="1"/>
  <c r="AI156" i="1"/>
  <c r="CY138" i="1" s="1"/>
  <c r="AA160" i="1"/>
  <c r="AC156" i="1"/>
  <c r="CW138" i="1" s="1"/>
  <c r="BH160" i="1"/>
  <c r="BJ156" i="1"/>
  <c r="DH138" i="1" s="1"/>
  <c r="X161" i="1"/>
  <c r="Z160" i="1"/>
  <c r="CV139" i="1" s="1"/>
  <c r="BT160" i="1"/>
  <c r="BV156" i="1"/>
  <c r="BK161" i="1"/>
  <c r="BM160" i="1"/>
  <c r="DI139" i="1" s="1"/>
  <c r="AM160" i="1"/>
  <c r="AO156" i="1"/>
  <c r="DA138" i="1" s="1"/>
  <c r="R161" i="1"/>
  <c r="T160" i="1"/>
  <c r="CT139" i="1" s="1"/>
  <c r="AD161" i="1"/>
  <c r="AF160" i="1"/>
  <c r="CX139" i="1" s="1"/>
  <c r="AY161" i="1"/>
  <c r="BA160" i="1"/>
  <c r="DE139" i="1" s="1"/>
  <c r="BG170" i="1" l="1"/>
  <c r="DG149" i="1" s="1"/>
  <c r="BE173" i="1"/>
  <c r="BG173" i="1" s="1"/>
  <c r="BE171" i="1"/>
  <c r="O163" i="1"/>
  <c r="Q162" i="1"/>
  <c r="CS141" i="1" s="1"/>
  <c r="AM161" i="1"/>
  <c r="AO160" i="1"/>
  <c r="DA139" i="1" s="1"/>
  <c r="X162" i="1"/>
  <c r="Z161" i="1"/>
  <c r="CV140" i="1" s="1"/>
  <c r="AG161" i="1"/>
  <c r="AI160" i="1"/>
  <c r="CY139" i="1" s="1"/>
  <c r="BQ162" i="1"/>
  <c r="BS161" i="1"/>
  <c r="DK140" i="1" s="1"/>
  <c r="AA161" i="1"/>
  <c r="AC160" i="1"/>
  <c r="CW139" i="1" s="1"/>
  <c r="AJ162" i="1"/>
  <c r="AL161" i="1"/>
  <c r="CZ140" i="1" s="1"/>
  <c r="U161" i="1"/>
  <c r="W160" i="1"/>
  <c r="CU139" i="1" s="1"/>
  <c r="AY162" i="1"/>
  <c r="BA161" i="1"/>
  <c r="DE140" i="1" s="1"/>
  <c r="R162" i="1"/>
  <c r="T161" i="1"/>
  <c r="CT140" i="1" s="1"/>
  <c r="BK162" i="1"/>
  <c r="BM161" i="1"/>
  <c r="DI140" i="1" s="1"/>
  <c r="BT161" i="1"/>
  <c r="BV160" i="1"/>
  <c r="BH161" i="1"/>
  <c r="BJ160" i="1"/>
  <c r="DH139" i="1" s="1"/>
  <c r="AS162" i="1"/>
  <c r="AU161" i="1"/>
  <c r="BN161" i="1"/>
  <c r="BP160" i="1"/>
  <c r="DJ139" i="1" s="1"/>
  <c r="BW162" i="1"/>
  <c r="BY161" i="1"/>
  <c r="DM140" i="1" s="1"/>
  <c r="AV162" i="1"/>
  <c r="AX161" i="1"/>
  <c r="DD140" i="1" s="1"/>
  <c r="AD162" i="1"/>
  <c r="AF161" i="1"/>
  <c r="CX140" i="1" s="1"/>
  <c r="AP162" i="1"/>
  <c r="AR161" i="1"/>
  <c r="BE175" i="1" l="1"/>
  <c r="BG171" i="1"/>
  <c r="DG150" i="1" s="1"/>
  <c r="O164" i="1"/>
  <c r="Q163" i="1"/>
  <c r="CS142" i="1" s="1"/>
  <c r="AD163" i="1"/>
  <c r="AF162" i="1"/>
  <c r="CX141" i="1" s="1"/>
  <c r="BH162" i="1"/>
  <c r="BJ161" i="1"/>
  <c r="DH140" i="1" s="1"/>
  <c r="AP163" i="1"/>
  <c r="AR162" i="1"/>
  <c r="AV163" i="1"/>
  <c r="AX162" i="1"/>
  <c r="DD141" i="1" s="1"/>
  <c r="BN162" i="1"/>
  <c r="BP161" i="1"/>
  <c r="DJ140" i="1" s="1"/>
  <c r="BW163" i="1"/>
  <c r="BY162" i="1"/>
  <c r="DM141" i="1" s="1"/>
  <c r="BK163" i="1"/>
  <c r="BM162" i="1"/>
  <c r="DI141" i="1" s="1"/>
  <c r="BT162" i="1"/>
  <c r="BV161" i="1"/>
  <c r="R163" i="1"/>
  <c r="T162" i="1"/>
  <c r="CT141" i="1" s="1"/>
  <c r="U162" i="1"/>
  <c r="W161" i="1"/>
  <c r="CU140" i="1" s="1"/>
  <c r="AA162" i="1"/>
  <c r="AC161" i="1"/>
  <c r="CW140" i="1" s="1"/>
  <c r="BQ163" i="1"/>
  <c r="BS162" i="1"/>
  <c r="DK141" i="1" s="1"/>
  <c r="X163" i="1"/>
  <c r="Z162" i="1"/>
  <c r="CV141" i="1" s="1"/>
  <c r="AS163" i="1"/>
  <c r="AU162" i="1"/>
  <c r="AY163" i="1"/>
  <c r="BA162" i="1"/>
  <c r="DE141" i="1" s="1"/>
  <c r="AJ163" i="1"/>
  <c r="AL162" i="1"/>
  <c r="CZ141" i="1" s="1"/>
  <c r="AG162" i="1"/>
  <c r="AI161" i="1"/>
  <c r="CY140" i="1" s="1"/>
  <c r="AM162" i="1"/>
  <c r="AO161" i="1"/>
  <c r="DA140" i="1" s="1"/>
  <c r="BE176" i="1" l="1"/>
  <c r="BG175" i="1"/>
  <c r="DG151" i="1" s="1"/>
  <c r="O165" i="1"/>
  <c r="Q164" i="1"/>
  <c r="CS143" i="1" s="1"/>
  <c r="AJ164" i="1"/>
  <c r="AL163" i="1"/>
  <c r="CZ142" i="1" s="1"/>
  <c r="BQ164" i="1"/>
  <c r="BS163" i="1"/>
  <c r="DK142" i="1" s="1"/>
  <c r="AG163" i="1"/>
  <c r="AI162" i="1"/>
  <c r="CY141" i="1" s="1"/>
  <c r="AM163" i="1"/>
  <c r="AO162" i="1"/>
  <c r="DA141" i="1" s="1"/>
  <c r="AY164" i="1"/>
  <c r="BA163" i="1"/>
  <c r="DE142" i="1" s="1"/>
  <c r="X164" i="1"/>
  <c r="Z163" i="1"/>
  <c r="CV142" i="1" s="1"/>
  <c r="AA163" i="1"/>
  <c r="AC162" i="1"/>
  <c r="CW141" i="1" s="1"/>
  <c r="R164" i="1"/>
  <c r="T163" i="1"/>
  <c r="CT142" i="1" s="1"/>
  <c r="BK164" i="1"/>
  <c r="BM163" i="1"/>
  <c r="DI142" i="1" s="1"/>
  <c r="BW164" i="1"/>
  <c r="BY163" i="1"/>
  <c r="DM142" i="1" s="1"/>
  <c r="AV164" i="1"/>
  <c r="AX163" i="1"/>
  <c r="DD142" i="1" s="1"/>
  <c r="BH163" i="1"/>
  <c r="BJ162" i="1"/>
  <c r="DH141" i="1" s="1"/>
  <c r="AS164" i="1"/>
  <c r="AU163" i="1"/>
  <c r="U163" i="1"/>
  <c r="W162" i="1"/>
  <c r="CU141" i="1" s="1"/>
  <c r="BT163" i="1"/>
  <c r="BV162" i="1"/>
  <c r="BN163" i="1"/>
  <c r="BP162" i="1"/>
  <c r="DJ141" i="1" s="1"/>
  <c r="AP164" i="1"/>
  <c r="AR163" i="1"/>
  <c r="AD164" i="1"/>
  <c r="AF163" i="1"/>
  <c r="CX142" i="1" s="1"/>
  <c r="BE177" i="1" l="1"/>
  <c r="BG176" i="1"/>
  <c r="DG152" i="1" s="1"/>
  <c r="Q165" i="1"/>
  <c r="CS144" i="1" s="1"/>
  <c r="O166" i="1"/>
  <c r="BN164" i="1"/>
  <c r="BP163" i="1"/>
  <c r="DJ142" i="1" s="1"/>
  <c r="BT164" i="1"/>
  <c r="BV163" i="1"/>
  <c r="AS165" i="1"/>
  <c r="AU164" i="1"/>
  <c r="AV165" i="1"/>
  <c r="AX164" i="1"/>
  <c r="DD143" i="1" s="1"/>
  <c r="BK165" i="1"/>
  <c r="BM164" i="1"/>
  <c r="DI143" i="1" s="1"/>
  <c r="AA164" i="1"/>
  <c r="AC163" i="1"/>
  <c r="CW142" i="1" s="1"/>
  <c r="AY165" i="1"/>
  <c r="BA164" i="1"/>
  <c r="DE143" i="1" s="1"/>
  <c r="AM164" i="1"/>
  <c r="AO163" i="1"/>
  <c r="DA142" i="1" s="1"/>
  <c r="BQ165" i="1"/>
  <c r="BS164" i="1"/>
  <c r="DK143" i="1" s="1"/>
  <c r="AD165" i="1"/>
  <c r="AF164" i="1"/>
  <c r="CX143" i="1" s="1"/>
  <c r="AP165" i="1"/>
  <c r="AR164" i="1"/>
  <c r="U164" i="1"/>
  <c r="W163" i="1"/>
  <c r="CU142" i="1" s="1"/>
  <c r="BH164" i="1"/>
  <c r="BJ163" i="1"/>
  <c r="DH142" i="1" s="1"/>
  <c r="BW165" i="1"/>
  <c r="BY164" i="1"/>
  <c r="DM143" i="1" s="1"/>
  <c r="R165" i="1"/>
  <c r="T164" i="1"/>
  <c r="CT143" i="1" s="1"/>
  <c r="X165" i="1"/>
  <c r="Z164" i="1"/>
  <c r="CV143" i="1" s="1"/>
  <c r="AG164" i="1"/>
  <c r="AI163" i="1"/>
  <c r="CY142" i="1" s="1"/>
  <c r="AJ165" i="1"/>
  <c r="AL164" i="1"/>
  <c r="CZ143" i="1" s="1"/>
  <c r="BE178" i="1" l="1"/>
  <c r="BG177" i="1"/>
  <c r="DG153" i="1" s="1"/>
  <c r="O167" i="1"/>
  <c r="Q166" i="1"/>
  <c r="CS145" i="1" s="1"/>
  <c r="AG165" i="1"/>
  <c r="AI164" i="1"/>
  <c r="CY143" i="1" s="1"/>
  <c r="BW166" i="1"/>
  <c r="BY165" i="1"/>
  <c r="DM144" i="1" s="1"/>
  <c r="AD166" i="1"/>
  <c r="AF165" i="1"/>
  <c r="CX144" i="1" s="1"/>
  <c r="AA165" i="1"/>
  <c r="AC164" i="1"/>
  <c r="CW143" i="1" s="1"/>
  <c r="AV166" i="1"/>
  <c r="AX165" i="1"/>
  <c r="DD144" i="1" s="1"/>
  <c r="BT165" i="1"/>
  <c r="BV164" i="1"/>
  <c r="BN165" i="1"/>
  <c r="BP164" i="1"/>
  <c r="DJ143" i="1" s="1"/>
  <c r="X166" i="1"/>
  <c r="Z165" i="1"/>
  <c r="CV144" i="1" s="1"/>
  <c r="U165" i="1"/>
  <c r="W164" i="1"/>
  <c r="CU143" i="1" s="1"/>
  <c r="AM165" i="1"/>
  <c r="AO164" i="1"/>
  <c r="DA143" i="1" s="1"/>
  <c r="AJ166" i="1"/>
  <c r="AL165" i="1"/>
  <c r="CZ144" i="1" s="1"/>
  <c r="R166" i="1"/>
  <c r="T165" i="1"/>
  <c r="CT144" i="1" s="1"/>
  <c r="BH165" i="1"/>
  <c r="BJ164" i="1"/>
  <c r="DH143" i="1" s="1"/>
  <c r="AP166" i="1"/>
  <c r="AR165" i="1"/>
  <c r="BQ166" i="1"/>
  <c r="BS165" i="1"/>
  <c r="DK144" i="1" s="1"/>
  <c r="AY166" i="1"/>
  <c r="BA165" i="1"/>
  <c r="DE144" i="1" s="1"/>
  <c r="BK166" i="1"/>
  <c r="BM165" i="1"/>
  <c r="DI144" i="1" s="1"/>
  <c r="AS166" i="1"/>
  <c r="AU165" i="1"/>
  <c r="BE179" i="1" l="1"/>
  <c r="BG178" i="1"/>
  <c r="DG154" i="1" s="1"/>
  <c r="Q167" i="1"/>
  <c r="CS146" i="1" s="1"/>
  <c r="O168" i="1"/>
  <c r="BK167" i="1"/>
  <c r="BM166" i="1"/>
  <c r="DI145" i="1" s="1"/>
  <c r="BQ167" i="1"/>
  <c r="BS166" i="1"/>
  <c r="DK145" i="1" s="1"/>
  <c r="BH166" i="1"/>
  <c r="BJ165" i="1"/>
  <c r="DH144" i="1" s="1"/>
  <c r="AM166" i="1"/>
  <c r="AO165" i="1"/>
  <c r="DA144" i="1" s="1"/>
  <c r="X167" i="1"/>
  <c r="Z166" i="1"/>
  <c r="CV145" i="1" s="1"/>
  <c r="BT166" i="1"/>
  <c r="BV165" i="1"/>
  <c r="AA166" i="1"/>
  <c r="AC165" i="1"/>
  <c r="CW144" i="1" s="1"/>
  <c r="BW167" i="1"/>
  <c r="BY166" i="1"/>
  <c r="DM145" i="1" s="1"/>
  <c r="AS167" i="1"/>
  <c r="AU166" i="1"/>
  <c r="AY167" i="1"/>
  <c r="BA166" i="1"/>
  <c r="DE145" i="1" s="1"/>
  <c r="AP167" i="1"/>
  <c r="AR166" i="1"/>
  <c r="R167" i="1"/>
  <c r="T166" i="1"/>
  <c r="CT145" i="1" s="1"/>
  <c r="AJ167" i="1"/>
  <c r="AL166" i="1"/>
  <c r="CZ145" i="1" s="1"/>
  <c r="U166" i="1"/>
  <c r="W165" i="1"/>
  <c r="CU144" i="1" s="1"/>
  <c r="BN166" i="1"/>
  <c r="BP165" i="1"/>
  <c r="DJ144" i="1" s="1"/>
  <c r="AV167" i="1"/>
  <c r="AX166" i="1"/>
  <c r="DD145" i="1" s="1"/>
  <c r="AD167" i="1"/>
  <c r="AF166" i="1"/>
  <c r="CX145" i="1" s="1"/>
  <c r="AG166" i="1"/>
  <c r="AI165" i="1"/>
  <c r="CY144" i="1" s="1"/>
  <c r="BE180" i="1" l="1"/>
  <c r="BG179" i="1"/>
  <c r="DG155" i="1" s="1"/>
  <c r="Q168" i="1"/>
  <c r="CS147" i="1" s="1"/>
  <c r="O169" i="1"/>
  <c r="AD168" i="1"/>
  <c r="AF167" i="1"/>
  <c r="CX146" i="1" s="1"/>
  <c r="BN167" i="1"/>
  <c r="BP166" i="1"/>
  <c r="DJ145" i="1" s="1"/>
  <c r="AJ168" i="1"/>
  <c r="AL167" i="1"/>
  <c r="CZ146" i="1" s="1"/>
  <c r="AP168" i="1"/>
  <c r="AR167" i="1"/>
  <c r="AS168" i="1"/>
  <c r="AU167" i="1"/>
  <c r="AA167" i="1"/>
  <c r="AC166" i="1"/>
  <c r="CW145" i="1" s="1"/>
  <c r="X168" i="1"/>
  <c r="Z167" i="1"/>
  <c r="CV146" i="1" s="1"/>
  <c r="BQ168" i="1"/>
  <c r="BS167" i="1"/>
  <c r="DK146" i="1" s="1"/>
  <c r="AG167" i="1"/>
  <c r="AI166" i="1"/>
  <c r="CY145" i="1" s="1"/>
  <c r="AV168" i="1"/>
  <c r="AX167" i="1"/>
  <c r="DD146" i="1" s="1"/>
  <c r="U167" i="1"/>
  <c r="W166" i="1"/>
  <c r="CU145" i="1" s="1"/>
  <c r="R168" i="1"/>
  <c r="T167" i="1"/>
  <c r="CT146" i="1" s="1"/>
  <c r="AY168" i="1"/>
  <c r="BA167" i="1"/>
  <c r="DE146" i="1" s="1"/>
  <c r="BW168" i="1"/>
  <c r="BY167" i="1"/>
  <c r="DM146" i="1" s="1"/>
  <c r="BT167" i="1"/>
  <c r="BV166" i="1"/>
  <c r="AM167" i="1"/>
  <c r="AO166" i="1"/>
  <c r="DA145" i="1" s="1"/>
  <c r="BH167" i="1"/>
  <c r="BJ166" i="1"/>
  <c r="DH145" i="1" s="1"/>
  <c r="BK168" i="1"/>
  <c r="BM167" i="1"/>
  <c r="DI146" i="1" s="1"/>
  <c r="BE181" i="1" l="1"/>
  <c r="BG180" i="1"/>
  <c r="DG156" i="1" s="1"/>
  <c r="O170" i="1"/>
  <c r="Q169" i="1"/>
  <c r="CS148" i="1" s="1"/>
  <c r="BH168" i="1"/>
  <c r="BJ167" i="1"/>
  <c r="DH146" i="1" s="1"/>
  <c r="U168" i="1"/>
  <c r="W167" i="1"/>
  <c r="CU146" i="1" s="1"/>
  <c r="R169" i="1"/>
  <c r="T168" i="1"/>
  <c r="CT147" i="1" s="1"/>
  <c r="AP169" i="1"/>
  <c r="AR168" i="1"/>
  <c r="BN168" i="1"/>
  <c r="BP167" i="1"/>
  <c r="DJ146" i="1" s="1"/>
  <c r="BK169" i="1"/>
  <c r="BM168" i="1"/>
  <c r="DI147" i="1" s="1"/>
  <c r="AM168" i="1"/>
  <c r="AO167" i="1"/>
  <c r="DA146" i="1" s="1"/>
  <c r="BW169" i="1"/>
  <c r="BY168" i="1"/>
  <c r="DM147" i="1" s="1"/>
  <c r="AV169" i="1"/>
  <c r="AX168" i="1"/>
  <c r="DD147" i="1" s="1"/>
  <c r="AA168" i="1"/>
  <c r="AC167" i="1"/>
  <c r="CW146" i="1" s="1"/>
  <c r="BT168" i="1"/>
  <c r="BV167" i="1"/>
  <c r="AY169" i="1"/>
  <c r="BA168" i="1"/>
  <c r="DE147" i="1" s="1"/>
  <c r="AG168" i="1"/>
  <c r="AI167" i="1"/>
  <c r="CY146" i="1" s="1"/>
  <c r="BQ169" i="1"/>
  <c r="BS168" i="1"/>
  <c r="DK147" i="1" s="1"/>
  <c r="X169" i="1"/>
  <c r="Z168" i="1"/>
  <c r="CV147" i="1" s="1"/>
  <c r="AS169" i="1"/>
  <c r="AU168" i="1"/>
  <c r="AJ169" i="1"/>
  <c r="AL168" i="1"/>
  <c r="CZ147" i="1" s="1"/>
  <c r="AD169" i="1"/>
  <c r="AF168" i="1"/>
  <c r="CX147" i="1" s="1"/>
  <c r="BE182" i="1" l="1"/>
  <c r="BG181" i="1"/>
  <c r="DG157" i="1" s="1"/>
  <c r="Q170" i="1"/>
  <c r="CS149" i="1" s="1"/>
  <c r="O173" i="1"/>
  <c r="Q173" i="1" s="1"/>
  <c r="O171" i="1"/>
  <c r="AJ170" i="1"/>
  <c r="AL169" i="1"/>
  <c r="CZ148" i="1" s="1"/>
  <c r="AG169" i="1"/>
  <c r="AI168" i="1"/>
  <c r="CY147" i="1" s="1"/>
  <c r="BT169" i="1"/>
  <c r="BV168" i="1"/>
  <c r="AD170" i="1"/>
  <c r="AF169" i="1"/>
  <c r="CX148" i="1" s="1"/>
  <c r="AY170" i="1"/>
  <c r="BA169" i="1"/>
  <c r="DE148" i="1" s="1"/>
  <c r="AA169" i="1"/>
  <c r="AC168" i="1"/>
  <c r="CW147" i="1" s="1"/>
  <c r="AM169" i="1"/>
  <c r="AO168" i="1"/>
  <c r="DA147" i="1" s="1"/>
  <c r="U169" i="1"/>
  <c r="W168" i="1"/>
  <c r="CU147" i="1" s="1"/>
  <c r="AS170" i="1"/>
  <c r="AU169" i="1"/>
  <c r="BQ170" i="1"/>
  <c r="BS169" i="1"/>
  <c r="DK148" i="1" s="1"/>
  <c r="AV170" i="1"/>
  <c r="AX169" i="1"/>
  <c r="DD148" i="1" s="1"/>
  <c r="BN169" i="1"/>
  <c r="BP168" i="1"/>
  <c r="DJ147" i="1" s="1"/>
  <c r="X170" i="1"/>
  <c r="Z169" i="1"/>
  <c r="CV148" i="1" s="1"/>
  <c r="BW170" i="1"/>
  <c r="BY169" i="1"/>
  <c r="DM148" i="1" s="1"/>
  <c r="BK170" i="1"/>
  <c r="BM169" i="1"/>
  <c r="DI148" i="1" s="1"/>
  <c r="AP170" i="1"/>
  <c r="AR169" i="1"/>
  <c r="R170" i="1"/>
  <c r="T169" i="1"/>
  <c r="CT148" i="1" s="1"/>
  <c r="BH169" i="1"/>
  <c r="BJ168" i="1"/>
  <c r="DH147" i="1" s="1"/>
  <c r="BE183" i="1" l="1"/>
  <c r="BG182" i="1"/>
  <c r="DG158" i="1" s="1"/>
  <c r="O175" i="1"/>
  <c r="Q171" i="1"/>
  <c r="CS150" i="1" s="1"/>
  <c r="T170" i="1"/>
  <c r="CT149" i="1" s="1"/>
  <c r="R171" i="1"/>
  <c r="R173" i="1"/>
  <c r="T173" i="1" s="1"/>
  <c r="BM170" i="1"/>
  <c r="DI149" i="1" s="1"/>
  <c r="BK173" i="1"/>
  <c r="BM173" i="1" s="1"/>
  <c r="BK171" i="1"/>
  <c r="BN170" i="1"/>
  <c r="BP169" i="1"/>
  <c r="DJ148" i="1" s="1"/>
  <c r="U170" i="1"/>
  <c r="W169" i="1"/>
  <c r="CU148" i="1" s="1"/>
  <c r="BY170" i="1"/>
  <c r="DM149" i="1" s="1"/>
  <c r="BW173" i="1"/>
  <c r="BY173" i="1" s="1"/>
  <c r="BW171" i="1"/>
  <c r="AU170" i="1"/>
  <c r="AS173" i="1"/>
  <c r="AU173" i="1" s="1"/>
  <c r="AS171" i="1"/>
  <c r="AA170" i="1"/>
  <c r="AC169" i="1"/>
  <c r="CW148" i="1" s="1"/>
  <c r="AG170" i="1"/>
  <c r="AI169" i="1"/>
  <c r="CY148" i="1" s="1"/>
  <c r="BH170" i="1"/>
  <c r="BJ169" i="1"/>
  <c r="DH148" i="1" s="1"/>
  <c r="AR170" i="1"/>
  <c r="AP173" i="1"/>
  <c r="AR173" i="1" s="1"/>
  <c r="AP171" i="1"/>
  <c r="Z170" i="1"/>
  <c r="CV149" i="1" s="1"/>
  <c r="X171" i="1"/>
  <c r="X173" i="1"/>
  <c r="Z173" i="1" s="1"/>
  <c r="AX170" i="1"/>
  <c r="DD149" i="1" s="1"/>
  <c r="AV171" i="1"/>
  <c r="AV173" i="1"/>
  <c r="AX173" i="1" s="1"/>
  <c r="AF170" i="1"/>
  <c r="CX149" i="1" s="1"/>
  <c r="AD173" i="1"/>
  <c r="AF173" i="1" s="1"/>
  <c r="AD171" i="1"/>
  <c r="BS170" i="1"/>
  <c r="DK149" i="1" s="1"/>
  <c r="BQ173" i="1"/>
  <c r="BS173" i="1" s="1"/>
  <c r="BQ171" i="1"/>
  <c r="AM170" i="1"/>
  <c r="AO169" i="1"/>
  <c r="DA148" i="1" s="1"/>
  <c r="BA170" i="1"/>
  <c r="DE149" i="1" s="1"/>
  <c r="AY173" i="1"/>
  <c r="BA173" i="1" s="1"/>
  <c r="AY171" i="1"/>
  <c r="BT170" i="1"/>
  <c r="BV169" i="1"/>
  <c r="AL170" i="1"/>
  <c r="CZ149" i="1" s="1"/>
  <c r="AJ171" i="1"/>
  <c r="AJ173" i="1"/>
  <c r="AL173" i="1" s="1"/>
  <c r="BE184" i="1" l="1"/>
  <c r="BG183" i="1"/>
  <c r="DG159" i="1" s="1"/>
  <c r="O176" i="1"/>
  <c r="Q175" i="1"/>
  <c r="CS151" i="1" s="1"/>
  <c r="AD175" i="1"/>
  <c r="AF171" i="1"/>
  <c r="CX150" i="1" s="1"/>
  <c r="BV170" i="1"/>
  <c r="BT173" i="1"/>
  <c r="BV173" i="1" s="1"/>
  <c r="BT171" i="1"/>
  <c r="AS175" i="1"/>
  <c r="AU171" i="1"/>
  <c r="AJ175" i="1"/>
  <c r="AL171" i="1"/>
  <c r="CZ150" i="1" s="1"/>
  <c r="BP170" i="1"/>
  <c r="DJ149" i="1" s="1"/>
  <c r="BN171" i="1"/>
  <c r="BN173" i="1"/>
  <c r="BP173" i="1" s="1"/>
  <c r="AY175" i="1"/>
  <c r="BA171" i="1"/>
  <c r="DE150" i="1" s="1"/>
  <c r="AO170" i="1"/>
  <c r="DA149" i="1" s="1"/>
  <c r="AM173" i="1"/>
  <c r="AO173" i="1" s="1"/>
  <c r="AM171" i="1"/>
  <c r="X175" i="1"/>
  <c r="Z171" i="1"/>
  <c r="CV150" i="1" s="1"/>
  <c r="AI170" i="1"/>
  <c r="CY149" i="1" s="1"/>
  <c r="AG173" i="1"/>
  <c r="AI173" i="1" s="1"/>
  <c r="AG171" i="1"/>
  <c r="BQ175" i="1"/>
  <c r="BS171" i="1"/>
  <c r="DK150" i="1" s="1"/>
  <c r="AV175" i="1"/>
  <c r="AX171" i="1"/>
  <c r="DD150" i="1" s="1"/>
  <c r="BK175" i="1"/>
  <c r="BM171" i="1"/>
  <c r="DI150" i="1" s="1"/>
  <c r="R175" i="1"/>
  <c r="T171" i="1"/>
  <c r="CT150" i="1" s="1"/>
  <c r="AP175" i="1"/>
  <c r="AR171" i="1"/>
  <c r="BJ170" i="1"/>
  <c r="DH149" i="1" s="1"/>
  <c r="BH171" i="1"/>
  <c r="BH173" i="1"/>
  <c r="BJ173" i="1" s="1"/>
  <c r="AC170" i="1"/>
  <c r="CW149" i="1" s="1"/>
  <c r="AA173" i="1"/>
  <c r="AC173" i="1" s="1"/>
  <c r="AA171" i="1"/>
  <c r="BW175" i="1"/>
  <c r="BY171" i="1"/>
  <c r="DM150" i="1" s="1"/>
  <c r="W170" i="1"/>
  <c r="CU149" i="1" s="1"/>
  <c r="U173" i="1"/>
  <c r="W173" i="1" s="1"/>
  <c r="U171" i="1"/>
  <c r="BE185" i="1" l="1"/>
  <c r="BG184" i="1"/>
  <c r="DG160" i="1" s="1"/>
  <c r="O177" i="1"/>
  <c r="Q176" i="1"/>
  <c r="CS152" i="1" s="1"/>
  <c r="R176" i="1"/>
  <c r="T175" i="1"/>
  <c r="CT151" i="1" s="1"/>
  <c r="AV176" i="1"/>
  <c r="AX175" i="1"/>
  <c r="DD151" i="1" s="1"/>
  <c r="AM175" i="1"/>
  <c r="AO171" i="1"/>
  <c r="DA150" i="1" s="1"/>
  <c r="AY176" i="1"/>
  <c r="BA175" i="1"/>
  <c r="DE151" i="1" s="1"/>
  <c r="BT175" i="1"/>
  <c r="BV171" i="1"/>
  <c r="AD176" i="1"/>
  <c r="AF175" i="1"/>
  <c r="CX151" i="1" s="1"/>
  <c r="AJ176" i="1"/>
  <c r="AL175" i="1"/>
  <c r="CZ151" i="1" s="1"/>
  <c r="U175" i="1"/>
  <c r="W171" i="1"/>
  <c r="CU150" i="1" s="1"/>
  <c r="BW176" i="1"/>
  <c r="BY175" i="1"/>
  <c r="DM151" i="1" s="1"/>
  <c r="AP176" i="1"/>
  <c r="AR175" i="1"/>
  <c r="BK176" i="1"/>
  <c r="BM175" i="1"/>
  <c r="DI151" i="1" s="1"/>
  <c r="BQ176" i="1"/>
  <c r="BS175" i="1"/>
  <c r="DK151" i="1" s="1"/>
  <c r="BN175" i="1"/>
  <c r="BP171" i="1"/>
  <c r="DJ150" i="1" s="1"/>
  <c r="AA175" i="1"/>
  <c r="AC171" i="1"/>
  <c r="CW150" i="1" s="1"/>
  <c r="BH175" i="1"/>
  <c r="BJ171" i="1"/>
  <c r="DH150" i="1" s="1"/>
  <c r="AG175" i="1"/>
  <c r="AI171" i="1"/>
  <c r="CY150" i="1" s="1"/>
  <c r="X176" i="1"/>
  <c r="Z175" i="1"/>
  <c r="CV151" i="1" s="1"/>
  <c r="AS176" i="1"/>
  <c r="AU175" i="1"/>
  <c r="BG185" i="1" l="1"/>
  <c r="DG161" i="1" s="1"/>
  <c r="BE186" i="1"/>
  <c r="BE188" i="1"/>
  <c r="BG188" i="1" s="1"/>
  <c r="O178" i="1"/>
  <c r="Q177" i="1"/>
  <c r="CS153" i="1" s="1"/>
  <c r="X177" i="1"/>
  <c r="Z176" i="1"/>
  <c r="CV152" i="1" s="1"/>
  <c r="BN176" i="1"/>
  <c r="BP175" i="1"/>
  <c r="DJ151" i="1" s="1"/>
  <c r="AP177" i="1"/>
  <c r="AR176" i="1"/>
  <c r="U176" i="1"/>
  <c r="W175" i="1"/>
  <c r="CU151" i="1" s="1"/>
  <c r="AD177" i="1"/>
  <c r="AF176" i="1"/>
  <c r="CX152" i="1" s="1"/>
  <c r="AY177" i="1"/>
  <c r="BA176" i="1"/>
  <c r="DE152" i="1" s="1"/>
  <c r="R177" i="1"/>
  <c r="T176" i="1"/>
  <c r="CT152" i="1" s="1"/>
  <c r="BH176" i="1"/>
  <c r="BJ175" i="1"/>
  <c r="DH151" i="1" s="1"/>
  <c r="AS177" i="1"/>
  <c r="AU176" i="1"/>
  <c r="AG176" i="1"/>
  <c r="AI175" i="1"/>
  <c r="CY151" i="1" s="1"/>
  <c r="AA176" i="1"/>
  <c r="AC175" i="1"/>
  <c r="CW151" i="1" s="1"/>
  <c r="BQ177" i="1"/>
  <c r="BS176" i="1"/>
  <c r="DK152" i="1" s="1"/>
  <c r="BK177" i="1"/>
  <c r="BM176" i="1"/>
  <c r="DI152" i="1" s="1"/>
  <c r="BW177" i="1"/>
  <c r="BY176" i="1"/>
  <c r="DM152" i="1" s="1"/>
  <c r="AJ177" i="1"/>
  <c r="AL176" i="1"/>
  <c r="CZ152" i="1" s="1"/>
  <c r="BT176" i="1"/>
  <c r="BV175" i="1"/>
  <c r="AM176" i="1"/>
  <c r="AO175" i="1"/>
  <c r="DA151" i="1" s="1"/>
  <c r="AV177" i="1"/>
  <c r="AX176" i="1"/>
  <c r="DD152" i="1" s="1"/>
  <c r="BE190" i="1" l="1"/>
  <c r="BG186" i="1"/>
  <c r="DG162" i="1" s="1"/>
  <c r="Q178" i="1"/>
  <c r="CS154" i="1" s="1"/>
  <c r="O179" i="1"/>
  <c r="AY178" i="1"/>
  <c r="BA177" i="1"/>
  <c r="DE153" i="1" s="1"/>
  <c r="U177" i="1"/>
  <c r="W176" i="1"/>
  <c r="CU152" i="1" s="1"/>
  <c r="X178" i="1"/>
  <c r="Z177" i="1"/>
  <c r="CV153" i="1" s="1"/>
  <c r="AV178" i="1"/>
  <c r="AX177" i="1"/>
  <c r="DD153" i="1" s="1"/>
  <c r="BT177" i="1"/>
  <c r="BV176" i="1"/>
  <c r="BW178" i="1"/>
  <c r="BY177" i="1"/>
  <c r="DM153" i="1" s="1"/>
  <c r="BQ178" i="1"/>
  <c r="BS177" i="1"/>
  <c r="DK153" i="1" s="1"/>
  <c r="AG177" i="1"/>
  <c r="AI176" i="1"/>
  <c r="CY152" i="1" s="1"/>
  <c r="BH177" i="1"/>
  <c r="BJ176" i="1"/>
  <c r="DH152" i="1" s="1"/>
  <c r="AD178" i="1"/>
  <c r="AF177" i="1"/>
  <c r="CX153" i="1" s="1"/>
  <c r="AP178" i="1"/>
  <c r="AR177" i="1"/>
  <c r="BN177" i="1"/>
  <c r="BP176" i="1"/>
  <c r="DJ152" i="1" s="1"/>
  <c r="AM177" i="1"/>
  <c r="AO176" i="1"/>
  <c r="DA152" i="1" s="1"/>
  <c r="AJ178" i="1"/>
  <c r="AL177" i="1"/>
  <c r="CZ153" i="1" s="1"/>
  <c r="BK178" i="1"/>
  <c r="BM177" i="1"/>
  <c r="DI153" i="1" s="1"/>
  <c r="AA177" i="1"/>
  <c r="AC176" i="1"/>
  <c r="CW152" i="1" s="1"/>
  <c r="AS178" i="1"/>
  <c r="AU177" i="1"/>
  <c r="R178" i="1"/>
  <c r="T177" i="1"/>
  <c r="CT153" i="1" s="1"/>
  <c r="BE191" i="1" l="1"/>
  <c r="BG190" i="1"/>
  <c r="DG163" i="1" s="1"/>
  <c r="O180" i="1"/>
  <c r="Q179" i="1"/>
  <c r="CS155" i="1" s="1"/>
  <c r="AS179" i="1"/>
  <c r="AU178" i="1"/>
  <c r="BK179" i="1"/>
  <c r="BM178" i="1"/>
  <c r="DI154" i="1" s="1"/>
  <c r="AM178" i="1"/>
  <c r="AO177" i="1"/>
  <c r="DA153" i="1" s="1"/>
  <c r="AP179" i="1"/>
  <c r="AR178" i="1"/>
  <c r="AG178" i="1"/>
  <c r="AI177" i="1"/>
  <c r="CY153" i="1" s="1"/>
  <c r="BW179" i="1"/>
  <c r="BY178" i="1"/>
  <c r="DM154" i="1" s="1"/>
  <c r="AV179" i="1"/>
  <c r="AX178" i="1"/>
  <c r="DD154" i="1" s="1"/>
  <c r="AY179" i="1"/>
  <c r="BA178" i="1"/>
  <c r="DE154" i="1" s="1"/>
  <c r="R179" i="1"/>
  <c r="T178" i="1"/>
  <c r="CT154" i="1" s="1"/>
  <c r="AA178" i="1"/>
  <c r="AC177" i="1"/>
  <c r="CW153" i="1" s="1"/>
  <c r="AJ179" i="1"/>
  <c r="AL178" i="1"/>
  <c r="CZ154" i="1" s="1"/>
  <c r="BN178" i="1"/>
  <c r="BP177" i="1"/>
  <c r="DJ153" i="1" s="1"/>
  <c r="AD179" i="1"/>
  <c r="AF178" i="1"/>
  <c r="CX154" i="1" s="1"/>
  <c r="BH178" i="1"/>
  <c r="BJ177" i="1"/>
  <c r="DH153" i="1" s="1"/>
  <c r="BQ179" i="1"/>
  <c r="BS178" i="1"/>
  <c r="DK154" i="1" s="1"/>
  <c r="BT178" i="1"/>
  <c r="BV177" i="1"/>
  <c r="X179" i="1"/>
  <c r="Z178" i="1"/>
  <c r="CV154" i="1" s="1"/>
  <c r="U178" i="1"/>
  <c r="W177" i="1"/>
  <c r="CU153" i="1" s="1"/>
  <c r="BE192" i="1" l="1"/>
  <c r="BG191" i="1"/>
  <c r="DG164" i="1" s="1"/>
  <c r="Q180" i="1"/>
  <c r="CS156" i="1" s="1"/>
  <c r="O181" i="1"/>
  <c r="BQ180" i="1"/>
  <c r="BS179" i="1"/>
  <c r="DK155" i="1" s="1"/>
  <c r="AJ180" i="1"/>
  <c r="AL179" i="1"/>
  <c r="CZ155" i="1" s="1"/>
  <c r="AS180" i="1"/>
  <c r="AU179" i="1"/>
  <c r="X180" i="1"/>
  <c r="Z179" i="1"/>
  <c r="CV155" i="1" s="1"/>
  <c r="AD180" i="1"/>
  <c r="AF179" i="1"/>
  <c r="CX155" i="1" s="1"/>
  <c r="R180" i="1"/>
  <c r="T179" i="1"/>
  <c r="CT155" i="1" s="1"/>
  <c r="BW180" i="1"/>
  <c r="BY179" i="1"/>
  <c r="DM155" i="1" s="1"/>
  <c r="AM179" i="1"/>
  <c r="AO178" i="1"/>
  <c r="DA154" i="1" s="1"/>
  <c r="U179" i="1"/>
  <c r="W178" i="1"/>
  <c r="CU154" i="1" s="1"/>
  <c r="BT179" i="1"/>
  <c r="BV178" i="1"/>
  <c r="BH179" i="1"/>
  <c r="BJ178" i="1"/>
  <c r="DH154" i="1" s="1"/>
  <c r="BN179" i="1"/>
  <c r="BP178" i="1"/>
  <c r="DJ154" i="1" s="1"/>
  <c r="AA179" i="1"/>
  <c r="AC178" i="1"/>
  <c r="CW154" i="1" s="1"/>
  <c r="AY180" i="1"/>
  <c r="BA179" i="1"/>
  <c r="DE155" i="1" s="1"/>
  <c r="AV180" i="1"/>
  <c r="AX179" i="1"/>
  <c r="DD155" i="1" s="1"/>
  <c r="AG179" i="1"/>
  <c r="AI178" i="1"/>
  <c r="CY154" i="1" s="1"/>
  <c r="AP180" i="1"/>
  <c r="AR179" i="1"/>
  <c r="BK180" i="1"/>
  <c r="BM179" i="1"/>
  <c r="DI155" i="1" s="1"/>
  <c r="BE193" i="1" l="1"/>
  <c r="BG192" i="1"/>
  <c r="DG165" i="1" s="1"/>
  <c r="Q181" i="1"/>
  <c r="CS157" i="1" s="1"/>
  <c r="O182" i="1"/>
  <c r="AV181" i="1"/>
  <c r="AX180" i="1"/>
  <c r="DD156" i="1" s="1"/>
  <c r="BH180" i="1"/>
  <c r="BJ179" i="1"/>
  <c r="DH155" i="1" s="1"/>
  <c r="U180" i="1"/>
  <c r="W179" i="1"/>
  <c r="CU155" i="1" s="1"/>
  <c r="BW181" i="1"/>
  <c r="BY180" i="1"/>
  <c r="DM156" i="1" s="1"/>
  <c r="AD181" i="1"/>
  <c r="AF180" i="1"/>
  <c r="CX156" i="1" s="1"/>
  <c r="AS181" i="1"/>
  <c r="AU180" i="1"/>
  <c r="BQ181" i="1"/>
  <c r="BS180" i="1"/>
  <c r="DK156" i="1" s="1"/>
  <c r="AP181" i="1"/>
  <c r="AR180" i="1"/>
  <c r="AA180" i="1"/>
  <c r="AC179" i="1"/>
  <c r="CW155" i="1" s="1"/>
  <c r="BK181" i="1"/>
  <c r="BM180" i="1"/>
  <c r="DI156" i="1" s="1"/>
  <c r="AG180" i="1"/>
  <c r="AI179" i="1"/>
  <c r="CY155" i="1" s="1"/>
  <c r="AY181" i="1"/>
  <c r="BA180" i="1"/>
  <c r="DE156" i="1" s="1"/>
  <c r="BN180" i="1"/>
  <c r="BP179" i="1"/>
  <c r="DJ155" i="1" s="1"/>
  <c r="BT180" i="1"/>
  <c r="BV179" i="1"/>
  <c r="AM180" i="1"/>
  <c r="AO179" i="1"/>
  <c r="DA155" i="1" s="1"/>
  <c r="R181" i="1"/>
  <c r="T180" i="1"/>
  <c r="CT156" i="1" s="1"/>
  <c r="X181" i="1"/>
  <c r="Z180" i="1"/>
  <c r="CV156" i="1" s="1"/>
  <c r="AJ181" i="1"/>
  <c r="AL180" i="1"/>
  <c r="CZ156" i="1" s="1"/>
  <c r="BE194" i="1" l="1"/>
  <c r="BG193" i="1"/>
  <c r="DG166" i="1" s="1"/>
  <c r="Q182" i="1"/>
  <c r="CS158" i="1" s="1"/>
  <c r="O183" i="1"/>
  <c r="BT181" i="1"/>
  <c r="BV180" i="1"/>
  <c r="AY182" i="1"/>
  <c r="BA181" i="1"/>
  <c r="DE157" i="1" s="1"/>
  <c r="BK182" i="1"/>
  <c r="BM181" i="1"/>
  <c r="DI157" i="1" s="1"/>
  <c r="AP182" i="1"/>
  <c r="AR181" i="1"/>
  <c r="AD182" i="1"/>
  <c r="AF181" i="1"/>
  <c r="CX157" i="1" s="1"/>
  <c r="U181" i="1"/>
  <c r="W180" i="1"/>
  <c r="CU156" i="1" s="1"/>
  <c r="AV182" i="1"/>
  <c r="AX181" i="1"/>
  <c r="DD157" i="1" s="1"/>
  <c r="R182" i="1"/>
  <c r="T181" i="1"/>
  <c r="CT157" i="1" s="1"/>
  <c r="AJ182" i="1"/>
  <c r="AL181" i="1"/>
  <c r="CZ157" i="1" s="1"/>
  <c r="X182" i="1"/>
  <c r="Z181" i="1"/>
  <c r="CV157" i="1" s="1"/>
  <c r="AM181" i="1"/>
  <c r="AO180" i="1"/>
  <c r="DA156" i="1" s="1"/>
  <c r="BN181" i="1"/>
  <c r="BP180" i="1"/>
  <c r="DJ156" i="1" s="1"/>
  <c r="AG181" i="1"/>
  <c r="AI180" i="1"/>
  <c r="CY156" i="1" s="1"/>
  <c r="AA181" i="1"/>
  <c r="AC180" i="1"/>
  <c r="CW156" i="1" s="1"/>
  <c r="BQ182" i="1"/>
  <c r="BS181" i="1"/>
  <c r="DK157" i="1" s="1"/>
  <c r="AS182" i="1"/>
  <c r="AU181" i="1"/>
  <c r="BW182" i="1"/>
  <c r="BY181" i="1"/>
  <c r="DM157" i="1" s="1"/>
  <c r="BH181" i="1"/>
  <c r="BJ180" i="1"/>
  <c r="DH156" i="1" s="1"/>
  <c r="BE195" i="1" l="1"/>
  <c r="BG194" i="1"/>
  <c r="DG167" i="1" s="1"/>
  <c r="O184" i="1"/>
  <c r="Q183" i="1"/>
  <c r="CS159" i="1" s="1"/>
  <c r="AA182" i="1"/>
  <c r="AC181" i="1"/>
  <c r="CW157" i="1" s="1"/>
  <c r="X183" i="1"/>
  <c r="Z182" i="1"/>
  <c r="CV158" i="1" s="1"/>
  <c r="R183" i="1"/>
  <c r="T182" i="1"/>
  <c r="CT158" i="1" s="1"/>
  <c r="U182" i="1"/>
  <c r="W181" i="1"/>
  <c r="CU157" i="1" s="1"/>
  <c r="BK183" i="1"/>
  <c r="BM182" i="1"/>
  <c r="DI158" i="1" s="1"/>
  <c r="BT182" i="1"/>
  <c r="BV181" i="1"/>
  <c r="BH182" i="1"/>
  <c r="BJ181" i="1"/>
  <c r="DH157" i="1" s="1"/>
  <c r="AS183" i="1"/>
  <c r="AU182" i="1"/>
  <c r="BN182" i="1"/>
  <c r="BP181" i="1"/>
  <c r="DJ157" i="1" s="1"/>
  <c r="BW183" i="1"/>
  <c r="BY182" i="1"/>
  <c r="DM158" i="1" s="1"/>
  <c r="BQ183" i="1"/>
  <c r="BS182" i="1"/>
  <c r="DK158" i="1" s="1"/>
  <c r="AG182" i="1"/>
  <c r="AI181" i="1"/>
  <c r="CY157" i="1" s="1"/>
  <c r="AM182" i="1"/>
  <c r="AO181" i="1"/>
  <c r="DA157" i="1" s="1"/>
  <c r="AJ183" i="1"/>
  <c r="AL182" i="1"/>
  <c r="CZ158" i="1" s="1"/>
  <c r="AV183" i="1"/>
  <c r="AX182" i="1"/>
  <c r="DD158" i="1" s="1"/>
  <c r="AD183" i="1"/>
  <c r="AF182" i="1"/>
  <c r="CX158" i="1" s="1"/>
  <c r="AP183" i="1"/>
  <c r="AR182" i="1"/>
  <c r="AY183" i="1"/>
  <c r="BA182" i="1"/>
  <c r="DE158" i="1" s="1"/>
  <c r="BE196" i="1" l="1"/>
  <c r="BG195" i="1"/>
  <c r="DG168" i="1" s="1"/>
  <c r="O185" i="1"/>
  <c r="Q184" i="1"/>
  <c r="CS160" i="1" s="1"/>
  <c r="AM183" i="1"/>
  <c r="AO182" i="1"/>
  <c r="DA158" i="1" s="1"/>
  <c r="BN183" i="1"/>
  <c r="BP182" i="1"/>
  <c r="DJ158" i="1" s="1"/>
  <c r="BH183" i="1"/>
  <c r="BJ182" i="1"/>
  <c r="DH158" i="1" s="1"/>
  <c r="U183" i="1"/>
  <c r="W182" i="1"/>
  <c r="CU158" i="1" s="1"/>
  <c r="X184" i="1"/>
  <c r="Z183" i="1"/>
  <c r="CV159" i="1" s="1"/>
  <c r="AV184" i="1"/>
  <c r="AX183" i="1"/>
  <c r="DD159" i="1" s="1"/>
  <c r="AP184" i="1"/>
  <c r="AR183" i="1"/>
  <c r="BQ184" i="1"/>
  <c r="BS183" i="1"/>
  <c r="DK159" i="1" s="1"/>
  <c r="BK184" i="1"/>
  <c r="BM183" i="1"/>
  <c r="DI159" i="1" s="1"/>
  <c r="AY184" i="1"/>
  <c r="BA183" i="1"/>
  <c r="DE159" i="1" s="1"/>
  <c r="AD184" i="1"/>
  <c r="AF183" i="1"/>
  <c r="CX159" i="1" s="1"/>
  <c r="AJ184" i="1"/>
  <c r="AL183" i="1"/>
  <c r="CZ159" i="1" s="1"/>
  <c r="AG183" i="1"/>
  <c r="AI182" i="1"/>
  <c r="CY158" i="1" s="1"/>
  <c r="BW184" i="1"/>
  <c r="BY183" i="1"/>
  <c r="DM159" i="1" s="1"/>
  <c r="AS184" i="1"/>
  <c r="AU183" i="1"/>
  <c r="BT183" i="1"/>
  <c r="BV182" i="1"/>
  <c r="R184" i="1"/>
  <c r="T183" i="1"/>
  <c r="CT159" i="1" s="1"/>
  <c r="AA183" i="1"/>
  <c r="AC182" i="1"/>
  <c r="CW158" i="1" s="1"/>
  <c r="BE197" i="1" l="1"/>
  <c r="BG196" i="1"/>
  <c r="DG169" i="1" s="1"/>
  <c r="Q185" i="1"/>
  <c r="CS161" i="1" s="1"/>
  <c r="O186" i="1"/>
  <c r="O188" i="1"/>
  <c r="Q188" i="1" s="1"/>
  <c r="AS185" i="1"/>
  <c r="AU184" i="1"/>
  <c r="AD185" i="1"/>
  <c r="AF184" i="1"/>
  <c r="CX160" i="1" s="1"/>
  <c r="BK185" i="1"/>
  <c r="BM184" i="1"/>
  <c r="DI160" i="1" s="1"/>
  <c r="AP185" i="1"/>
  <c r="AR184" i="1"/>
  <c r="X185" i="1"/>
  <c r="Z184" i="1"/>
  <c r="CV160" i="1" s="1"/>
  <c r="BH184" i="1"/>
  <c r="BJ183" i="1"/>
  <c r="DH159" i="1" s="1"/>
  <c r="AM184" i="1"/>
  <c r="AO183" i="1"/>
  <c r="DA159" i="1" s="1"/>
  <c r="AA184" i="1"/>
  <c r="AC183" i="1"/>
  <c r="CW159" i="1" s="1"/>
  <c r="AG184" i="1"/>
  <c r="AI183" i="1"/>
  <c r="CY159" i="1" s="1"/>
  <c r="R185" i="1"/>
  <c r="T184" i="1"/>
  <c r="CT160" i="1" s="1"/>
  <c r="BT184" i="1"/>
  <c r="BV183" i="1"/>
  <c r="BW185" i="1"/>
  <c r="BY184" i="1"/>
  <c r="DM160" i="1" s="1"/>
  <c r="AJ185" i="1"/>
  <c r="AL184" i="1"/>
  <c r="CZ160" i="1" s="1"/>
  <c r="AY185" i="1"/>
  <c r="BA184" i="1"/>
  <c r="DE160" i="1" s="1"/>
  <c r="BQ185" i="1"/>
  <c r="BS184" i="1"/>
  <c r="DK160" i="1" s="1"/>
  <c r="AV185" i="1"/>
  <c r="AX184" i="1"/>
  <c r="DD160" i="1" s="1"/>
  <c r="U184" i="1"/>
  <c r="W183" i="1"/>
  <c r="CU159" i="1" s="1"/>
  <c r="BN184" i="1"/>
  <c r="BP183" i="1"/>
  <c r="DJ159" i="1" s="1"/>
  <c r="BE198" i="1" l="1"/>
  <c r="BG197" i="1"/>
  <c r="DG170" i="1" s="1"/>
  <c r="Q186" i="1"/>
  <c r="CS162" i="1" s="1"/>
  <c r="O190" i="1"/>
  <c r="AL185" i="1"/>
  <c r="CZ161" i="1" s="1"/>
  <c r="AJ188" i="1"/>
  <c r="AL188" i="1" s="1"/>
  <c r="AJ186" i="1"/>
  <c r="BT185" i="1"/>
  <c r="BV184" i="1"/>
  <c r="AM185" i="1"/>
  <c r="AO184" i="1"/>
  <c r="DA160" i="1" s="1"/>
  <c r="Z185" i="1"/>
  <c r="CV161" i="1" s="1"/>
  <c r="X186" i="1"/>
  <c r="X188" i="1"/>
  <c r="Z188" i="1" s="1"/>
  <c r="BM185" i="1"/>
  <c r="DI161" i="1" s="1"/>
  <c r="BK186" i="1"/>
  <c r="BK188" i="1"/>
  <c r="BM188" i="1" s="1"/>
  <c r="AU185" i="1"/>
  <c r="AS186" i="1"/>
  <c r="AS188" i="1"/>
  <c r="AU188" i="1" s="1"/>
  <c r="U185" i="1"/>
  <c r="W184" i="1"/>
  <c r="CU160" i="1" s="1"/>
  <c r="BS185" i="1"/>
  <c r="DK161" i="1" s="1"/>
  <c r="BQ186" i="1"/>
  <c r="BQ188" i="1"/>
  <c r="BS188" i="1" s="1"/>
  <c r="AG185" i="1"/>
  <c r="AI184" i="1"/>
  <c r="CY160" i="1" s="1"/>
  <c r="BN185" i="1"/>
  <c r="BP184" i="1"/>
  <c r="DJ160" i="1" s="1"/>
  <c r="AX185" i="1"/>
  <c r="DD161" i="1" s="1"/>
  <c r="AV186" i="1"/>
  <c r="AV188" i="1"/>
  <c r="AX188" i="1" s="1"/>
  <c r="BA185" i="1"/>
  <c r="DE161" i="1" s="1"/>
  <c r="AY186" i="1"/>
  <c r="AY188" i="1"/>
  <c r="BA188" i="1" s="1"/>
  <c r="BY185" i="1"/>
  <c r="DM161" i="1" s="1"/>
  <c r="BW186" i="1"/>
  <c r="BW188" i="1"/>
  <c r="BY188" i="1" s="1"/>
  <c r="T185" i="1"/>
  <c r="CT161" i="1" s="1"/>
  <c r="R188" i="1"/>
  <c r="T188" i="1" s="1"/>
  <c r="R186" i="1"/>
  <c r="AA185" i="1"/>
  <c r="AC184" i="1"/>
  <c r="CW160" i="1" s="1"/>
  <c r="BH185" i="1"/>
  <c r="BJ184" i="1"/>
  <c r="DH160" i="1" s="1"/>
  <c r="AR185" i="1"/>
  <c r="AP188" i="1"/>
  <c r="AR188" i="1" s="1"/>
  <c r="AP186" i="1"/>
  <c r="AF185" i="1"/>
  <c r="CX161" i="1" s="1"/>
  <c r="AD186" i="1"/>
  <c r="AD188" i="1"/>
  <c r="AF188" i="1" s="1"/>
  <c r="BE199" i="1" l="1"/>
  <c r="BG198" i="1"/>
  <c r="DG171" i="1" s="1"/>
  <c r="O191" i="1"/>
  <c r="Q190" i="1"/>
  <c r="CS163" i="1" s="1"/>
  <c r="AC185" i="1"/>
  <c r="CW161" i="1" s="1"/>
  <c r="AA186" i="1"/>
  <c r="AA188" i="1"/>
  <c r="AC188" i="1" s="1"/>
  <c r="AO185" i="1"/>
  <c r="DA161" i="1" s="1"/>
  <c r="AM186" i="1"/>
  <c r="AM188" i="1"/>
  <c r="AO188" i="1" s="1"/>
  <c r="R190" i="1"/>
  <c r="T186" i="1"/>
  <c r="CT162" i="1" s="1"/>
  <c r="BW190" i="1"/>
  <c r="BY186" i="1"/>
  <c r="DM162" i="1" s="1"/>
  <c r="W185" i="1"/>
  <c r="CU161" i="1" s="1"/>
  <c r="U186" i="1"/>
  <c r="U188" i="1"/>
  <c r="W188" i="1" s="1"/>
  <c r="X190" i="1"/>
  <c r="Z186" i="1"/>
  <c r="CV162" i="1" s="1"/>
  <c r="AD190" i="1"/>
  <c r="AF186" i="1"/>
  <c r="CX162" i="1" s="1"/>
  <c r="BJ185" i="1"/>
  <c r="DH161" i="1" s="1"/>
  <c r="BH186" i="1"/>
  <c r="BH188" i="1"/>
  <c r="BJ188" i="1" s="1"/>
  <c r="BK190" i="1"/>
  <c r="BM186" i="1"/>
  <c r="DI162" i="1" s="1"/>
  <c r="BV185" i="1"/>
  <c r="BT186" i="1"/>
  <c r="BT188" i="1"/>
  <c r="BV188" i="1" s="1"/>
  <c r="AY190" i="1"/>
  <c r="BA186" i="1"/>
  <c r="DE162" i="1" s="1"/>
  <c r="AI185" i="1"/>
  <c r="CY161" i="1" s="1"/>
  <c r="AG186" i="1"/>
  <c r="AG188" i="1"/>
  <c r="AI188" i="1" s="1"/>
  <c r="AP190" i="1"/>
  <c r="AR186" i="1"/>
  <c r="BP185" i="1"/>
  <c r="DJ161" i="1" s="1"/>
  <c r="BN188" i="1"/>
  <c r="BP188" i="1" s="1"/>
  <c r="BN186" i="1"/>
  <c r="BQ190" i="1"/>
  <c r="BS186" i="1"/>
  <c r="DK162" i="1" s="1"/>
  <c r="AV190" i="1"/>
  <c r="AX186" i="1"/>
  <c r="DD162" i="1" s="1"/>
  <c r="AS190" i="1"/>
  <c r="AU186" i="1"/>
  <c r="AJ190" i="1"/>
  <c r="AL186" i="1"/>
  <c r="CZ162" i="1" s="1"/>
  <c r="BE200" i="1" l="1"/>
  <c r="BG199" i="1"/>
  <c r="DG172" i="1" s="1"/>
  <c r="O192" i="1"/>
  <c r="Q191" i="1"/>
  <c r="CS164" i="1" s="1"/>
  <c r="X191" i="1"/>
  <c r="Z190" i="1"/>
  <c r="CV163" i="1" s="1"/>
  <c r="BW191" i="1"/>
  <c r="BY190" i="1"/>
  <c r="DM163" i="1" s="1"/>
  <c r="AM190" i="1"/>
  <c r="AO186" i="1"/>
  <c r="DA162" i="1" s="1"/>
  <c r="AJ191" i="1"/>
  <c r="AL190" i="1"/>
  <c r="CZ163" i="1" s="1"/>
  <c r="AY191" i="1"/>
  <c r="BA190" i="1"/>
  <c r="DE163" i="1" s="1"/>
  <c r="AA190" i="1"/>
  <c r="AC186" i="1"/>
  <c r="CW162" i="1" s="1"/>
  <c r="BT190" i="1"/>
  <c r="BV186" i="1"/>
  <c r="AD191" i="1"/>
  <c r="AF190" i="1"/>
  <c r="CX163" i="1" s="1"/>
  <c r="U190" i="1"/>
  <c r="W186" i="1"/>
  <c r="CU162" i="1" s="1"/>
  <c r="AV191" i="1"/>
  <c r="AX190" i="1"/>
  <c r="DD163" i="1" s="1"/>
  <c r="AG190" i="1"/>
  <c r="AI186" i="1"/>
  <c r="CY162" i="1" s="1"/>
  <c r="BK191" i="1"/>
  <c r="BM190" i="1"/>
  <c r="DI163" i="1" s="1"/>
  <c r="AS191" i="1"/>
  <c r="AU190" i="1"/>
  <c r="BQ191" i="1"/>
  <c r="BS190" i="1"/>
  <c r="DK163" i="1" s="1"/>
  <c r="BN190" i="1"/>
  <c r="BP186" i="1"/>
  <c r="DJ162" i="1" s="1"/>
  <c r="AP191" i="1"/>
  <c r="AR190" i="1"/>
  <c r="BH190" i="1"/>
  <c r="BJ186" i="1"/>
  <c r="DH162" i="1" s="1"/>
  <c r="R191" i="1"/>
  <c r="T190" i="1"/>
  <c r="CT163" i="1" s="1"/>
  <c r="BG200" i="1" l="1"/>
  <c r="DG173" i="1" s="1"/>
  <c r="BE203" i="1"/>
  <c r="BG203" i="1" s="1"/>
  <c r="BE201" i="1"/>
  <c r="Q192" i="1"/>
  <c r="CS165" i="1" s="1"/>
  <c r="O193" i="1"/>
  <c r="BQ192" i="1"/>
  <c r="BS191" i="1"/>
  <c r="DK164" i="1" s="1"/>
  <c r="AV192" i="1"/>
  <c r="AX191" i="1"/>
  <c r="DD164" i="1" s="1"/>
  <c r="AY192" i="1"/>
  <c r="BA191" i="1"/>
  <c r="DE164" i="1" s="1"/>
  <c r="AM191" i="1"/>
  <c r="AO190" i="1"/>
  <c r="DA163" i="1" s="1"/>
  <c r="AP192" i="1"/>
  <c r="AR191" i="1"/>
  <c r="BK192" i="1"/>
  <c r="BM191" i="1"/>
  <c r="DI164" i="1" s="1"/>
  <c r="X192" i="1"/>
  <c r="Z191" i="1"/>
  <c r="CV164" i="1" s="1"/>
  <c r="BH191" i="1"/>
  <c r="BJ190" i="1"/>
  <c r="DH163" i="1" s="1"/>
  <c r="BN191" i="1"/>
  <c r="BP190" i="1"/>
  <c r="DJ163" i="1" s="1"/>
  <c r="AS192" i="1"/>
  <c r="AU191" i="1"/>
  <c r="AG191" i="1"/>
  <c r="AI190" i="1"/>
  <c r="CY163" i="1" s="1"/>
  <c r="U191" i="1"/>
  <c r="W190" i="1"/>
  <c r="CU163" i="1" s="1"/>
  <c r="BT191" i="1"/>
  <c r="BV190" i="1"/>
  <c r="AA191" i="1"/>
  <c r="AC190" i="1"/>
  <c r="CW163" i="1" s="1"/>
  <c r="AJ192" i="1"/>
  <c r="AL191" i="1"/>
  <c r="CZ164" i="1" s="1"/>
  <c r="BW192" i="1"/>
  <c r="BY191" i="1"/>
  <c r="DM164" i="1" s="1"/>
  <c r="R192" i="1"/>
  <c r="T191" i="1"/>
  <c r="CT164" i="1" s="1"/>
  <c r="AD192" i="1"/>
  <c r="AF191" i="1"/>
  <c r="CX164" i="1" s="1"/>
  <c r="BE205" i="1" l="1"/>
  <c r="BG201" i="1"/>
  <c r="DG174" i="1" s="1"/>
  <c r="O194" i="1"/>
  <c r="Q193" i="1"/>
  <c r="CS166" i="1" s="1"/>
  <c r="AD193" i="1"/>
  <c r="AF192" i="1"/>
  <c r="CX165" i="1" s="1"/>
  <c r="U192" i="1"/>
  <c r="W191" i="1"/>
  <c r="CU164" i="1" s="1"/>
  <c r="X193" i="1"/>
  <c r="Z192" i="1"/>
  <c r="CV165" i="1" s="1"/>
  <c r="BK193" i="1"/>
  <c r="BM192" i="1"/>
  <c r="DI165" i="1" s="1"/>
  <c r="AM192" i="1"/>
  <c r="AO191" i="1"/>
  <c r="DA164" i="1" s="1"/>
  <c r="AV193" i="1"/>
  <c r="AX192" i="1"/>
  <c r="DD165" i="1" s="1"/>
  <c r="AA192" i="1"/>
  <c r="AC191" i="1"/>
  <c r="CW164" i="1" s="1"/>
  <c r="AJ193" i="1"/>
  <c r="AL192" i="1"/>
  <c r="CZ165" i="1" s="1"/>
  <c r="BN192" i="1"/>
  <c r="BP191" i="1"/>
  <c r="DJ164" i="1" s="1"/>
  <c r="BW193" i="1"/>
  <c r="BY192" i="1"/>
  <c r="DM165" i="1" s="1"/>
  <c r="AS193" i="1"/>
  <c r="AU192" i="1"/>
  <c r="BH192" i="1"/>
  <c r="BJ191" i="1"/>
  <c r="DH164" i="1" s="1"/>
  <c r="R193" i="1"/>
  <c r="T192" i="1"/>
  <c r="CT165" i="1" s="1"/>
  <c r="BT192" i="1"/>
  <c r="BV191" i="1"/>
  <c r="AG192" i="1"/>
  <c r="AI191" i="1"/>
  <c r="CY164" i="1" s="1"/>
  <c r="AP193" i="1"/>
  <c r="AR192" i="1"/>
  <c r="AY193" i="1"/>
  <c r="BA192" i="1"/>
  <c r="DE165" i="1" s="1"/>
  <c r="BQ193" i="1"/>
  <c r="BS192" i="1"/>
  <c r="DK165" i="1" s="1"/>
  <c r="BE206" i="1" l="1"/>
  <c r="BG205" i="1"/>
  <c r="DG175" i="1" s="1"/>
  <c r="O195" i="1"/>
  <c r="Q194" i="1"/>
  <c r="CS167" i="1" s="1"/>
  <c r="BQ194" i="1"/>
  <c r="BS193" i="1"/>
  <c r="DK166" i="1" s="1"/>
  <c r="BT193" i="1"/>
  <c r="BV192" i="1"/>
  <c r="BW194" i="1"/>
  <c r="BY193" i="1"/>
  <c r="DM166" i="1" s="1"/>
  <c r="AJ194" i="1"/>
  <c r="AL193" i="1"/>
  <c r="CZ166" i="1" s="1"/>
  <c r="AV194" i="1"/>
  <c r="AX193" i="1"/>
  <c r="DD166" i="1" s="1"/>
  <c r="BK194" i="1"/>
  <c r="BM193" i="1"/>
  <c r="DI166" i="1" s="1"/>
  <c r="U193" i="1"/>
  <c r="W192" i="1"/>
  <c r="CU165" i="1" s="1"/>
  <c r="AP194" i="1"/>
  <c r="AR193" i="1"/>
  <c r="BH193" i="1"/>
  <c r="BJ192" i="1"/>
  <c r="DH165" i="1" s="1"/>
  <c r="AY194" i="1"/>
  <c r="BA193" i="1"/>
  <c r="DE166" i="1" s="1"/>
  <c r="AG193" i="1"/>
  <c r="AI192" i="1"/>
  <c r="CY165" i="1" s="1"/>
  <c r="R194" i="1"/>
  <c r="T193" i="1"/>
  <c r="CT166" i="1" s="1"/>
  <c r="AS194" i="1"/>
  <c r="AU193" i="1"/>
  <c r="BN193" i="1"/>
  <c r="BP192" i="1"/>
  <c r="DJ165" i="1" s="1"/>
  <c r="AA193" i="1"/>
  <c r="AC192" i="1"/>
  <c r="CW165" i="1" s="1"/>
  <c r="AM193" i="1"/>
  <c r="AO192" i="1"/>
  <c r="DA165" i="1" s="1"/>
  <c r="X194" i="1"/>
  <c r="Z193" i="1"/>
  <c r="CV166" i="1" s="1"/>
  <c r="AD194" i="1"/>
  <c r="AF193" i="1"/>
  <c r="CX166" i="1" s="1"/>
  <c r="BE207" i="1" l="1"/>
  <c r="BG206" i="1"/>
  <c r="DG176" i="1" s="1"/>
  <c r="O196" i="1"/>
  <c r="Q195" i="1"/>
  <c r="CS168" i="1" s="1"/>
  <c r="AM194" i="1"/>
  <c r="AO193" i="1"/>
  <c r="DA166" i="1" s="1"/>
  <c r="AS195" i="1"/>
  <c r="AU194" i="1"/>
  <c r="AP195" i="1"/>
  <c r="AR194" i="1"/>
  <c r="BK195" i="1"/>
  <c r="BM194" i="1"/>
  <c r="DI167" i="1" s="1"/>
  <c r="AJ195" i="1"/>
  <c r="AL194" i="1"/>
  <c r="CZ167" i="1" s="1"/>
  <c r="BT194" i="1"/>
  <c r="BV193" i="1"/>
  <c r="AD195" i="1"/>
  <c r="AF194" i="1"/>
  <c r="CX167" i="1" s="1"/>
  <c r="BN194" i="1"/>
  <c r="BP193" i="1"/>
  <c r="DJ166" i="1" s="1"/>
  <c r="AG194" i="1"/>
  <c r="AI193" i="1"/>
  <c r="CY166" i="1" s="1"/>
  <c r="X195" i="1"/>
  <c r="Z194" i="1"/>
  <c r="CV167" i="1" s="1"/>
  <c r="AA194" i="1"/>
  <c r="AC193" i="1"/>
  <c r="CW166" i="1" s="1"/>
  <c r="R195" i="1"/>
  <c r="T194" i="1"/>
  <c r="CT167" i="1" s="1"/>
  <c r="AY195" i="1"/>
  <c r="BA194" i="1"/>
  <c r="DE167" i="1" s="1"/>
  <c r="BH194" i="1"/>
  <c r="BJ193" i="1"/>
  <c r="DH166" i="1" s="1"/>
  <c r="U194" i="1"/>
  <c r="W193" i="1"/>
  <c r="CU166" i="1" s="1"/>
  <c r="AV195" i="1"/>
  <c r="AX194" i="1"/>
  <c r="DD167" i="1" s="1"/>
  <c r="BW195" i="1"/>
  <c r="BY194" i="1"/>
  <c r="DM167" i="1" s="1"/>
  <c r="BQ195" i="1"/>
  <c r="BS194" i="1"/>
  <c r="DK167" i="1" s="1"/>
  <c r="BE208" i="1" l="1"/>
  <c r="BG207" i="1"/>
  <c r="DG177" i="1" s="1"/>
  <c r="O197" i="1"/>
  <c r="Q196" i="1"/>
  <c r="CS169" i="1" s="1"/>
  <c r="BQ196" i="1"/>
  <c r="BS195" i="1"/>
  <c r="DK168" i="1" s="1"/>
  <c r="BH195" i="1"/>
  <c r="BJ194" i="1"/>
  <c r="DH167" i="1" s="1"/>
  <c r="R196" i="1"/>
  <c r="T195" i="1"/>
  <c r="CT168" i="1" s="1"/>
  <c r="AG195" i="1"/>
  <c r="AI194" i="1"/>
  <c r="CY167" i="1" s="1"/>
  <c r="AD196" i="1"/>
  <c r="AF195" i="1"/>
  <c r="CX168" i="1" s="1"/>
  <c r="AJ196" i="1"/>
  <c r="AL195" i="1"/>
  <c r="CZ168" i="1" s="1"/>
  <c r="AP196" i="1"/>
  <c r="AR195" i="1"/>
  <c r="AS196" i="1"/>
  <c r="AU195" i="1"/>
  <c r="AV196" i="1"/>
  <c r="AX195" i="1"/>
  <c r="DD168" i="1" s="1"/>
  <c r="AA195" i="1"/>
  <c r="AC194" i="1"/>
  <c r="CW167" i="1" s="1"/>
  <c r="BW196" i="1"/>
  <c r="BY195" i="1"/>
  <c r="DM168" i="1" s="1"/>
  <c r="U195" i="1"/>
  <c r="W194" i="1"/>
  <c r="CU167" i="1" s="1"/>
  <c r="AY196" i="1"/>
  <c r="BA195" i="1"/>
  <c r="DE168" i="1" s="1"/>
  <c r="X196" i="1"/>
  <c r="Z195" i="1"/>
  <c r="CV168" i="1" s="1"/>
  <c r="BN195" i="1"/>
  <c r="BP194" i="1"/>
  <c r="DJ167" i="1" s="1"/>
  <c r="BT195" i="1"/>
  <c r="BV194" i="1"/>
  <c r="BK196" i="1"/>
  <c r="BM195" i="1"/>
  <c r="DI168" i="1" s="1"/>
  <c r="AM195" i="1"/>
  <c r="AO194" i="1"/>
  <c r="DA167" i="1" s="1"/>
  <c r="BE209" i="1" l="1"/>
  <c r="BG208" i="1"/>
  <c r="DG178" i="1" s="1"/>
  <c r="O198" i="1"/>
  <c r="Q197" i="1"/>
  <c r="CS170" i="1" s="1"/>
  <c r="BK197" i="1"/>
  <c r="BM196" i="1"/>
  <c r="DI169" i="1" s="1"/>
  <c r="AA196" i="1"/>
  <c r="AC195" i="1"/>
  <c r="CW168" i="1" s="1"/>
  <c r="AJ197" i="1"/>
  <c r="AL196" i="1"/>
  <c r="CZ169" i="1" s="1"/>
  <c r="AG196" i="1"/>
  <c r="AI195" i="1"/>
  <c r="CY168" i="1" s="1"/>
  <c r="BH196" i="1"/>
  <c r="BJ195" i="1"/>
  <c r="DH168" i="1" s="1"/>
  <c r="AM196" i="1"/>
  <c r="AO195" i="1"/>
  <c r="DA168" i="1" s="1"/>
  <c r="BN196" i="1"/>
  <c r="BP195" i="1"/>
  <c r="DJ168" i="1" s="1"/>
  <c r="U196" i="1"/>
  <c r="W195" i="1"/>
  <c r="CU168" i="1" s="1"/>
  <c r="AS197" i="1"/>
  <c r="AU196" i="1"/>
  <c r="BT196" i="1"/>
  <c r="BV195" i="1"/>
  <c r="X197" i="1"/>
  <c r="Z196" i="1"/>
  <c r="CV169" i="1" s="1"/>
  <c r="AY197" i="1"/>
  <c r="BA196" i="1"/>
  <c r="DE169" i="1" s="1"/>
  <c r="BW197" i="1"/>
  <c r="BY196" i="1"/>
  <c r="DM169" i="1" s="1"/>
  <c r="AV197" i="1"/>
  <c r="AX196" i="1"/>
  <c r="DD169" i="1" s="1"/>
  <c r="AP197" i="1"/>
  <c r="AR196" i="1"/>
  <c r="AD197" i="1"/>
  <c r="AF196" i="1"/>
  <c r="CX169" i="1" s="1"/>
  <c r="R197" i="1"/>
  <c r="T196" i="1"/>
  <c r="CT169" i="1" s="1"/>
  <c r="BQ197" i="1"/>
  <c r="BS196" i="1"/>
  <c r="DK169" i="1" s="1"/>
  <c r="BE210" i="1" l="1"/>
  <c r="BG209" i="1"/>
  <c r="DG179" i="1" s="1"/>
  <c r="O199" i="1"/>
  <c r="Q198" i="1"/>
  <c r="CS171" i="1" s="1"/>
  <c r="BQ198" i="1"/>
  <c r="BS197" i="1"/>
  <c r="DK170" i="1" s="1"/>
  <c r="AD198" i="1"/>
  <c r="AF197" i="1"/>
  <c r="CX170" i="1" s="1"/>
  <c r="AV198" i="1"/>
  <c r="AX197" i="1"/>
  <c r="DD170" i="1" s="1"/>
  <c r="AY198" i="1"/>
  <c r="BA197" i="1"/>
  <c r="DE170" i="1" s="1"/>
  <c r="BT197" i="1"/>
  <c r="BV196" i="1"/>
  <c r="AS198" i="1"/>
  <c r="AU197" i="1"/>
  <c r="BN197" i="1"/>
  <c r="BP196" i="1"/>
  <c r="DJ169" i="1" s="1"/>
  <c r="BH197" i="1"/>
  <c r="BJ196" i="1"/>
  <c r="DH169" i="1" s="1"/>
  <c r="AJ198" i="1"/>
  <c r="AL197" i="1"/>
  <c r="CZ170" i="1" s="1"/>
  <c r="R198" i="1"/>
  <c r="T197" i="1"/>
  <c r="CT170" i="1" s="1"/>
  <c r="AP198" i="1"/>
  <c r="AR197" i="1"/>
  <c r="BW198" i="1"/>
  <c r="BY197" i="1"/>
  <c r="DM170" i="1" s="1"/>
  <c r="X198" i="1"/>
  <c r="Z197" i="1"/>
  <c r="CV170" i="1" s="1"/>
  <c r="U197" i="1"/>
  <c r="W196" i="1"/>
  <c r="CU169" i="1" s="1"/>
  <c r="AM197" i="1"/>
  <c r="AO196" i="1"/>
  <c r="DA169" i="1" s="1"/>
  <c r="AG197" i="1"/>
  <c r="AI196" i="1"/>
  <c r="CY169" i="1" s="1"/>
  <c r="AA197" i="1"/>
  <c r="AC196" i="1"/>
  <c r="CW169" i="1" s="1"/>
  <c r="BK198" i="1"/>
  <c r="BM197" i="1"/>
  <c r="DI170" i="1" s="1"/>
  <c r="BE211" i="1" l="1"/>
  <c r="BG210" i="1"/>
  <c r="DG180" i="1" s="1"/>
  <c r="O200" i="1"/>
  <c r="Q199" i="1"/>
  <c r="CS172" i="1" s="1"/>
  <c r="AG198" i="1"/>
  <c r="AI197" i="1"/>
  <c r="CY170" i="1" s="1"/>
  <c r="X199" i="1"/>
  <c r="Z198" i="1"/>
  <c r="CV171" i="1" s="1"/>
  <c r="AP199" i="1"/>
  <c r="AR198" i="1"/>
  <c r="BH198" i="1"/>
  <c r="BJ197" i="1"/>
  <c r="DH170" i="1" s="1"/>
  <c r="AY199" i="1"/>
  <c r="BA198" i="1"/>
  <c r="DE171" i="1" s="1"/>
  <c r="BK199" i="1"/>
  <c r="BM198" i="1"/>
  <c r="DI171" i="1" s="1"/>
  <c r="U198" i="1"/>
  <c r="W197" i="1"/>
  <c r="CU170" i="1" s="1"/>
  <c r="AS199" i="1"/>
  <c r="AU198" i="1"/>
  <c r="AD199" i="1"/>
  <c r="AF198" i="1"/>
  <c r="CX171" i="1" s="1"/>
  <c r="AA198" i="1"/>
  <c r="AC197" i="1"/>
  <c r="CW170" i="1" s="1"/>
  <c r="AM198" i="1"/>
  <c r="AO197" i="1"/>
  <c r="DA170" i="1" s="1"/>
  <c r="BW199" i="1"/>
  <c r="BY198" i="1"/>
  <c r="DM171" i="1" s="1"/>
  <c r="R199" i="1"/>
  <c r="T198" i="1"/>
  <c r="CT171" i="1" s="1"/>
  <c r="AJ199" i="1"/>
  <c r="AL198" i="1"/>
  <c r="CZ171" i="1" s="1"/>
  <c r="BN198" i="1"/>
  <c r="BP197" i="1"/>
  <c r="DJ170" i="1" s="1"/>
  <c r="BT198" i="1"/>
  <c r="BV197" i="1"/>
  <c r="AV199" i="1"/>
  <c r="AX198" i="1"/>
  <c r="DD171" i="1" s="1"/>
  <c r="BQ199" i="1"/>
  <c r="BS198" i="1"/>
  <c r="DK171" i="1" s="1"/>
  <c r="BE212" i="1" l="1"/>
  <c r="BG211" i="1"/>
  <c r="DG181" i="1" s="1"/>
  <c r="Q200" i="1"/>
  <c r="CS173" i="1" s="1"/>
  <c r="O201" i="1"/>
  <c r="O203" i="1"/>
  <c r="Q203" i="1" s="1"/>
  <c r="BQ200" i="1"/>
  <c r="BS199" i="1"/>
  <c r="DK172" i="1" s="1"/>
  <c r="BW200" i="1"/>
  <c r="BY199" i="1"/>
  <c r="DM172" i="1" s="1"/>
  <c r="BH199" i="1"/>
  <c r="BJ198" i="1"/>
  <c r="DH171" i="1" s="1"/>
  <c r="X200" i="1"/>
  <c r="Z199" i="1"/>
  <c r="CV172" i="1" s="1"/>
  <c r="AJ200" i="1"/>
  <c r="AL199" i="1"/>
  <c r="CZ172" i="1" s="1"/>
  <c r="BT199" i="1"/>
  <c r="BV198" i="1"/>
  <c r="AM199" i="1"/>
  <c r="AO198" i="1"/>
  <c r="DA171" i="1" s="1"/>
  <c r="AD200" i="1"/>
  <c r="AF199" i="1"/>
  <c r="CX172" i="1" s="1"/>
  <c r="BK200" i="1"/>
  <c r="BM199" i="1"/>
  <c r="DI172" i="1" s="1"/>
  <c r="AV200" i="1"/>
  <c r="AX199" i="1"/>
  <c r="DD172" i="1" s="1"/>
  <c r="BN199" i="1"/>
  <c r="BP198" i="1"/>
  <c r="DJ171" i="1" s="1"/>
  <c r="R200" i="1"/>
  <c r="T199" i="1"/>
  <c r="CT172" i="1" s="1"/>
  <c r="AA199" i="1"/>
  <c r="AC198" i="1"/>
  <c r="CW171" i="1" s="1"/>
  <c r="AS200" i="1"/>
  <c r="AU199" i="1"/>
  <c r="U199" i="1"/>
  <c r="W198" i="1"/>
  <c r="CU171" i="1" s="1"/>
  <c r="AY200" i="1"/>
  <c r="BA199" i="1"/>
  <c r="DE172" i="1" s="1"/>
  <c r="AP200" i="1"/>
  <c r="AR199" i="1"/>
  <c r="AG199" i="1"/>
  <c r="AI198" i="1"/>
  <c r="CY171" i="1" s="1"/>
  <c r="BE213" i="1" l="1"/>
  <c r="BG212" i="1"/>
  <c r="DG182" i="1" s="1"/>
  <c r="O205" i="1"/>
  <c r="Q201" i="1"/>
  <c r="CS174" i="1" s="1"/>
  <c r="BA200" i="1"/>
  <c r="DE173" i="1" s="1"/>
  <c r="AY203" i="1"/>
  <c r="BA203" i="1" s="1"/>
  <c r="AY201" i="1"/>
  <c r="BN200" i="1"/>
  <c r="BP199" i="1"/>
  <c r="DJ172" i="1" s="1"/>
  <c r="AM200" i="1"/>
  <c r="AO199" i="1"/>
  <c r="DA172" i="1" s="1"/>
  <c r="AL200" i="1"/>
  <c r="CZ173" i="1" s="1"/>
  <c r="AJ203" i="1"/>
  <c r="AL203" i="1" s="1"/>
  <c r="AJ201" i="1"/>
  <c r="BH200" i="1"/>
  <c r="BJ199" i="1"/>
  <c r="DH172" i="1" s="1"/>
  <c r="BY200" i="1"/>
  <c r="DM173" i="1" s="1"/>
  <c r="BW203" i="1"/>
  <c r="BY203" i="1" s="1"/>
  <c r="BW201" i="1"/>
  <c r="AG200" i="1"/>
  <c r="AI199" i="1"/>
  <c r="CY172" i="1" s="1"/>
  <c r="AU200" i="1"/>
  <c r="AS203" i="1"/>
  <c r="AU203" i="1" s="1"/>
  <c r="AS201" i="1"/>
  <c r="BM200" i="1"/>
  <c r="DI173" i="1" s="1"/>
  <c r="BK201" i="1"/>
  <c r="BK203" i="1"/>
  <c r="BM203" i="1" s="1"/>
  <c r="AR200" i="1"/>
  <c r="AP203" i="1"/>
  <c r="AR203" i="1" s="1"/>
  <c r="AP201" i="1"/>
  <c r="U200" i="1"/>
  <c r="W199" i="1"/>
  <c r="CU172" i="1" s="1"/>
  <c r="AA200" i="1"/>
  <c r="AC199" i="1"/>
  <c r="CW172" i="1" s="1"/>
  <c r="T200" i="1"/>
  <c r="CT173" i="1" s="1"/>
  <c r="R201" i="1"/>
  <c r="R203" i="1"/>
  <c r="T203" i="1" s="1"/>
  <c r="AX200" i="1"/>
  <c r="DD173" i="1" s="1"/>
  <c r="AV203" i="1"/>
  <c r="AX203" i="1" s="1"/>
  <c r="AV201" i="1"/>
  <c r="AF200" i="1"/>
  <c r="CX173" i="1" s="1"/>
  <c r="AD201" i="1"/>
  <c r="AD203" i="1"/>
  <c r="AF203" i="1" s="1"/>
  <c r="BT200" i="1"/>
  <c r="BV199" i="1"/>
  <c r="Z200" i="1"/>
  <c r="CV173" i="1" s="1"/>
  <c r="X203" i="1"/>
  <c r="Z203" i="1" s="1"/>
  <c r="X201" i="1"/>
  <c r="BS200" i="1"/>
  <c r="DK173" i="1" s="1"/>
  <c r="BQ203" i="1"/>
  <c r="BS203" i="1" s="1"/>
  <c r="BQ201" i="1"/>
  <c r="BE214" i="1" l="1"/>
  <c r="BG213" i="1"/>
  <c r="DG183" i="1" s="1"/>
  <c r="Q205" i="1"/>
  <c r="CS175" i="1" s="1"/>
  <c r="O206" i="1"/>
  <c r="X205" i="1"/>
  <c r="Z201" i="1"/>
  <c r="CV174" i="1" s="1"/>
  <c r="BV200" i="1"/>
  <c r="BT201" i="1"/>
  <c r="BT203" i="1"/>
  <c r="BV203" i="1" s="1"/>
  <c r="AV205" i="1"/>
  <c r="AX201" i="1"/>
  <c r="DD174" i="1" s="1"/>
  <c r="R205" i="1"/>
  <c r="T201" i="1"/>
  <c r="CT174" i="1" s="1"/>
  <c r="AS205" i="1"/>
  <c r="AU201" i="1"/>
  <c r="AI200" i="1"/>
  <c r="CY173" i="1" s="1"/>
  <c r="AG201" i="1"/>
  <c r="AG203" i="1"/>
  <c r="AI203" i="1" s="1"/>
  <c r="BP200" i="1"/>
  <c r="DJ173" i="1" s="1"/>
  <c r="BN201" i="1"/>
  <c r="BN203" i="1"/>
  <c r="BP203" i="1" s="1"/>
  <c r="AY205" i="1"/>
  <c r="BA201" i="1"/>
  <c r="DE174" i="1" s="1"/>
  <c r="BW205" i="1"/>
  <c r="BY201" i="1"/>
  <c r="DM174" i="1" s="1"/>
  <c r="BJ200" i="1"/>
  <c r="DH173" i="1" s="1"/>
  <c r="BH203" i="1"/>
  <c r="BJ203" i="1" s="1"/>
  <c r="BH201" i="1"/>
  <c r="BQ205" i="1"/>
  <c r="BS201" i="1"/>
  <c r="DK174" i="1" s="1"/>
  <c r="AC200" i="1"/>
  <c r="CW173" i="1" s="1"/>
  <c r="AA203" i="1"/>
  <c r="AC203" i="1" s="1"/>
  <c r="AA201" i="1"/>
  <c r="W200" i="1"/>
  <c r="CU173" i="1" s="1"/>
  <c r="U203" i="1"/>
  <c r="W203" i="1" s="1"/>
  <c r="U201" i="1"/>
  <c r="AD205" i="1"/>
  <c r="AF201" i="1"/>
  <c r="CX174" i="1" s="1"/>
  <c r="AP205" i="1"/>
  <c r="AR201" i="1"/>
  <c r="BK205" i="1"/>
  <c r="BM201" i="1"/>
  <c r="DI174" i="1" s="1"/>
  <c r="AJ205" i="1"/>
  <c r="AL201" i="1"/>
  <c r="CZ174" i="1" s="1"/>
  <c r="AO200" i="1"/>
  <c r="DA173" i="1" s="1"/>
  <c r="AM201" i="1"/>
  <c r="AM203" i="1"/>
  <c r="AO203" i="1" s="1"/>
  <c r="BE215" i="1" l="1"/>
  <c r="BG214" i="1"/>
  <c r="DG184" i="1" s="1"/>
  <c r="Q206" i="1"/>
  <c r="CS176" i="1" s="1"/>
  <c r="O207" i="1"/>
  <c r="U205" i="1"/>
  <c r="W201" i="1"/>
  <c r="CU174" i="1" s="1"/>
  <c r="AV206" i="1"/>
  <c r="AX205" i="1"/>
  <c r="DD175" i="1" s="1"/>
  <c r="AJ206" i="1"/>
  <c r="AL205" i="1"/>
  <c r="CZ175" i="1" s="1"/>
  <c r="AG205" i="1"/>
  <c r="AI201" i="1"/>
  <c r="CY174" i="1" s="1"/>
  <c r="X206" i="1"/>
  <c r="Z205" i="1"/>
  <c r="CV175" i="1" s="1"/>
  <c r="AM205" i="1"/>
  <c r="AO201" i="1"/>
  <c r="DA174" i="1" s="1"/>
  <c r="BW206" i="1"/>
  <c r="BY205" i="1"/>
  <c r="DM175" i="1" s="1"/>
  <c r="BN205" i="1"/>
  <c r="BP201" i="1"/>
  <c r="DJ174" i="1" s="1"/>
  <c r="R206" i="1"/>
  <c r="T205" i="1"/>
  <c r="CT175" i="1" s="1"/>
  <c r="BT205" i="1"/>
  <c r="BV201" i="1"/>
  <c r="AY206" i="1"/>
  <c r="BA205" i="1"/>
  <c r="DE175" i="1" s="1"/>
  <c r="AS206" i="1"/>
  <c r="AU205" i="1"/>
  <c r="AP206" i="1"/>
  <c r="AR205" i="1"/>
  <c r="BH205" i="1"/>
  <c r="BJ201" i="1"/>
  <c r="DH174" i="1" s="1"/>
  <c r="BK206" i="1"/>
  <c r="BM205" i="1"/>
  <c r="DI175" i="1" s="1"/>
  <c r="AD206" i="1"/>
  <c r="AF205" i="1"/>
  <c r="CX175" i="1" s="1"/>
  <c r="AA205" i="1"/>
  <c r="AC201" i="1"/>
  <c r="CW174" i="1" s="1"/>
  <c r="BQ206" i="1"/>
  <c r="BS205" i="1"/>
  <c r="DK175" i="1" s="1"/>
  <c r="BG215" i="1" l="1"/>
  <c r="DG185" i="1" s="1"/>
  <c r="BE216" i="1"/>
  <c r="BE218" i="1"/>
  <c r="BG218" i="1" s="1"/>
  <c r="O208" i="1"/>
  <c r="Q207" i="1"/>
  <c r="CS177" i="1" s="1"/>
  <c r="AA206" i="1"/>
  <c r="AC205" i="1"/>
  <c r="CW175" i="1" s="1"/>
  <c r="AP207" i="1"/>
  <c r="AR206" i="1"/>
  <c r="R207" i="1"/>
  <c r="T206" i="1"/>
  <c r="CT176" i="1" s="1"/>
  <c r="BW207" i="1"/>
  <c r="BY206" i="1"/>
  <c r="DM176" i="1" s="1"/>
  <c r="AV207" i="1"/>
  <c r="AX206" i="1"/>
  <c r="DD176" i="1" s="1"/>
  <c r="BK207" i="1"/>
  <c r="BM206" i="1"/>
  <c r="DI176" i="1" s="1"/>
  <c r="AY207" i="1"/>
  <c r="BA206" i="1"/>
  <c r="DE176" i="1" s="1"/>
  <c r="X207" i="1"/>
  <c r="Z206" i="1"/>
  <c r="CV176" i="1" s="1"/>
  <c r="BQ207" i="1"/>
  <c r="BS206" i="1"/>
  <c r="DK176" i="1" s="1"/>
  <c r="AD207" i="1"/>
  <c r="AF206" i="1"/>
  <c r="CX176" i="1" s="1"/>
  <c r="BH206" i="1"/>
  <c r="BJ205" i="1"/>
  <c r="DH175" i="1" s="1"/>
  <c r="AS207" i="1"/>
  <c r="AU206" i="1"/>
  <c r="BT206" i="1"/>
  <c r="BV205" i="1"/>
  <c r="BN206" i="1"/>
  <c r="BP205" i="1"/>
  <c r="DJ175" i="1" s="1"/>
  <c r="AM206" i="1"/>
  <c r="AO205" i="1"/>
  <c r="DA175" i="1" s="1"/>
  <c r="AG206" i="1"/>
  <c r="AI205" i="1"/>
  <c r="CY175" i="1" s="1"/>
  <c r="AJ207" i="1"/>
  <c r="AL206" i="1"/>
  <c r="CZ176" i="1" s="1"/>
  <c r="U206" i="1"/>
  <c r="W205" i="1"/>
  <c r="CU175" i="1" s="1"/>
  <c r="BE220" i="1" l="1"/>
  <c r="BG216" i="1"/>
  <c r="DG186" i="1" s="1"/>
  <c r="O209" i="1"/>
  <c r="Q208" i="1"/>
  <c r="CS178" i="1" s="1"/>
  <c r="BN207" i="1"/>
  <c r="BP206" i="1"/>
  <c r="DJ176" i="1" s="1"/>
  <c r="AV208" i="1"/>
  <c r="AX207" i="1"/>
  <c r="DD177" i="1" s="1"/>
  <c r="BW208" i="1"/>
  <c r="BY207" i="1"/>
  <c r="DM177" i="1" s="1"/>
  <c r="AP208" i="1"/>
  <c r="AR207" i="1"/>
  <c r="U207" i="1"/>
  <c r="W206" i="1"/>
  <c r="CU176" i="1" s="1"/>
  <c r="AD208" i="1"/>
  <c r="AF207" i="1"/>
  <c r="CX177" i="1" s="1"/>
  <c r="AM207" i="1"/>
  <c r="AO206" i="1"/>
  <c r="DA176" i="1" s="1"/>
  <c r="BQ208" i="1"/>
  <c r="BS207" i="1"/>
  <c r="DK177" i="1" s="1"/>
  <c r="AY208" i="1"/>
  <c r="BA207" i="1"/>
  <c r="DE177" i="1" s="1"/>
  <c r="AG207" i="1"/>
  <c r="AI206" i="1"/>
  <c r="CY176" i="1" s="1"/>
  <c r="AS208" i="1"/>
  <c r="AU207" i="1"/>
  <c r="X208" i="1"/>
  <c r="Z207" i="1"/>
  <c r="CV177" i="1" s="1"/>
  <c r="AJ208" i="1"/>
  <c r="AL207" i="1"/>
  <c r="CZ177" i="1" s="1"/>
  <c r="BT207" i="1"/>
  <c r="BV206" i="1"/>
  <c r="BH207" i="1"/>
  <c r="BJ206" i="1"/>
  <c r="DH176" i="1" s="1"/>
  <c r="BK208" i="1"/>
  <c r="BM207" i="1"/>
  <c r="DI177" i="1" s="1"/>
  <c r="R208" i="1"/>
  <c r="T207" i="1"/>
  <c r="CT177" i="1" s="1"/>
  <c r="AA207" i="1"/>
  <c r="AC206" i="1"/>
  <c r="CW176" i="1" s="1"/>
  <c r="BE221" i="1" l="1"/>
  <c r="BG220" i="1"/>
  <c r="DG187" i="1" s="1"/>
  <c r="O210" i="1"/>
  <c r="Q209" i="1"/>
  <c r="CS179" i="1" s="1"/>
  <c r="AA208" i="1"/>
  <c r="AC207" i="1"/>
  <c r="CW177" i="1" s="1"/>
  <c r="BT208" i="1"/>
  <c r="BV207" i="1"/>
  <c r="AG208" i="1"/>
  <c r="AI207" i="1"/>
  <c r="CY177" i="1" s="1"/>
  <c r="AD209" i="1"/>
  <c r="AF208" i="1"/>
  <c r="CX178" i="1" s="1"/>
  <c r="AP209" i="1"/>
  <c r="AR208" i="1"/>
  <c r="AV209" i="1"/>
  <c r="AX208" i="1"/>
  <c r="DD178" i="1" s="1"/>
  <c r="X209" i="1"/>
  <c r="Z208" i="1"/>
  <c r="CV178" i="1" s="1"/>
  <c r="BQ209" i="1"/>
  <c r="BS208" i="1"/>
  <c r="DK178" i="1" s="1"/>
  <c r="R209" i="1"/>
  <c r="T208" i="1"/>
  <c r="CT178" i="1" s="1"/>
  <c r="BK209" i="1"/>
  <c r="BM208" i="1"/>
  <c r="DI178" i="1" s="1"/>
  <c r="BH208" i="1"/>
  <c r="BJ207" i="1"/>
  <c r="DH177" i="1" s="1"/>
  <c r="AJ209" i="1"/>
  <c r="AL208" i="1"/>
  <c r="CZ178" i="1" s="1"/>
  <c r="AS209" i="1"/>
  <c r="AU208" i="1"/>
  <c r="AY209" i="1"/>
  <c r="BA208" i="1"/>
  <c r="DE178" i="1" s="1"/>
  <c r="AM208" i="1"/>
  <c r="AO207" i="1"/>
  <c r="DA177" i="1" s="1"/>
  <c r="U208" i="1"/>
  <c r="W207" i="1"/>
  <c r="CU177" i="1" s="1"/>
  <c r="BW209" i="1"/>
  <c r="BY208" i="1"/>
  <c r="DM178" i="1" s="1"/>
  <c r="BN208" i="1"/>
  <c r="BP207" i="1"/>
  <c r="DJ177" i="1" s="1"/>
  <c r="BE222" i="1" l="1"/>
  <c r="BG221" i="1"/>
  <c r="DG188" i="1" s="1"/>
  <c r="O211" i="1"/>
  <c r="Q210" i="1"/>
  <c r="CS180" i="1" s="1"/>
  <c r="U209" i="1"/>
  <c r="W208" i="1"/>
  <c r="CU178" i="1" s="1"/>
  <c r="AJ210" i="1"/>
  <c r="AL209" i="1"/>
  <c r="CZ179" i="1" s="1"/>
  <c r="AV210" i="1"/>
  <c r="AX209" i="1"/>
  <c r="DD179" i="1" s="1"/>
  <c r="AD210" i="1"/>
  <c r="AF209" i="1"/>
  <c r="CX179" i="1" s="1"/>
  <c r="BT209" i="1"/>
  <c r="BV208" i="1"/>
  <c r="BN209" i="1"/>
  <c r="BP208" i="1"/>
  <c r="DJ178" i="1" s="1"/>
  <c r="AY210" i="1"/>
  <c r="BA209" i="1"/>
  <c r="DE179" i="1" s="1"/>
  <c r="BK210" i="1"/>
  <c r="BM209" i="1"/>
  <c r="DI179" i="1" s="1"/>
  <c r="BQ210" i="1"/>
  <c r="BS209" i="1"/>
  <c r="DK179" i="1" s="1"/>
  <c r="BW210" i="1"/>
  <c r="BY209" i="1"/>
  <c r="DM179" i="1" s="1"/>
  <c r="AM209" i="1"/>
  <c r="AO208" i="1"/>
  <c r="DA178" i="1" s="1"/>
  <c r="AS210" i="1"/>
  <c r="AU209" i="1"/>
  <c r="BH209" i="1"/>
  <c r="BJ208" i="1"/>
  <c r="DH178" i="1" s="1"/>
  <c r="R210" i="1"/>
  <c r="T209" i="1"/>
  <c r="CT179" i="1" s="1"/>
  <c r="X210" i="1"/>
  <c r="Z209" i="1"/>
  <c r="CV179" i="1" s="1"/>
  <c r="AP210" i="1"/>
  <c r="AR209" i="1"/>
  <c r="AG209" i="1"/>
  <c r="AI208" i="1"/>
  <c r="CY178" i="1" s="1"/>
  <c r="AA209" i="1"/>
  <c r="AC208" i="1"/>
  <c r="CW178" i="1" s="1"/>
  <c r="BE223" i="1" l="1"/>
  <c r="BG222" i="1"/>
  <c r="DG189" i="1" s="1"/>
  <c r="Q211" i="1"/>
  <c r="CS181" i="1" s="1"/>
  <c r="O212" i="1"/>
  <c r="X211" i="1"/>
  <c r="Z210" i="1"/>
  <c r="CV180" i="1" s="1"/>
  <c r="AM210" i="1"/>
  <c r="AO209" i="1"/>
  <c r="DA179" i="1" s="1"/>
  <c r="BQ211" i="1"/>
  <c r="BS210" i="1"/>
  <c r="DK180" i="1" s="1"/>
  <c r="AY211" i="1"/>
  <c r="BA210" i="1"/>
  <c r="DE180" i="1" s="1"/>
  <c r="BT210" i="1"/>
  <c r="BV209" i="1"/>
  <c r="AV211" i="1"/>
  <c r="AX210" i="1"/>
  <c r="DD180" i="1" s="1"/>
  <c r="AJ211" i="1"/>
  <c r="AL210" i="1"/>
  <c r="CZ180" i="1" s="1"/>
  <c r="AP211" i="1"/>
  <c r="AR210" i="1"/>
  <c r="AA210" i="1"/>
  <c r="AC209" i="1"/>
  <c r="CW179" i="1" s="1"/>
  <c r="BH210" i="1"/>
  <c r="BJ209" i="1"/>
  <c r="DH179" i="1" s="1"/>
  <c r="AG210" i="1"/>
  <c r="AI209" i="1"/>
  <c r="CY179" i="1" s="1"/>
  <c r="R211" i="1"/>
  <c r="T210" i="1"/>
  <c r="CT180" i="1" s="1"/>
  <c r="AS211" i="1"/>
  <c r="AU210" i="1"/>
  <c r="BW211" i="1"/>
  <c r="BY210" i="1"/>
  <c r="DM180" i="1" s="1"/>
  <c r="BK211" i="1"/>
  <c r="BM210" i="1"/>
  <c r="DI180" i="1" s="1"/>
  <c r="BN210" i="1"/>
  <c r="BP209" i="1"/>
  <c r="DJ179" i="1" s="1"/>
  <c r="AD211" i="1"/>
  <c r="AF210" i="1"/>
  <c r="CX180" i="1" s="1"/>
  <c r="U210" i="1"/>
  <c r="W209" i="1"/>
  <c r="CU179" i="1" s="1"/>
  <c r="BE224" i="1" l="1"/>
  <c r="BG223" i="1"/>
  <c r="DG190" i="1" s="1"/>
  <c r="Q212" i="1"/>
  <c r="CS182" i="1" s="1"/>
  <c r="O213" i="1"/>
  <c r="BK212" i="1"/>
  <c r="BM211" i="1"/>
  <c r="DI181" i="1" s="1"/>
  <c r="BH211" i="1"/>
  <c r="BJ210" i="1"/>
  <c r="DH180" i="1" s="1"/>
  <c r="AP212" i="1"/>
  <c r="AR211" i="1"/>
  <c r="AV212" i="1"/>
  <c r="AX211" i="1"/>
  <c r="DD181" i="1" s="1"/>
  <c r="AY212" i="1"/>
  <c r="BA211" i="1"/>
  <c r="DE181" i="1" s="1"/>
  <c r="AM211" i="1"/>
  <c r="AO210" i="1"/>
  <c r="DA180" i="1" s="1"/>
  <c r="AS212" i="1"/>
  <c r="AU211" i="1"/>
  <c r="U211" i="1"/>
  <c r="W210" i="1"/>
  <c r="CU180" i="1" s="1"/>
  <c r="AD212" i="1"/>
  <c r="AF211" i="1"/>
  <c r="CX181" i="1" s="1"/>
  <c r="BN211" i="1"/>
  <c r="BP210" i="1"/>
  <c r="DJ180" i="1" s="1"/>
  <c r="BW212" i="1"/>
  <c r="BY211" i="1"/>
  <c r="DM181" i="1" s="1"/>
  <c r="R212" i="1"/>
  <c r="T211" i="1"/>
  <c r="CT181" i="1" s="1"/>
  <c r="AG211" i="1"/>
  <c r="AI210" i="1"/>
  <c r="CY180" i="1" s="1"/>
  <c r="AA211" i="1"/>
  <c r="AC210" i="1"/>
  <c r="CW180" i="1" s="1"/>
  <c r="AJ212" i="1"/>
  <c r="AL211" i="1"/>
  <c r="CZ181" i="1" s="1"/>
  <c r="BT211" i="1"/>
  <c r="BV210" i="1"/>
  <c r="BQ212" i="1"/>
  <c r="BS211" i="1"/>
  <c r="DK181" i="1" s="1"/>
  <c r="X212" i="1"/>
  <c r="Z211" i="1"/>
  <c r="CV181" i="1" s="1"/>
  <c r="BE225" i="1" l="1"/>
  <c r="BG224" i="1"/>
  <c r="DG191" i="1" s="1"/>
  <c r="Q213" i="1"/>
  <c r="CS183" i="1" s="1"/>
  <c r="O214" i="1"/>
  <c r="BT212" i="1"/>
  <c r="BV211" i="1"/>
  <c r="R213" i="1"/>
  <c r="T212" i="1"/>
  <c r="CT182" i="1" s="1"/>
  <c r="U212" i="1"/>
  <c r="W211" i="1"/>
  <c r="CU181" i="1" s="1"/>
  <c r="AM212" i="1"/>
  <c r="AO211" i="1"/>
  <c r="DA181" i="1" s="1"/>
  <c r="AV213" i="1"/>
  <c r="AX212" i="1"/>
  <c r="DD182" i="1" s="1"/>
  <c r="BH212" i="1"/>
  <c r="BJ211" i="1"/>
  <c r="DH181" i="1" s="1"/>
  <c r="X213" i="1"/>
  <c r="Z212" i="1"/>
  <c r="CV182" i="1" s="1"/>
  <c r="AA212" i="1"/>
  <c r="AC211" i="1"/>
  <c r="CW181" i="1" s="1"/>
  <c r="BN212" i="1"/>
  <c r="BP211" i="1"/>
  <c r="DJ181" i="1" s="1"/>
  <c r="BQ213" i="1"/>
  <c r="BS212" i="1"/>
  <c r="DK182" i="1" s="1"/>
  <c r="AJ213" i="1"/>
  <c r="AL212" i="1"/>
  <c r="CZ182" i="1" s="1"/>
  <c r="AG212" i="1"/>
  <c r="AI211" i="1"/>
  <c r="CY181" i="1" s="1"/>
  <c r="BW213" i="1"/>
  <c r="BY212" i="1"/>
  <c r="DM182" i="1" s="1"/>
  <c r="AD213" i="1"/>
  <c r="AF212" i="1"/>
  <c r="CX182" i="1" s="1"/>
  <c r="AS213" i="1"/>
  <c r="AU212" i="1"/>
  <c r="AY213" i="1"/>
  <c r="BA212" i="1"/>
  <c r="DE182" i="1" s="1"/>
  <c r="AP213" i="1"/>
  <c r="AR212" i="1"/>
  <c r="BK213" i="1"/>
  <c r="BM212" i="1"/>
  <c r="DI182" i="1" s="1"/>
  <c r="BE226" i="1" l="1"/>
  <c r="BG225" i="1"/>
  <c r="DG192" i="1" s="1"/>
  <c r="O215" i="1"/>
  <c r="Q214" i="1"/>
  <c r="CS184" i="1" s="1"/>
  <c r="AY214" i="1"/>
  <c r="BA213" i="1"/>
  <c r="DE183" i="1" s="1"/>
  <c r="BW214" i="1"/>
  <c r="BY213" i="1"/>
  <c r="DM183" i="1" s="1"/>
  <c r="AJ214" i="1"/>
  <c r="AL213" i="1"/>
  <c r="CZ183" i="1" s="1"/>
  <c r="X214" i="1"/>
  <c r="Z213" i="1"/>
  <c r="CV183" i="1" s="1"/>
  <c r="AV214" i="1"/>
  <c r="AX213" i="1"/>
  <c r="DD183" i="1" s="1"/>
  <c r="U213" i="1"/>
  <c r="W212" i="1"/>
  <c r="CU182" i="1" s="1"/>
  <c r="R214" i="1"/>
  <c r="T213" i="1"/>
  <c r="CT183" i="1" s="1"/>
  <c r="BK214" i="1"/>
  <c r="BM213" i="1"/>
  <c r="DI183" i="1" s="1"/>
  <c r="AD214" i="1"/>
  <c r="AF213" i="1"/>
  <c r="CX183" i="1" s="1"/>
  <c r="BN213" i="1"/>
  <c r="BP212" i="1"/>
  <c r="DJ182" i="1" s="1"/>
  <c r="AP214" i="1"/>
  <c r="AR213" i="1"/>
  <c r="AS214" i="1"/>
  <c r="AU213" i="1"/>
  <c r="AG213" i="1"/>
  <c r="AI212" i="1"/>
  <c r="CY182" i="1" s="1"/>
  <c r="BQ214" i="1"/>
  <c r="BS213" i="1"/>
  <c r="DK183" i="1" s="1"/>
  <c r="AA213" i="1"/>
  <c r="AC212" i="1"/>
  <c r="CW182" i="1" s="1"/>
  <c r="BH213" i="1"/>
  <c r="BJ212" i="1"/>
  <c r="DH182" i="1" s="1"/>
  <c r="AM213" i="1"/>
  <c r="AO212" i="1"/>
  <c r="DA182" i="1" s="1"/>
  <c r="BT213" i="1"/>
  <c r="BV212" i="1"/>
  <c r="BE227" i="1" l="1"/>
  <c r="BG226" i="1"/>
  <c r="DG193" i="1" s="1"/>
  <c r="Q215" i="1"/>
  <c r="CS185" i="1" s="1"/>
  <c r="O218" i="1"/>
  <c r="Q218" i="1" s="1"/>
  <c r="O216" i="1"/>
  <c r="AM214" i="1"/>
  <c r="AO213" i="1"/>
  <c r="DA183" i="1" s="1"/>
  <c r="AG214" i="1"/>
  <c r="AI213" i="1"/>
  <c r="CY183" i="1" s="1"/>
  <c r="BN214" i="1"/>
  <c r="BP213" i="1"/>
  <c r="DJ183" i="1" s="1"/>
  <c r="U214" i="1"/>
  <c r="W213" i="1"/>
  <c r="CU183" i="1" s="1"/>
  <c r="X215" i="1"/>
  <c r="Z214" i="1"/>
  <c r="CV184" i="1" s="1"/>
  <c r="BW215" i="1"/>
  <c r="BY214" i="1"/>
  <c r="DM184" i="1" s="1"/>
  <c r="BT214" i="1"/>
  <c r="BV213" i="1"/>
  <c r="AA214" i="1"/>
  <c r="AC213" i="1"/>
  <c r="CW183" i="1" s="1"/>
  <c r="AS215" i="1"/>
  <c r="AU214" i="1"/>
  <c r="BK215" i="1"/>
  <c r="BM214" i="1"/>
  <c r="DI184" i="1" s="1"/>
  <c r="BH214" i="1"/>
  <c r="BJ213" i="1"/>
  <c r="DH183" i="1" s="1"/>
  <c r="BQ215" i="1"/>
  <c r="BS214" i="1"/>
  <c r="DK184" i="1" s="1"/>
  <c r="AP215" i="1"/>
  <c r="AR214" i="1"/>
  <c r="AD215" i="1"/>
  <c r="AF214" i="1"/>
  <c r="CX184" i="1" s="1"/>
  <c r="R215" i="1"/>
  <c r="T214" i="1"/>
  <c r="CT184" i="1" s="1"/>
  <c r="AV215" i="1"/>
  <c r="AX214" i="1"/>
  <c r="DD184" i="1" s="1"/>
  <c r="AJ215" i="1"/>
  <c r="AL214" i="1"/>
  <c r="CZ184" i="1" s="1"/>
  <c r="AY215" i="1"/>
  <c r="BA214" i="1"/>
  <c r="DE184" i="1" s="1"/>
  <c r="BE228" i="1" l="1"/>
  <c r="BG227" i="1"/>
  <c r="DG194" i="1" s="1"/>
  <c r="O220" i="1"/>
  <c r="Q216" i="1"/>
  <c r="CS186" i="1" s="1"/>
  <c r="BA215" i="1"/>
  <c r="DE185" i="1" s="1"/>
  <c r="AY218" i="1"/>
  <c r="BA218" i="1" s="1"/>
  <c r="AY216" i="1"/>
  <c r="BH215" i="1"/>
  <c r="BJ214" i="1"/>
  <c r="DH184" i="1" s="1"/>
  <c r="BM215" i="1"/>
  <c r="DI185" i="1" s="1"/>
  <c r="BK218" i="1"/>
  <c r="BM218" i="1" s="1"/>
  <c r="BK216" i="1"/>
  <c r="AA215" i="1"/>
  <c r="AC214" i="1"/>
  <c r="CW184" i="1" s="1"/>
  <c r="BY215" i="1"/>
  <c r="DM185" i="1" s="1"/>
  <c r="BW218" i="1"/>
  <c r="BY218" i="1" s="1"/>
  <c r="BW216" i="1"/>
  <c r="U215" i="1"/>
  <c r="W214" i="1"/>
  <c r="CU184" i="1" s="1"/>
  <c r="AG215" i="1"/>
  <c r="AI214" i="1"/>
  <c r="CY184" i="1" s="1"/>
  <c r="AX215" i="1"/>
  <c r="DD185" i="1" s="1"/>
  <c r="AV218" i="1"/>
  <c r="AX218" i="1" s="1"/>
  <c r="AV216" i="1"/>
  <c r="AF215" i="1"/>
  <c r="CX185" i="1" s="1"/>
  <c r="AD216" i="1"/>
  <c r="AD218" i="1"/>
  <c r="AF218" i="1" s="1"/>
  <c r="AL215" i="1"/>
  <c r="CZ185" i="1" s="1"/>
  <c r="AJ218" i="1"/>
  <c r="AL218" i="1" s="1"/>
  <c r="AJ216" i="1"/>
  <c r="T215" i="1"/>
  <c r="CT185" i="1" s="1"/>
  <c r="R218" i="1"/>
  <c r="T218" i="1" s="1"/>
  <c r="R216" i="1"/>
  <c r="AR215" i="1"/>
  <c r="AP216" i="1"/>
  <c r="AP218" i="1"/>
  <c r="AR218" i="1" s="1"/>
  <c r="BS215" i="1"/>
  <c r="DK185" i="1" s="1"/>
  <c r="BQ218" i="1"/>
  <c r="BS218" i="1" s="1"/>
  <c r="BQ216" i="1"/>
  <c r="AU215" i="1"/>
  <c r="AS218" i="1"/>
  <c r="AU218" i="1" s="1"/>
  <c r="AS216" i="1"/>
  <c r="BT215" i="1"/>
  <c r="BV214" i="1"/>
  <c r="Z215" i="1"/>
  <c r="CV185" i="1" s="1"/>
  <c r="X218" i="1"/>
  <c r="Z218" i="1" s="1"/>
  <c r="X216" i="1"/>
  <c r="BN215" i="1"/>
  <c r="BP214" i="1"/>
  <c r="DJ184" i="1" s="1"/>
  <c r="AM215" i="1"/>
  <c r="AO214" i="1"/>
  <c r="DA184" i="1" s="1"/>
  <c r="BE229" i="1" l="1"/>
  <c r="BG228" i="1"/>
  <c r="DG195" i="1" s="1"/>
  <c r="O221" i="1"/>
  <c r="Q220" i="1"/>
  <c r="CS187" i="1" s="1"/>
  <c r="BV215" i="1"/>
  <c r="BT216" i="1"/>
  <c r="BT218" i="1"/>
  <c r="BV218" i="1" s="1"/>
  <c r="R220" i="1"/>
  <c r="T216" i="1"/>
  <c r="CT186" i="1" s="1"/>
  <c r="BW220" i="1"/>
  <c r="BY216" i="1"/>
  <c r="DM186" i="1" s="1"/>
  <c r="AC215" i="1"/>
  <c r="CW185" i="1" s="1"/>
  <c r="AA218" i="1"/>
  <c r="AC218" i="1" s="1"/>
  <c r="AA216" i="1"/>
  <c r="AY220" i="1"/>
  <c r="BA216" i="1"/>
  <c r="DE186" i="1" s="1"/>
  <c r="AD220" i="1"/>
  <c r="AF216" i="1"/>
  <c r="CX186" i="1" s="1"/>
  <c r="AI215" i="1"/>
  <c r="CY185" i="1" s="1"/>
  <c r="AG218" i="1"/>
  <c r="AI218" i="1" s="1"/>
  <c r="AG216" i="1"/>
  <c r="BK220" i="1"/>
  <c r="BM216" i="1"/>
  <c r="DI186" i="1" s="1"/>
  <c r="BJ215" i="1"/>
  <c r="DH185" i="1" s="1"/>
  <c r="BH216" i="1"/>
  <c r="BH218" i="1"/>
  <c r="BJ218" i="1" s="1"/>
  <c r="X220" i="1"/>
  <c r="Z216" i="1"/>
  <c r="CV186" i="1" s="1"/>
  <c r="AJ220" i="1"/>
  <c r="AL216" i="1"/>
  <c r="CZ186" i="1" s="1"/>
  <c r="W215" i="1"/>
  <c r="CU185" i="1" s="1"/>
  <c r="U218" i="1"/>
  <c r="W218" i="1" s="1"/>
  <c r="U216" i="1"/>
  <c r="AO215" i="1"/>
  <c r="DA185" i="1" s="1"/>
  <c r="AM218" i="1"/>
  <c r="AO218" i="1" s="1"/>
  <c r="AM216" i="1"/>
  <c r="AS220" i="1"/>
  <c r="AU216" i="1"/>
  <c r="AV220" i="1"/>
  <c r="AX216" i="1"/>
  <c r="DD186" i="1" s="1"/>
  <c r="BP215" i="1"/>
  <c r="DJ185" i="1" s="1"/>
  <c r="BN218" i="1"/>
  <c r="BP218" i="1" s="1"/>
  <c r="BN216" i="1"/>
  <c r="BQ220" i="1"/>
  <c r="BS216" i="1"/>
  <c r="DK186" i="1" s="1"/>
  <c r="AP220" i="1"/>
  <c r="AR216" i="1"/>
  <c r="BE230" i="1" l="1"/>
  <c r="BG229" i="1"/>
  <c r="DG196" i="1" s="1"/>
  <c r="O222" i="1"/>
  <c r="Q221" i="1"/>
  <c r="CS188" i="1" s="1"/>
  <c r="BQ221" i="1"/>
  <c r="BS220" i="1"/>
  <c r="DK187" i="1" s="1"/>
  <c r="BK221" i="1"/>
  <c r="BM220" i="1"/>
  <c r="DI187" i="1" s="1"/>
  <c r="AG220" i="1"/>
  <c r="AI216" i="1"/>
  <c r="CY186" i="1" s="1"/>
  <c r="AD221" i="1"/>
  <c r="AF220" i="1"/>
  <c r="CX187" i="1" s="1"/>
  <c r="AM220" i="1"/>
  <c r="AO216" i="1"/>
  <c r="DA186" i="1" s="1"/>
  <c r="AA220" i="1"/>
  <c r="AC216" i="1"/>
  <c r="CW186" i="1" s="1"/>
  <c r="BN220" i="1"/>
  <c r="BP216" i="1"/>
  <c r="DJ186" i="1" s="1"/>
  <c r="R221" i="1"/>
  <c r="T220" i="1"/>
  <c r="CT187" i="1" s="1"/>
  <c r="BT220" i="1"/>
  <c r="BV216" i="1"/>
  <c r="BW221" i="1"/>
  <c r="BY220" i="1"/>
  <c r="DM187" i="1" s="1"/>
  <c r="AV221" i="1"/>
  <c r="AX220" i="1"/>
  <c r="DD187" i="1" s="1"/>
  <c r="BH220" i="1"/>
  <c r="BJ216" i="1"/>
  <c r="DH186" i="1" s="1"/>
  <c r="AP221" i="1"/>
  <c r="AR220" i="1"/>
  <c r="AS221" i="1"/>
  <c r="AU220" i="1"/>
  <c r="U220" i="1"/>
  <c r="W216" i="1"/>
  <c r="CU186" i="1" s="1"/>
  <c r="AJ221" i="1"/>
  <c r="AL220" i="1"/>
  <c r="CZ187" i="1" s="1"/>
  <c r="X221" i="1"/>
  <c r="Z220" i="1"/>
  <c r="CV187" i="1" s="1"/>
  <c r="AY221" i="1"/>
  <c r="BA220" i="1"/>
  <c r="DE187" i="1" s="1"/>
  <c r="BG230" i="1" l="1"/>
  <c r="DG197" i="1" s="1"/>
  <c r="BE233" i="1"/>
  <c r="BG233" i="1" s="1"/>
  <c r="BE231" i="1"/>
  <c r="O223" i="1"/>
  <c r="Q222" i="1"/>
  <c r="CS189" i="1" s="1"/>
  <c r="AY222" i="1"/>
  <c r="BA221" i="1"/>
  <c r="DE188" i="1" s="1"/>
  <c r="AS222" i="1"/>
  <c r="AU221" i="1"/>
  <c r="BW222" i="1"/>
  <c r="BY221" i="1"/>
  <c r="DM188" i="1" s="1"/>
  <c r="AA221" i="1"/>
  <c r="AC220" i="1"/>
  <c r="CW187" i="1" s="1"/>
  <c r="AD222" i="1"/>
  <c r="AF221" i="1"/>
  <c r="CX188" i="1" s="1"/>
  <c r="BK222" i="1"/>
  <c r="BM221" i="1"/>
  <c r="DI188" i="1" s="1"/>
  <c r="AJ222" i="1"/>
  <c r="AL221" i="1"/>
  <c r="CZ188" i="1" s="1"/>
  <c r="BH221" i="1"/>
  <c r="BJ220" i="1"/>
  <c r="DH187" i="1" s="1"/>
  <c r="R222" i="1"/>
  <c r="T221" i="1"/>
  <c r="CT188" i="1" s="1"/>
  <c r="X222" i="1"/>
  <c r="Z221" i="1"/>
  <c r="CV188" i="1" s="1"/>
  <c r="U221" i="1"/>
  <c r="W220" i="1"/>
  <c r="CU187" i="1" s="1"/>
  <c r="AP222" i="1"/>
  <c r="AR221" i="1"/>
  <c r="AV222" i="1"/>
  <c r="AX221" i="1"/>
  <c r="DD188" i="1" s="1"/>
  <c r="BT221" i="1"/>
  <c r="BV220" i="1"/>
  <c r="BN221" i="1"/>
  <c r="BP220" i="1"/>
  <c r="DJ187" i="1" s="1"/>
  <c r="AM221" i="1"/>
  <c r="AO220" i="1"/>
  <c r="DA187" i="1" s="1"/>
  <c r="AG221" i="1"/>
  <c r="AI220" i="1"/>
  <c r="CY187" i="1" s="1"/>
  <c r="BQ222" i="1"/>
  <c r="BS221" i="1"/>
  <c r="DK188" i="1" s="1"/>
  <c r="BE235" i="1" l="1"/>
  <c r="BG231" i="1"/>
  <c r="DG198" i="1" s="1"/>
  <c r="Q223" i="1"/>
  <c r="CS190" i="1" s="1"/>
  <c r="O224" i="1"/>
  <c r="AG222" i="1"/>
  <c r="AI221" i="1"/>
  <c r="CY188" i="1" s="1"/>
  <c r="AV223" i="1"/>
  <c r="AX222" i="1"/>
  <c r="DD189" i="1" s="1"/>
  <c r="R223" i="1"/>
  <c r="T222" i="1"/>
  <c r="CT189" i="1" s="1"/>
  <c r="AJ223" i="1"/>
  <c r="AL222" i="1"/>
  <c r="CZ189" i="1" s="1"/>
  <c r="AA222" i="1"/>
  <c r="AC221" i="1"/>
  <c r="CW188" i="1" s="1"/>
  <c r="AS223" i="1"/>
  <c r="AU222" i="1"/>
  <c r="BQ223" i="1"/>
  <c r="BS222" i="1"/>
  <c r="DK189" i="1" s="1"/>
  <c r="BN222" i="1"/>
  <c r="BP221" i="1"/>
  <c r="DJ188" i="1" s="1"/>
  <c r="U222" i="1"/>
  <c r="W221" i="1"/>
  <c r="CU188" i="1" s="1"/>
  <c r="AM222" i="1"/>
  <c r="AO221" i="1"/>
  <c r="DA188" i="1" s="1"/>
  <c r="BT222" i="1"/>
  <c r="BV221" i="1"/>
  <c r="AP223" i="1"/>
  <c r="AR222" i="1"/>
  <c r="X223" i="1"/>
  <c r="Z222" i="1"/>
  <c r="CV189" i="1" s="1"/>
  <c r="BH222" i="1"/>
  <c r="BJ221" i="1"/>
  <c r="DH188" i="1" s="1"/>
  <c r="BK223" i="1"/>
  <c r="BM222" i="1"/>
  <c r="DI189" i="1" s="1"/>
  <c r="AD223" i="1"/>
  <c r="AF222" i="1"/>
  <c r="CX189" i="1" s="1"/>
  <c r="BW223" i="1"/>
  <c r="BY222" i="1"/>
  <c r="DM189" i="1" s="1"/>
  <c r="AY223" i="1"/>
  <c r="BA222" i="1"/>
  <c r="DE189" i="1" s="1"/>
  <c r="BE236" i="1" l="1"/>
  <c r="BG235" i="1"/>
  <c r="DG199" i="1" s="1"/>
  <c r="Q224" i="1"/>
  <c r="CS191" i="1" s="1"/>
  <c r="O225" i="1"/>
  <c r="BH223" i="1"/>
  <c r="BJ222" i="1"/>
  <c r="DH189" i="1" s="1"/>
  <c r="AM223" i="1"/>
  <c r="AO222" i="1"/>
  <c r="DA189" i="1" s="1"/>
  <c r="BQ224" i="1"/>
  <c r="BS223" i="1"/>
  <c r="DK190" i="1" s="1"/>
  <c r="AA223" i="1"/>
  <c r="AC222" i="1"/>
  <c r="CW189" i="1" s="1"/>
  <c r="AJ224" i="1"/>
  <c r="AL223" i="1"/>
  <c r="CZ190" i="1" s="1"/>
  <c r="AV224" i="1"/>
  <c r="AX223" i="1"/>
  <c r="DD190" i="1" s="1"/>
  <c r="AD224" i="1"/>
  <c r="AF223" i="1"/>
  <c r="CX190" i="1" s="1"/>
  <c r="AY224" i="1"/>
  <c r="BA223" i="1"/>
  <c r="DE190" i="1" s="1"/>
  <c r="AP224" i="1"/>
  <c r="AR223" i="1"/>
  <c r="BN223" i="1"/>
  <c r="BP222" i="1"/>
  <c r="DJ189" i="1" s="1"/>
  <c r="BW224" i="1"/>
  <c r="BY223" i="1"/>
  <c r="DM190" i="1" s="1"/>
  <c r="BK224" i="1"/>
  <c r="BM223" i="1"/>
  <c r="DI190" i="1" s="1"/>
  <c r="X224" i="1"/>
  <c r="Z223" i="1"/>
  <c r="CV190" i="1" s="1"/>
  <c r="BT223" i="1"/>
  <c r="BV222" i="1"/>
  <c r="U223" i="1"/>
  <c r="W222" i="1"/>
  <c r="CU189" i="1" s="1"/>
  <c r="AS224" i="1"/>
  <c r="AU223" i="1"/>
  <c r="R224" i="1"/>
  <c r="T223" i="1"/>
  <c r="CT190" i="1" s="1"/>
  <c r="AG223" i="1"/>
  <c r="AI222" i="1"/>
  <c r="CY189" i="1" s="1"/>
  <c r="BE237" i="1" l="1"/>
  <c r="BG236" i="1"/>
  <c r="DG200" i="1" s="1"/>
  <c r="O226" i="1"/>
  <c r="Q225" i="1"/>
  <c r="CS192" i="1" s="1"/>
  <c r="BN224" i="1"/>
  <c r="BP223" i="1"/>
  <c r="DJ190" i="1" s="1"/>
  <c r="AV225" i="1"/>
  <c r="AX224" i="1"/>
  <c r="DD191" i="1" s="1"/>
  <c r="AA224" i="1"/>
  <c r="AC223" i="1"/>
  <c r="CW190" i="1" s="1"/>
  <c r="AM224" i="1"/>
  <c r="AO223" i="1"/>
  <c r="DA190" i="1" s="1"/>
  <c r="AG224" i="1"/>
  <c r="AI223" i="1"/>
  <c r="CY190" i="1" s="1"/>
  <c r="BT224" i="1"/>
  <c r="BV223" i="1"/>
  <c r="BK225" i="1"/>
  <c r="BM224" i="1"/>
  <c r="DI191" i="1" s="1"/>
  <c r="AY225" i="1"/>
  <c r="BA224" i="1"/>
  <c r="DE191" i="1" s="1"/>
  <c r="R225" i="1"/>
  <c r="T224" i="1"/>
  <c r="CT191" i="1" s="1"/>
  <c r="AS225" i="1"/>
  <c r="AU224" i="1"/>
  <c r="U224" i="1"/>
  <c r="W223" i="1"/>
  <c r="CU190" i="1" s="1"/>
  <c r="X225" i="1"/>
  <c r="Z224" i="1"/>
  <c r="CV191" i="1" s="1"/>
  <c r="BW225" i="1"/>
  <c r="BY224" i="1"/>
  <c r="DM191" i="1" s="1"/>
  <c r="AP225" i="1"/>
  <c r="AR224" i="1"/>
  <c r="AD225" i="1"/>
  <c r="AF224" i="1"/>
  <c r="CX191" i="1" s="1"/>
  <c r="AJ225" i="1"/>
  <c r="AL224" i="1"/>
  <c r="CZ191" i="1" s="1"/>
  <c r="BQ225" i="1"/>
  <c r="BS224" i="1"/>
  <c r="DK191" i="1" s="1"/>
  <c r="BH224" i="1"/>
  <c r="BJ223" i="1"/>
  <c r="DH190" i="1" s="1"/>
  <c r="BE238" i="1" l="1"/>
  <c r="BG237" i="1"/>
  <c r="DG201" i="1" s="1"/>
  <c r="O227" i="1"/>
  <c r="Q226" i="1"/>
  <c r="CS193" i="1" s="1"/>
  <c r="AP226" i="1"/>
  <c r="AR225" i="1"/>
  <c r="AS226" i="1"/>
  <c r="AU225" i="1"/>
  <c r="BT225" i="1"/>
  <c r="BV224" i="1"/>
  <c r="AG225" i="1"/>
  <c r="AI224" i="1"/>
  <c r="CY191" i="1" s="1"/>
  <c r="AA225" i="1"/>
  <c r="AC224" i="1"/>
  <c r="CW191" i="1" s="1"/>
  <c r="BN225" i="1"/>
  <c r="BP224" i="1"/>
  <c r="DJ191" i="1" s="1"/>
  <c r="BH225" i="1"/>
  <c r="BJ224" i="1"/>
  <c r="DH191" i="1" s="1"/>
  <c r="AJ226" i="1"/>
  <c r="AL225" i="1"/>
  <c r="CZ192" i="1" s="1"/>
  <c r="X226" i="1"/>
  <c r="Z225" i="1"/>
  <c r="CV192" i="1" s="1"/>
  <c r="AY226" i="1"/>
  <c r="BA225" i="1"/>
  <c r="DE192" i="1" s="1"/>
  <c r="BQ226" i="1"/>
  <c r="BS225" i="1"/>
  <c r="DK192" i="1" s="1"/>
  <c r="AD226" i="1"/>
  <c r="AF225" i="1"/>
  <c r="CX192" i="1" s="1"/>
  <c r="BW226" i="1"/>
  <c r="BY225" i="1"/>
  <c r="DM192" i="1" s="1"/>
  <c r="U225" i="1"/>
  <c r="W224" i="1"/>
  <c r="CU191" i="1" s="1"/>
  <c r="R226" i="1"/>
  <c r="T225" i="1"/>
  <c r="CT192" i="1" s="1"/>
  <c r="BK226" i="1"/>
  <c r="BM225" i="1"/>
  <c r="DI192" i="1" s="1"/>
  <c r="AM225" i="1"/>
  <c r="AO224" i="1"/>
  <c r="DA191" i="1" s="1"/>
  <c r="AV226" i="1"/>
  <c r="AX225" i="1"/>
  <c r="DD192" i="1" s="1"/>
  <c r="BE239" i="1" l="1"/>
  <c r="BG238" i="1"/>
  <c r="DG202" i="1" s="1"/>
  <c r="O228" i="1"/>
  <c r="Q227" i="1"/>
  <c r="CS194" i="1" s="1"/>
  <c r="AM226" i="1"/>
  <c r="AO225" i="1"/>
  <c r="DA192" i="1" s="1"/>
  <c r="BK227" i="1"/>
  <c r="BM226" i="1"/>
  <c r="DI193" i="1" s="1"/>
  <c r="AD227" i="1"/>
  <c r="AF226" i="1"/>
  <c r="CX193" i="1" s="1"/>
  <c r="AJ227" i="1"/>
  <c r="AL226" i="1"/>
  <c r="CZ193" i="1" s="1"/>
  <c r="BN226" i="1"/>
  <c r="BP225" i="1"/>
  <c r="DJ192" i="1" s="1"/>
  <c r="AG226" i="1"/>
  <c r="AI225" i="1"/>
  <c r="CY192" i="1" s="1"/>
  <c r="AS227" i="1"/>
  <c r="AU226" i="1"/>
  <c r="U226" i="1"/>
  <c r="W225" i="1"/>
  <c r="CU192" i="1" s="1"/>
  <c r="AY227" i="1"/>
  <c r="BA226" i="1"/>
  <c r="DE193" i="1" s="1"/>
  <c r="AV227" i="1"/>
  <c r="AX226" i="1"/>
  <c r="DD193" i="1" s="1"/>
  <c r="R227" i="1"/>
  <c r="T226" i="1"/>
  <c r="CT193" i="1" s="1"/>
  <c r="BW227" i="1"/>
  <c r="BY226" i="1"/>
  <c r="DM193" i="1" s="1"/>
  <c r="BQ227" i="1"/>
  <c r="BS226" i="1"/>
  <c r="DK193" i="1" s="1"/>
  <c r="X227" i="1"/>
  <c r="Z226" i="1"/>
  <c r="CV193" i="1" s="1"/>
  <c r="BH226" i="1"/>
  <c r="BJ225" i="1"/>
  <c r="DH192" i="1" s="1"/>
  <c r="AA226" i="1"/>
  <c r="AC225" i="1"/>
  <c r="CW192" i="1" s="1"/>
  <c r="BT226" i="1"/>
  <c r="BV225" i="1"/>
  <c r="AP227" i="1"/>
  <c r="AR226" i="1"/>
  <c r="BE240" i="1" l="1"/>
  <c r="BG239" i="1"/>
  <c r="DG203" i="1" s="1"/>
  <c r="O229" i="1"/>
  <c r="Q228" i="1"/>
  <c r="CS195" i="1" s="1"/>
  <c r="X228" i="1"/>
  <c r="Z227" i="1"/>
  <c r="CV194" i="1" s="1"/>
  <c r="AJ228" i="1"/>
  <c r="AL227" i="1"/>
  <c r="CZ194" i="1" s="1"/>
  <c r="BK228" i="1"/>
  <c r="BM227" i="1"/>
  <c r="DI194" i="1" s="1"/>
  <c r="AP228" i="1"/>
  <c r="AR227" i="1"/>
  <c r="AA227" i="1"/>
  <c r="AC226" i="1"/>
  <c r="CW193" i="1" s="1"/>
  <c r="BW228" i="1"/>
  <c r="BY227" i="1"/>
  <c r="DM194" i="1" s="1"/>
  <c r="AY228" i="1"/>
  <c r="BA227" i="1"/>
  <c r="DE194" i="1" s="1"/>
  <c r="AG227" i="1"/>
  <c r="AI226" i="1"/>
  <c r="CY193" i="1" s="1"/>
  <c r="BT227" i="1"/>
  <c r="BV226" i="1"/>
  <c r="BH227" i="1"/>
  <c r="BJ226" i="1"/>
  <c r="DH193" i="1" s="1"/>
  <c r="BQ228" i="1"/>
  <c r="BS227" i="1"/>
  <c r="DK194" i="1" s="1"/>
  <c r="R228" i="1"/>
  <c r="T227" i="1"/>
  <c r="CT194" i="1" s="1"/>
  <c r="AV228" i="1"/>
  <c r="AX227" i="1"/>
  <c r="DD194" i="1" s="1"/>
  <c r="U227" i="1"/>
  <c r="W226" i="1"/>
  <c r="CU193" i="1" s="1"/>
  <c r="AS228" i="1"/>
  <c r="AU227" i="1"/>
  <c r="BN227" i="1"/>
  <c r="BP226" i="1"/>
  <c r="DJ193" i="1" s="1"/>
  <c r="AD228" i="1"/>
  <c r="AF227" i="1"/>
  <c r="CX194" i="1" s="1"/>
  <c r="AM227" i="1"/>
  <c r="AO226" i="1"/>
  <c r="DA193" i="1" s="1"/>
  <c r="BE241" i="1" l="1"/>
  <c r="BG240" i="1"/>
  <c r="DG204" i="1" s="1"/>
  <c r="Q229" i="1"/>
  <c r="CS196" i="1" s="1"/>
  <c r="O230" i="1"/>
  <c r="BN228" i="1"/>
  <c r="BP227" i="1"/>
  <c r="DJ194" i="1" s="1"/>
  <c r="U228" i="1"/>
  <c r="W227" i="1"/>
  <c r="CU194" i="1" s="1"/>
  <c r="BH228" i="1"/>
  <c r="BJ227" i="1"/>
  <c r="DH194" i="1" s="1"/>
  <c r="BW229" i="1"/>
  <c r="BY228" i="1"/>
  <c r="DM195" i="1" s="1"/>
  <c r="AP229" i="1"/>
  <c r="AR228" i="1"/>
  <c r="AJ229" i="1"/>
  <c r="AL228" i="1"/>
  <c r="CZ195" i="1" s="1"/>
  <c r="AM228" i="1"/>
  <c r="AO227" i="1"/>
  <c r="DA194" i="1" s="1"/>
  <c r="R229" i="1"/>
  <c r="T228" i="1"/>
  <c r="CT195" i="1" s="1"/>
  <c r="AG228" i="1"/>
  <c r="AI227" i="1"/>
  <c r="CY194" i="1" s="1"/>
  <c r="AD229" i="1"/>
  <c r="AF228" i="1"/>
  <c r="CX195" i="1" s="1"/>
  <c r="AS229" i="1"/>
  <c r="AU228" i="1"/>
  <c r="AV229" i="1"/>
  <c r="AX228" i="1"/>
  <c r="DD195" i="1" s="1"/>
  <c r="BQ229" i="1"/>
  <c r="BS228" i="1"/>
  <c r="DK195" i="1" s="1"/>
  <c r="BT228" i="1"/>
  <c r="BV227" i="1"/>
  <c r="AY229" i="1"/>
  <c r="BA228" i="1"/>
  <c r="DE195" i="1" s="1"/>
  <c r="AA228" i="1"/>
  <c r="AC227" i="1"/>
  <c r="CW194" i="1" s="1"/>
  <c r="BK229" i="1"/>
  <c r="BM228" i="1"/>
  <c r="DI195" i="1" s="1"/>
  <c r="X229" i="1"/>
  <c r="Z228" i="1"/>
  <c r="CV195" i="1" s="1"/>
  <c r="BE242" i="1" l="1"/>
  <c r="BG241" i="1"/>
  <c r="DG205" i="1" s="1"/>
  <c r="O231" i="1"/>
  <c r="Q230" i="1"/>
  <c r="CS197" i="1" s="1"/>
  <c r="O233" i="1"/>
  <c r="Q233" i="1" s="1"/>
  <c r="BK230" i="1"/>
  <c r="BM229" i="1"/>
  <c r="DI196" i="1" s="1"/>
  <c r="AY230" i="1"/>
  <c r="BA229" i="1"/>
  <c r="DE196" i="1" s="1"/>
  <c r="AS230" i="1"/>
  <c r="AU229" i="1"/>
  <c r="AM229" i="1"/>
  <c r="AO228" i="1"/>
  <c r="DA195" i="1" s="1"/>
  <c r="BW230" i="1"/>
  <c r="BY229" i="1"/>
  <c r="DM196" i="1" s="1"/>
  <c r="X230" i="1"/>
  <c r="Z229" i="1"/>
  <c r="CV196" i="1" s="1"/>
  <c r="BQ230" i="1"/>
  <c r="BS229" i="1"/>
  <c r="DK196" i="1" s="1"/>
  <c r="AG229" i="1"/>
  <c r="AI228" i="1"/>
  <c r="CY195" i="1" s="1"/>
  <c r="AJ230" i="1"/>
  <c r="AL229" i="1"/>
  <c r="CZ196" i="1" s="1"/>
  <c r="U229" i="1"/>
  <c r="W228" i="1"/>
  <c r="CU195" i="1" s="1"/>
  <c r="AA229" i="1"/>
  <c r="AC228" i="1"/>
  <c r="CW195" i="1" s="1"/>
  <c r="BT229" i="1"/>
  <c r="BV228" i="1"/>
  <c r="AV230" i="1"/>
  <c r="AX229" i="1"/>
  <c r="DD196" i="1" s="1"/>
  <c r="AD230" i="1"/>
  <c r="AF229" i="1"/>
  <c r="CX196" i="1" s="1"/>
  <c r="R230" i="1"/>
  <c r="T229" i="1"/>
  <c r="CT196" i="1" s="1"/>
  <c r="AP230" i="1"/>
  <c r="AR229" i="1"/>
  <c r="BH229" i="1"/>
  <c r="BJ228" i="1"/>
  <c r="DH195" i="1" s="1"/>
  <c r="BN229" i="1"/>
  <c r="BP228" i="1"/>
  <c r="DJ195" i="1" s="1"/>
  <c r="BE243" i="1" l="1"/>
  <c r="BG242" i="1"/>
  <c r="DG206" i="1" s="1"/>
  <c r="Q231" i="1"/>
  <c r="CS198" i="1" s="1"/>
  <c r="O235" i="1"/>
  <c r="AR230" i="1"/>
  <c r="AP233" i="1"/>
  <c r="AR233" i="1" s="1"/>
  <c r="AP231" i="1"/>
  <c r="AA230" i="1"/>
  <c r="AC229" i="1"/>
  <c r="CW196" i="1" s="1"/>
  <c r="AG230" i="1"/>
  <c r="AI229" i="1"/>
  <c r="CY196" i="1" s="1"/>
  <c r="Z230" i="1"/>
  <c r="CV197" i="1" s="1"/>
  <c r="X233" i="1"/>
  <c r="Z233" i="1" s="1"/>
  <c r="X231" i="1"/>
  <c r="BA230" i="1"/>
  <c r="DE197" i="1" s="1"/>
  <c r="AY233" i="1"/>
  <c r="BA233" i="1" s="1"/>
  <c r="AY231" i="1"/>
  <c r="BN230" i="1"/>
  <c r="BP229" i="1"/>
  <c r="DJ196" i="1" s="1"/>
  <c r="T230" i="1"/>
  <c r="CT197" i="1" s="1"/>
  <c r="R231" i="1"/>
  <c r="R233" i="1"/>
  <c r="T233" i="1" s="1"/>
  <c r="AX230" i="1"/>
  <c r="DD197" i="1" s="1"/>
  <c r="AV231" i="1"/>
  <c r="AV233" i="1"/>
  <c r="AX233" i="1" s="1"/>
  <c r="U230" i="1"/>
  <c r="W229" i="1"/>
  <c r="CU196" i="1" s="1"/>
  <c r="AM230" i="1"/>
  <c r="AO229" i="1"/>
  <c r="DA196" i="1" s="1"/>
  <c r="BH230" i="1"/>
  <c r="BJ229" i="1"/>
  <c r="DH196" i="1" s="1"/>
  <c r="AF230" i="1"/>
  <c r="CX197" i="1" s="1"/>
  <c r="AD231" i="1"/>
  <c r="AD233" i="1"/>
  <c r="AF233" i="1" s="1"/>
  <c r="BT230" i="1"/>
  <c r="BV229" i="1"/>
  <c r="AL230" i="1"/>
  <c r="CZ197" i="1" s="1"/>
  <c r="AJ231" i="1"/>
  <c r="AJ233" i="1"/>
  <c r="AL233" i="1" s="1"/>
  <c r="BS230" i="1"/>
  <c r="DK197" i="1" s="1"/>
  <c r="BQ233" i="1"/>
  <c r="BS233" i="1" s="1"/>
  <c r="BQ231" i="1"/>
  <c r="BY230" i="1"/>
  <c r="DM197" i="1" s="1"/>
  <c r="BW233" i="1"/>
  <c r="BY233" i="1" s="1"/>
  <c r="BW231" i="1"/>
  <c r="AU230" i="1"/>
  <c r="AS233" i="1"/>
  <c r="AU233" i="1" s="1"/>
  <c r="AS231" i="1"/>
  <c r="BM230" i="1"/>
  <c r="DI197" i="1" s="1"/>
  <c r="BK233" i="1"/>
  <c r="BM233" i="1" s="1"/>
  <c r="BK231" i="1"/>
  <c r="BE244" i="1" l="1"/>
  <c r="BG243" i="1"/>
  <c r="DG207" i="1" s="1"/>
  <c r="O236" i="1"/>
  <c r="Q235" i="1"/>
  <c r="CS199" i="1" s="1"/>
  <c r="AO230" i="1"/>
  <c r="DA197" i="1" s="1"/>
  <c r="AM233" i="1"/>
  <c r="AO233" i="1" s="1"/>
  <c r="AM231" i="1"/>
  <c r="AC230" i="1"/>
  <c r="CW197" i="1" s="1"/>
  <c r="AA233" i="1"/>
  <c r="AC233" i="1" s="1"/>
  <c r="AA231" i="1"/>
  <c r="AJ235" i="1"/>
  <c r="AL231" i="1"/>
  <c r="CZ198" i="1" s="1"/>
  <c r="BW235" i="1"/>
  <c r="BY231" i="1"/>
  <c r="DM198" i="1" s="1"/>
  <c r="BV230" i="1"/>
  <c r="BT233" i="1"/>
  <c r="BV233" i="1" s="1"/>
  <c r="BT231" i="1"/>
  <c r="BJ230" i="1"/>
  <c r="DH197" i="1" s="1"/>
  <c r="BH231" i="1"/>
  <c r="BH233" i="1"/>
  <c r="BJ233" i="1" s="1"/>
  <c r="W230" i="1"/>
  <c r="CU197" i="1" s="1"/>
  <c r="U233" i="1"/>
  <c r="W233" i="1" s="1"/>
  <c r="U231" i="1"/>
  <c r="BP230" i="1"/>
  <c r="DJ197" i="1" s="1"/>
  <c r="BN231" i="1"/>
  <c r="BN233" i="1"/>
  <c r="BP233" i="1" s="1"/>
  <c r="X235" i="1"/>
  <c r="Z231" i="1"/>
  <c r="CV198" i="1" s="1"/>
  <c r="AI230" i="1"/>
  <c r="CY197" i="1" s="1"/>
  <c r="AG233" i="1"/>
  <c r="AI233" i="1" s="1"/>
  <c r="AG231" i="1"/>
  <c r="BK235" i="1"/>
  <c r="BM231" i="1"/>
  <c r="DI198" i="1" s="1"/>
  <c r="AD235" i="1"/>
  <c r="AF231" i="1"/>
  <c r="CX198" i="1" s="1"/>
  <c r="AV235" i="1"/>
  <c r="AX231" i="1"/>
  <c r="DD198" i="1" s="1"/>
  <c r="BQ235" i="1"/>
  <c r="BS231" i="1"/>
  <c r="DK198" i="1" s="1"/>
  <c r="AP235" i="1"/>
  <c r="AR231" i="1"/>
  <c r="AS235" i="1"/>
  <c r="AU231" i="1"/>
  <c r="R235" i="1"/>
  <c r="T231" i="1"/>
  <c r="CT198" i="1" s="1"/>
  <c r="AY235" i="1"/>
  <c r="BA231" i="1"/>
  <c r="DE198" i="1" s="1"/>
  <c r="BE245" i="1" l="1"/>
  <c r="BG244" i="1"/>
  <c r="DG208" i="1" s="1"/>
  <c r="Q236" i="1"/>
  <c r="CS200" i="1" s="1"/>
  <c r="O237" i="1"/>
  <c r="R236" i="1"/>
  <c r="T235" i="1"/>
  <c r="CT199" i="1" s="1"/>
  <c r="BK236" i="1"/>
  <c r="BM235" i="1"/>
  <c r="DI199" i="1" s="1"/>
  <c r="AA235" i="1"/>
  <c r="AC231" i="1"/>
  <c r="CW198" i="1" s="1"/>
  <c r="X236" i="1"/>
  <c r="Z235" i="1"/>
  <c r="CV199" i="1" s="1"/>
  <c r="BH235" i="1"/>
  <c r="BJ231" i="1"/>
  <c r="DH198" i="1" s="1"/>
  <c r="BT235" i="1"/>
  <c r="BV231" i="1"/>
  <c r="BW236" i="1"/>
  <c r="BY235" i="1"/>
  <c r="DM199" i="1" s="1"/>
  <c r="AP236" i="1"/>
  <c r="AR235" i="1"/>
  <c r="BQ236" i="1"/>
  <c r="BS235" i="1"/>
  <c r="DK199" i="1" s="1"/>
  <c r="AV236" i="1"/>
  <c r="AX235" i="1"/>
  <c r="DD199" i="1" s="1"/>
  <c r="AG235" i="1"/>
  <c r="AI231" i="1"/>
  <c r="CY198" i="1" s="1"/>
  <c r="U235" i="1"/>
  <c r="W231" i="1"/>
  <c r="CU198" i="1" s="1"/>
  <c r="AY236" i="1"/>
  <c r="BA235" i="1"/>
  <c r="DE199" i="1" s="1"/>
  <c r="AS236" i="1"/>
  <c r="AU235" i="1"/>
  <c r="AD236" i="1"/>
  <c r="AF235" i="1"/>
  <c r="CX199" i="1" s="1"/>
  <c r="BN235" i="1"/>
  <c r="BP231" i="1"/>
  <c r="DJ198" i="1" s="1"/>
  <c r="AJ236" i="1"/>
  <c r="AL235" i="1"/>
  <c r="CZ199" i="1" s="1"/>
  <c r="AM235" i="1"/>
  <c r="AO231" i="1"/>
  <c r="DA198" i="1" s="1"/>
  <c r="BG245" i="1" l="1"/>
  <c r="DG209" i="1" s="1"/>
  <c r="BE246" i="1"/>
  <c r="BE248" i="1"/>
  <c r="BG248" i="1" s="1"/>
  <c r="O238" i="1"/>
  <c r="Q237" i="1"/>
  <c r="CS201" i="1" s="1"/>
  <c r="AJ237" i="1"/>
  <c r="AL236" i="1"/>
  <c r="CZ200" i="1" s="1"/>
  <c r="AY237" i="1"/>
  <c r="BA236" i="1"/>
  <c r="DE200" i="1" s="1"/>
  <c r="BQ237" i="1"/>
  <c r="BS236" i="1"/>
  <c r="DK200" i="1" s="1"/>
  <c r="BH236" i="1"/>
  <c r="BJ235" i="1"/>
  <c r="DH199" i="1" s="1"/>
  <c r="AA236" i="1"/>
  <c r="AC235" i="1"/>
  <c r="CW199" i="1" s="1"/>
  <c r="BK237" i="1"/>
  <c r="BM236" i="1"/>
  <c r="DI200" i="1" s="1"/>
  <c r="AD237" i="1"/>
  <c r="AF236" i="1"/>
  <c r="CX200" i="1" s="1"/>
  <c r="AG236" i="1"/>
  <c r="AI235" i="1"/>
  <c r="CY199" i="1" s="1"/>
  <c r="BW237" i="1"/>
  <c r="BY236" i="1"/>
  <c r="DM200" i="1" s="1"/>
  <c r="AM236" i="1"/>
  <c r="AO235" i="1"/>
  <c r="DA199" i="1" s="1"/>
  <c r="BN236" i="1"/>
  <c r="BP235" i="1"/>
  <c r="DJ199" i="1" s="1"/>
  <c r="AS237" i="1"/>
  <c r="AU236" i="1"/>
  <c r="U236" i="1"/>
  <c r="W235" i="1"/>
  <c r="CU199" i="1" s="1"/>
  <c r="AV237" i="1"/>
  <c r="AX236" i="1"/>
  <c r="DD200" i="1" s="1"/>
  <c r="AP237" i="1"/>
  <c r="AR236" i="1"/>
  <c r="BT236" i="1"/>
  <c r="BV235" i="1"/>
  <c r="X237" i="1"/>
  <c r="Z236" i="1"/>
  <c r="CV200" i="1" s="1"/>
  <c r="R237" i="1"/>
  <c r="T236" i="1"/>
  <c r="CT200" i="1" s="1"/>
  <c r="BE250" i="1" l="1"/>
  <c r="BG246" i="1"/>
  <c r="DG210" i="1" s="1"/>
  <c r="O239" i="1"/>
  <c r="Q238" i="1"/>
  <c r="CS202" i="1" s="1"/>
  <c r="R238" i="1"/>
  <c r="T237" i="1"/>
  <c r="CT201" i="1" s="1"/>
  <c r="AP238" i="1"/>
  <c r="AR237" i="1"/>
  <c r="BN237" i="1"/>
  <c r="BP236" i="1"/>
  <c r="DJ200" i="1" s="1"/>
  <c r="AD238" i="1"/>
  <c r="AF237" i="1"/>
  <c r="CX201" i="1" s="1"/>
  <c r="BK238" i="1"/>
  <c r="BM237" i="1"/>
  <c r="DI201" i="1" s="1"/>
  <c r="AY238" i="1"/>
  <c r="BA237" i="1"/>
  <c r="DE201" i="1" s="1"/>
  <c r="BT237" i="1"/>
  <c r="BV236" i="1"/>
  <c r="AS238" i="1"/>
  <c r="AU237" i="1"/>
  <c r="AG237" i="1"/>
  <c r="AI236" i="1"/>
  <c r="CY200" i="1" s="1"/>
  <c r="X238" i="1"/>
  <c r="Z237" i="1"/>
  <c r="CV201" i="1" s="1"/>
  <c r="U237" i="1"/>
  <c r="W236" i="1"/>
  <c r="CU200" i="1" s="1"/>
  <c r="BW238" i="1"/>
  <c r="BY237" i="1"/>
  <c r="DM201" i="1" s="1"/>
  <c r="BH237" i="1"/>
  <c r="BJ236" i="1"/>
  <c r="DH200" i="1" s="1"/>
  <c r="AV238" i="1"/>
  <c r="AX237" i="1"/>
  <c r="DD201" i="1" s="1"/>
  <c r="AM237" i="1"/>
  <c r="AO236" i="1"/>
  <c r="DA200" i="1" s="1"/>
  <c r="AA237" i="1"/>
  <c r="AC236" i="1"/>
  <c r="CW200" i="1" s="1"/>
  <c r="BQ238" i="1"/>
  <c r="BS237" i="1"/>
  <c r="DK201" i="1" s="1"/>
  <c r="AJ238" i="1"/>
  <c r="AL237" i="1"/>
  <c r="CZ201" i="1" s="1"/>
  <c r="BE251" i="1" l="1"/>
  <c r="BG250" i="1"/>
  <c r="DG211" i="1" s="1"/>
  <c r="O240" i="1"/>
  <c r="Q239" i="1"/>
  <c r="CS203" i="1" s="1"/>
  <c r="AJ239" i="1"/>
  <c r="AL238" i="1"/>
  <c r="CZ202" i="1" s="1"/>
  <c r="AV239" i="1"/>
  <c r="AX238" i="1"/>
  <c r="DD202" i="1" s="1"/>
  <c r="BW239" i="1"/>
  <c r="BY238" i="1"/>
  <c r="DM202" i="1" s="1"/>
  <c r="AS239" i="1"/>
  <c r="AU238" i="1"/>
  <c r="AY239" i="1"/>
  <c r="BA238" i="1"/>
  <c r="DE202" i="1" s="1"/>
  <c r="AD239" i="1"/>
  <c r="AF238" i="1"/>
  <c r="CX202" i="1" s="1"/>
  <c r="AP239" i="1"/>
  <c r="AR238" i="1"/>
  <c r="AA238" i="1"/>
  <c r="AC237" i="1"/>
  <c r="CW201" i="1" s="1"/>
  <c r="BH238" i="1"/>
  <c r="BJ237" i="1"/>
  <c r="DH201" i="1" s="1"/>
  <c r="X239" i="1"/>
  <c r="Z238" i="1"/>
  <c r="CV202" i="1" s="1"/>
  <c r="BQ239" i="1"/>
  <c r="BS238" i="1"/>
  <c r="DK202" i="1" s="1"/>
  <c r="AM238" i="1"/>
  <c r="AO237" i="1"/>
  <c r="DA201" i="1" s="1"/>
  <c r="U238" i="1"/>
  <c r="W237" i="1"/>
  <c r="CU201" i="1" s="1"/>
  <c r="AG238" i="1"/>
  <c r="AI237" i="1"/>
  <c r="CY201" i="1" s="1"/>
  <c r="BT238" i="1"/>
  <c r="BV237" i="1"/>
  <c r="BK239" i="1"/>
  <c r="BM238" i="1"/>
  <c r="DI202" i="1" s="1"/>
  <c r="BN238" i="1"/>
  <c r="BP237" i="1"/>
  <c r="DJ201" i="1" s="1"/>
  <c r="R239" i="1"/>
  <c r="T238" i="1"/>
  <c r="CT202" i="1" s="1"/>
  <c r="BE252" i="1" l="1"/>
  <c r="BG251" i="1"/>
  <c r="DG212" i="1" s="1"/>
  <c r="O241" i="1"/>
  <c r="Q240" i="1"/>
  <c r="CS204" i="1" s="1"/>
  <c r="BN239" i="1"/>
  <c r="BP238" i="1"/>
  <c r="DJ202" i="1" s="1"/>
  <c r="BT239" i="1"/>
  <c r="BV238" i="1"/>
  <c r="U239" i="1"/>
  <c r="W238" i="1"/>
  <c r="CU202" i="1" s="1"/>
  <c r="BQ240" i="1"/>
  <c r="BS239" i="1"/>
  <c r="DK203" i="1" s="1"/>
  <c r="BH239" i="1"/>
  <c r="BJ238" i="1"/>
  <c r="DH202" i="1" s="1"/>
  <c r="AP240" i="1"/>
  <c r="AR239" i="1"/>
  <c r="AY240" i="1"/>
  <c r="BA239" i="1"/>
  <c r="DE203" i="1" s="1"/>
  <c r="BW240" i="1"/>
  <c r="BY239" i="1"/>
  <c r="DM203" i="1" s="1"/>
  <c r="AJ240" i="1"/>
  <c r="AL239" i="1"/>
  <c r="CZ203" i="1" s="1"/>
  <c r="R240" i="1"/>
  <c r="T239" i="1"/>
  <c r="CT203" i="1" s="1"/>
  <c r="BK240" i="1"/>
  <c r="BM239" i="1"/>
  <c r="DI203" i="1" s="1"/>
  <c r="AG239" i="1"/>
  <c r="AI238" i="1"/>
  <c r="CY202" i="1" s="1"/>
  <c r="AM239" i="1"/>
  <c r="AO238" i="1"/>
  <c r="DA202" i="1" s="1"/>
  <c r="X240" i="1"/>
  <c r="Z239" i="1"/>
  <c r="CV203" i="1" s="1"/>
  <c r="AA239" i="1"/>
  <c r="AC238" i="1"/>
  <c r="CW202" i="1" s="1"/>
  <c r="AD240" i="1"/>
  <c r="AF239" i="1"/>
  <c r="CX203" i="1" s="1"/>
  <c r="AS240" i="1"/>
  <c r="AU239" i="1"/>
  <c r="AV240" i="1"/>
  <c r="AX239" i="1"/>
  <c r="DD203" i="1" s="1"/>
  <c r="BE253" i="1" l="1"/>
  <c r="BG252" i="1"/>
  <c r="DG213" i="1" s="1"/>
  <c r="Q241" i="1"/>
  <c r="CS205" i="1" s="1"/>
  <c r="O242" i="1"/>
  <c r="AS241" i="1"/>
  <c r="AU240" i="1"/>
  <c r="AA240" i="1"/>
  <c r="AC239" i="1"/>
  <c r="CW203" i="1" s="1"/>
  <c r="AM240" i="1"/>
  <c r="AO239" i="1"/>
  <c r="DA203" i="1" s="1"/>
  <c r="AG240" i="1"/>
  <c r="AI239" i="1"/>
  <c r="CY203" i="1" s="1"/>
  <c r="R241" i="1"/>
  <c r="T240" i="1"/>
  <c r="CT204" i="1" s="1"/>
  <c r="BW241" i="1"/>
  <c r="BY240" i="1"/>
  <c r="DM204" i="1" s="1"/>
  <c r="AP241" i="1"/>
  <c r="AR240" i="1"/>
  <c r="BQ241" i="1"/>
  <c r="BS240" i="1"/>
  <c r="DK204" i="1" s="1"/>
  <c r="U240" i="1"/>
  <c r="W239" i="1"/>
  <c r="CU203" i="1" s="1"/>
  <c r="BN240" i="1"/>
  <c r="BP239" i="1"/>
  <c r="DJ203" i="1" s="1"/>
  <c r="AV241" i="1"/>
  <c r="AX240" i="1"/>
  <c r="DD204" i="1" s="1"/>
  <c r="AD241" i="1"/>
  <c r="AF240" i="1"/>
  <c r="CX204" i="1" s="1"/>
  <c r="X241" i="1"/>
  <c r="Z240" i="1"/>
  <c r="CV204" i="1" s="1"/>
  <c r="BK241" i="1"/>
  <c r="BM240" i="1"/>
  <c r="DI204" i="1" s="1"/>
  <c r="AJ241" i="1"/>
  <c r="AL240" i="1"/>
  <c r="CZ204" i="1" s="1"/>
  <c r="AY241" i="1"/>
  <c r="BA240" i="1"/>
  <c r="DE204" i="1" s="1"/>
  <c r="BH240" i="1"/>
  <c r="BJ239" i="1"/>
  <c r="DH203" i="1" s="1"/>
  <c r="BT240" i="1"/>
  <c r="BV239" i="1"/>
  <c r="BE254" i="1" l="1"/>
  <c r="BG253" i="1"/>
  <c r="DG214" i="1" s="1"/>
  <c r="Q242" i="1"/>
  <c r="CS206" i="1" s="1"/>
  <c r="O243" i="1"/>
  <c r="AY242" i="1"/>
  <c r="BA241" i="1"/>
  <c r="DE205" i="1" s="1"/>
  <c r="BK242" i="1"/>
  <c r="BM241" i="1"/>
  <c r="DI205" i="1" s="1"/>
  <c r="X242" i="1"/>
  <c r="Z241" i="1"/>
  <c r="CV205" i="1" s="1"/>
  <c r="AV242" i="1"/>
  <c r="AX241" i="1"/>
  <c r="DD205" i="1" s="1"/>
  <c r="U241" i="1"/>
  <c r="W240" i="1"/>
  <c r="CU204" i="1" s="1"/>
  <c r="AP242" i="1"/>
  <c r="AR241" i="1"/>
  <c r="R242" i="1"/>
  <c r="T241" i="1"/>
  <c r="CT205" i="1" s="1"/>
  <c r="AM241" i="1"/>
  <c r="AO240" i="1"/>
  <c r="DA204" i="1" s="1"/>
  <c r="AS242" i="1"/>
  <c r="AU241" i="1"/>
  <c r="BT241" i="1"/>
  <c r="BV240" i="1"/>
  <c r="BH241" i="1"/>
  <c r="BJ240" i="1"/>
  <c r="DH204" i="1" s="1"/>
  <c r="AJ242" i="1"/>
  <c r="AL241" i="1"/>
  <c r="CZ205" i="1" s="1"/>
  <c r="AD242" i="1"/>
  <c r="AF241" i="1"/>
  <c r="CX205" i="1" s="1"/>
  <c r="BN241" i="1"/>
  <c r="BP240" i="1"/>
  <c r="DJ204" i="1" s="1"/>
  <c r="BQ242" i="1"/>
  <c r="BS241" i="1"/>
  <c r="DK205" i="1" s="1"/>
  <c r="BW242" i="1"/>
  <c r="BY241" i="1"/>
  <c r="DM205" i="1" s="1"/>
  <c r="AG241" i="1"/>
  <c r="AI240" i="1"/>
  <c r="CY204" i="1" s="1"/>
  <c r="AA241" i="1"/>
  <c r="AC240" i="1"/>
  <c r="CW204" i="1" s="1"/>
  <c r="BE255" i="1" l="1"/>
  <c r="BG254" i="1"/>
  <c r="DG215" i="1" s="1"/>
  <c r="O244" i="1"/>
  <c r="Q243" i="1"/>
  <c r="CS207" i="1" s="1"/>
  <c r="AG242" i="1"/>
  <c r="AI241" i="1"/>
  <c r="CY205" i="1" s="1"/>
  <c r="BQ243" i="1"/>
  <c r="BS242" i="1"/>
  <c r="DK206" i="1" s="1"/>
  <c r="AD243" i="1"/>
  <c r="AF242" i="1"/>
  <c r="CX206" i="1" s="1"/>
  <c r="AJ243" i="1"/>
  <c r="AL242" i="1"/>
  <c r="CZ206" i="1" s="1"/>
  <c r="BT242" i="1"/>
  <c r="BV241" i="1"/>
  <c r="AM242" i="1"/>
  <c r="AO241" i="1"/>
  <c r="DA205" i="1" s="1"/>
  <c r="AP243" i="1"/>
  <c r="AR242" i="1"/>
  <c r="AV243" i="1"/>
  <c r="AX242" i="1"/>
  <c r="DD206" i="1" s="1"/>
  <c r="BK243" i="1"/>
  <c r="BM242" i="1"/>
  <c r="DI206" i="1" s="1"/>
  <c r="AA242" i="1"/>
  <c r="AC241" i="1"/>
  <c r="CW205" i="1" s="1"/>
  <c r="BW243" i="1"/>
  <c r="BY242" i="1"/>
  <c r="DM206" i="1" s="1"/>
  <c r="BN242" i="1"/>
  <c r="BP241" i="1"/>
  <c r="DJ205" i="1" s="1"/>
  <c r="BH242" i="1"/>
  <c r="BJ241" i="1"/>
  <c r="DH205" i="1" s="1"/>
  <c r="AS243" i="1"/>
  <c r="AU242" i="1"/>
  <c r="R243" i="1"/>
  <c r="T242" i="1"/>
  <c r="CT206" i="1" s="1"/>
  <c r="U242" i="1"/>
  <c r="W241" i="1"/>
  <c r="CU205" i="1" s="1"/>
  <c r="X243" i="1"/>
  <c r="Z242" i="1"/>
  <c r="CV206" i="1" s="1"/>
  <c r="AY243" i="1"/>
  <c r="BA242" i="1"/>
  <c r="DE206" i="1" s="1"/>
  <c r="BE256" i="1" l="1"/>
  <c r="BG255" i="1"/>
  <c r="DG216" i="1" s="1"/>
  <c r="O245" i="1"/>
  <c r="Q244" i="1"/>
  <c r="CS208" i="1" s="1"/>
  <c r="X244" i="1"/>
  <c r="Z243" i="1"/>
  <c r="CV207" i="1" s="1"/>
  <c r="R244" i="1"/>
  <c r="T243" i="1"/>
  <c r="CT207" i="1" s="1"/>
  <c r="BH243" i="1"/>
  <c r="BJ242" i="1"/>
  <c r="DH206" i="1" s="1"/>
  <c r="BN243" i="1"/>
  <c r="BP242" i="1"/>
  <c r="DJ206" i="1" s="1"/>
  <c r="AA243" i="1"/>
  <c r="AC242" i="1"/>
  <c r="CW206" i="1" s="1"/>
  <c r="BK244" i="1"/>
  <c r="BM243" i="1"/>
  <c r="DI207" i="1" s="1"/>
  <c r="AP244" i="1"/>
  <c r="AR243" i="1"/>
  <c r="BT243" i="1"/>
  <c r="BV242" i="1"/>
  <c r="AD244" i="1"/>
  <c r="AF243" i="1"/>
  <c r="CX207" i="1" s="1"/>
  <c r="AG243" i="1"/>
  <c r="AI242" i="1"/>
  <c r="CY206" i="1" s="1"/>
  <c r="AY244" i="1"/>
  <c r="BA243" i="1"/>
  <c r="DE207" i="1" s="1"/>
  <c r="U243" i="1"/>
  <c r="W242" i="1"/>
  <c r="CU206" i="1" s="1"/>
  <c r="AS244" i="1"/>
  <c r="AU243" i="1"/>
  <c r="BW244" i="1"/>
  <c r="BY243" i="1"/>
  <c r="DM207" i="1" s="1"/>
  <c r="AV244" i="1"/>
  <c r="AX243" i="1"/>
  <c r="DD207" i="1" s="1"/>
  <c r="AM243" i="1"/>
  <c r="AO242" i="1"/>
  <c r="DA206" i="1" s="1"/>
  <c r="AJ244" i="1"/>
  <c r="AL243" i="1"/>
  <c r="CZ207" i="1" s="1"/>
  <c r="BQ244" i="1"/>
  <c r="BS243" i="1"/>
  <c r="DK207" i="1" s="1"/>
  <c r="BE257" i="1" l="1"/>
  <c r="BG256" i="1"/>
  <c r="DG217" i="1" s="1"/>
  <c r="Q245" i="1"/>
  <c r="CS209" i="1" s="1"/>
  <c r="O246" i="1"/>
  <c r="O248" i="1"/>
  <c r="Q248" i="1" s="1"/>
  <c r="AV245" i="1"/>
  <c r="AX244" i="1"/>
  <c r="DD208" i="1" s="1"/>
  <c r="BW245" i="1"/>
  <c r="BY244" i="1"/>
  <c r="DM208" i="1" s="1"/>
  <c r="AY245" i="1"/>
  <c r="BA244" i="1"/>
  <c r="DE208" i="1" s="1"/>
  <c r="AD245" i="1"/>
  <c r="AF244" i="1"/>
  <c r="CX208" i="1" s="1"/>
  <c r="AA244" i="1"/>
  <c r="AC243" i="1"/>
  <c r="CW207" i="1" s="1"/>
  <c r="BH244" i="1"/>
  <c r="BJ243" i="1"/>
  <c r="DH207" i="1" s="1"/>
  <c r="BQ245" i="1"/>
  <c r="BS244" i="1"/>
  <c r="DK208" i="1" s="1"/>
  <c r="AM244" i="1"/>
  <c r="AO243" i="1"/>
  <c r="DA207" i="1" s="1"/>
  <c r="U244" i="1"/>
  <c r="W243" i="1"/>
  <c r="CU207" i="1" s="1"/>
  <c r="AG244" i="1"/>
  <c r="AI243" i="1"/>
  <c r="CY207" i="1" s="1"/>
  <c r="BT244" i="1"/>
  <c r="BV243" i="1"/>
  <c r="BK245" i="1"/>
  <c r="BM244" i="1"/>
  <c r="DI208" i="1" s="1"/>
  <c r="BN244" i="1"/>
  <c r="BP243" i="1"/>
  <c r="DJ207" i="1" s="1"/>
  <c r="R245" i="1"/>
  <c r="T244" i="1"/>
  <c r="CT208" i="1" s="1"/>
  <c r="AJ245" i="1"/>
  <c r="AL244" i="1"/>
  <c r="CZ208" i="1" s="1"/>
  <c r="AS245" i="1"/>
  <c r="AU244" i="1"/>
  <c r="AP245" i="1"/>
  <c r="AR244" i="1"/>
  <c r="X245" i="1"/>
  <c r="Z244" i="1"/>
  <c r="CV208" i="1" s="1"/>
  <c r="BE258" i="1" l="1"/>
  <c r="BG257" i="1"/>
  <c r="DG218" i="1" s="1"/>
  <c r="O250" i="1"/>
  <c r="Q246" i="1"/>
  <c r="CS210" i="1" s="1"/>
  <c r="T245" i="1"/>
  <c r="CT209" i="1" s="1"/>
  <c r="R246" i="1"/>
  <c r="R248" i="1"/>
  <c r="T248" i="1" s="1"/>
  <c r="AG245" i="1"/>
  <c r="AI244" i="1"/>
  <c r="CY208" i="1" s="1"/>
  <c r="BH245" i="1"/>
  <c r="BJ244" i="1"/>
  <c r="DH208" i="1" s="1"/>
  <c r="AF245" i="1"/>
  <c r="CX209" i="1" s="1"/>
  <c r="AD246" i="1"/>
  <c r="AD248" i="1"/>
  <c r="AF248" i="1" s="1"/>
  <c r="BY245" i="1"/>
  <c r="DM209" i="1" s="1"/>
  <c r="BW248" i="1"/>
  <c r="BY248" i="1" s="1"/>
  <c r="BW246" i="1"/>
  <c r="Z245" i="1"/>
  <c r="CV209" i="1" s="1"/>
  <c r="X246" i="1"/>
  <c r="X248" i="1"/>
  <c r="Z248" i="1" s="1"/>
  <c r="BM245" i="1"/>
  <c r="DI209" i="1" s="1"/>
  <c r="BK248" i="1"/>
  <c r="BM248" i="1" s="1"/>
  <c r="BK246" i="1"/>
  <c r="AM245" i="1"/>
  <c r="AO244" i="1"/>
  <c r="DA208" i="1" s="1"/>
  <c r="AU245" i="1"/>
  <c r="AS248" i="1"/>
  <c r="AU248" i="1" s="1"/>
  <c r="AS246" i="1"/>
  <c r="AR245" i="1"/>
  <c r="AP246" i="1"/>
  <c r="AP248" i="1"/>
  <c r="AR248" i="1" s="1"/>
  <c r="AL245" i="1"/>
  <c r="CZ209" i="1" s="1"/>
  <c r="AJ246" i="1"/>
  <c r="AJ248" i="1"/>
  <c r="AL248" i="1" s="1"/>
  <c r="BN245" i="1"/>
  <c r="BP244" i="1"/>
  <c r="DJ208" i="1" s="1"/>
  <c r="BT245" i="1"/>
  <c r="BV244" i="1"/>
  <c r="U245" i="1"/>
  <c r="W244" i="1"/>
  <c r="CU208" i="1" s="1"/>
  <c r="BS245" i="1"/>
  <c r="DK209" i="1" s="1"/>
  <c r="BQ248" i="1"/>
  <c r="BS248" i="1" s="1"/>
  <c r="BQ246" i="1"/>
  <c r="AA245" i="1"/>
  <c r="AC244" i="1"/>
  <c r="CW208" i="1" s="1"/>
  <c r="BA245" i="1"/>
  <c r="DE209" i="1" s="1"/>
  <c r="AY248" i="1"/>
  <c r="BA248" i="1" s="1"/>
  <c r="AY246" i="1"/>
  <c r="AX245" i="1"/>
  <c r="DD209" i="1" s="1"/>
  <c r="AV246" i="1"/>
  <c r="AV248" i="1"/>
  <c r="AX248" i="1" s="1"/>
  <c r="BE259" i="1" l="1"/>
  <c r="BG258" i="1"/>
  <c r="DG219" i="1" s="1"/>
  <c r="O251" i="1"/>
  <c r="Q250" i="1"/>
  <c r="CS211" i="1" s="1"/>
  <c r="BJ245" i="1"/>
  <c r="DH209" i="1" s="1"/>
  <c r="BH246" i="1"/>
  <c r="BH248" i="1"/>
  <c r="BJ248" i="1" s="1"/>
  <c r="R250" i="1"/>
  <c r="T246" i="1"/>
  <c r="CT210" i="1" s="1"/>
  <c r="AY250" i="1"/>
  <c r="BA246" i="1"/>
  <c r="DE210" i="1" s="1"/>
  <c r="AC245" i="1"/>
  <c r="CW209" i="1" s="1"/>
  <c r="AA248" i="1"/>
  <c r="AC248" i="1" s="1"/>
  <c r="AA246" i="1"/>
  <c r="W245" i="1"/>
  <c r="CU209" i="1" s="1"/>
  <c r="U248" i="1"/>
  <c r="W248" i="1" s="1"/>
  <c r="U246" i="1"/>
  <c r="BP245" i="1"/>
  <c r="DJ209" i="1" s="1"/>
  <c r="BN246" i="1"/>
  <c r="BN248" i="1"/>
  <c r="BP248" i="1" s="1"/>
  <c r="BW250" i="1"/>
  <c r="BY246" i="1"/>
  <c r="DM210" i="1" s="1"/>
  <c r="AD250" i="1"/>
  <c r="AF246" i="1"/>
  <c r="CX210" i="1" s="1"/>
  <c r="BQ250" i="1"/>
  <c r="BS246" i="1"/>
  <c r="DK210" i="1" s="1"/>
  <c r="AP250" i="1"/>
  <c r="AR246" i="1"/>
  <c r="AS250" i="1"/>
  <c r="AU246" i="1"/>
  <c r="AO245" i="1"/>
  <c r="DA209" i="1" s="1"/>
  <c r="AM248" i="1"/>
  <c r="AO248" i="1" s="1"/>
  <c r="AM246" i="1"/>
  <c r="AI245" i="1"/>
  <c r="CY209" i="1" s="1"/>
  <c r="AG248" i="1"/>
  <c r="AI248" i="1" s="1"/>
  <c r="AG246" i="1"/>
  <c r="AV250" i="1"/>
  <c r="AX246" i="1"/>
  <c r="DD210" i="1" s="1"/>
  <c r="BV245" i="1"/>
  <c r="BT248" i="1"/>
  <c r="BV248" i="1" s="1"/>
  <c r="BT246" i="1"/>
  <c r="AJ250" i="1"/>
  <c r="AL246" i="1"/>
  <c r="CZ210" i="1" s="1"/>
  <c r="BK250" i="1"/>
  <c r="BM246" i="1"/>
  <c r="DI210" i="1" s="1"/>
  <c r="X250" i="1"/>
  <c r="Z246" i="1"/>
  <c r="CV210" i="1" s="1"/>
  <c r="BE260" i="1" l="1"/>
  <c r="BG259" i="1"/>
  <c r="DG220" i="1" s="1"/>
  <c r="O252" i="1"/>
  <c r="Q251" i="1"/>
  <c r="CS212" i="1" s="1"/>
  <c r="BK251" i="1"/>
  <c r="BM250" i="1"/>
  <c r="DI211" i="1" s="1"/>
  <c r="AG250" i="1"/>
  <c r="AI246" i="1"/>
  <c r="CY210" i="1" s="1"/>
  <c r="BQ251" i="1"/>
  <c r="BS250" i="1"/>
  <c r="DK211" i="1" s="1"/>
  <c r="BW251" i="1"/>
  <c r="BY250" i="1"/>
  <c r="DM211" i="1" s="1"/>
  <c r="AJ251" i="1"/>
  <c r="AL250" i="1"/>
  <c r="CZ211" i="1" s="1"/>
  <c r="AA250" i="1"/>
  <c r="AC246" i="1"/>
  <c r="CW210" i="1" s="1"/>
  <c r="AY251" i="1"/>
  <c r="BA250" i="1"/>
  <c r="DE211" i="1" s="1"/>
  <c r="BH250" i="1"/>
  <c r="BJ246" i="1"/>
  <c r="DH210" i="1" s="1"/>
  <c r="R251" i="1"/>
  <c r="T250" i="1"/>
  <c r="CT211" i="1" s="1"/>
  <c r="AP251" i="1"/>
  <c r="AR250" i="1"/>
  <c r="BN250" i="1"/>
  <c r="BP246" i="1"/>
  <c r="DJ210" i="1" s="1"/>
  <c r="X251" i="1"/>
  <c r="Z250" i="1"/>
  <c r="CV211" i="1" s="1"/>
  <c r="BT250" i="1"/>
  <c r="BV246" i="1"/>
  <c r="AV251" i="1"/>
  <c r="AX250" i="1"/>
  <c r="DD211" i="1" s="1"/>
  <c r="AM250" i="1"/>
  <c r="AO246" i="1"/>
  <c r="DA210" i="1" s="1"/>
  <c r="AS251" i="1"/>
  <c r="AU250" i="1"/>
  <c r="AD251" i="1"/>
  <c r="AF250" i="1"/>
  <c r="CX211" i="1" s="1"/>
  <c r="U250" i="1"/>
  <c r="W246" i="1"/>
  <c r="CU210" i="1" s="1"/>
  <c r="BG260" i="1" l="1"/>
  <c r="DG221" i="1" s="1"/>
  <c r="BE263" i="1"/>
  <c r="BG263" i="1" s="1"/>
  <c r="BE261" i="1"/>
  <c r="O253" i="1"/>
  <c r="Q252" i="1"/>
  <c r="CS213" i="1" s="1"/>
  <c r="U251" i="1"/>
  <c r="W250" i="1"/>
  <c r="CU211" i="1" s="1"/>
  <c r="AS252" i="1"/>
  <c r="AU251" i="1"/>
  <c r="X252" i="1"/>
  <c r="Z251" i="1"/>
  <c r="CV212" i="1" s="1"/>
  <c r="BH251" i="1"/>
  <c r="BJ250" i="1"/>
  <c r="DH211" i="1" s="1"/>
  <c r="AA251" i="1"/>
  <c r="AC250" i="1"/>
  <c r="CW211" i="1" s="1"/>
  <c r="AD252" i="1"/>
  <c r="AF251" i="1"/>
  <c r="CX212" i="1" s="1"/>
  <c r="AV252" i="1"/>
  <c r="AX251" i="1"/>
  <c r="DD212" i="1" s="1"/>
  <c r="AP252" i="1"/>
  <c r="AR251" i="1"/>
  <c r="BW252" i="1"/>
  <c r="BY251" i="1"/>
  <c r="DM212" i="1" s="1"/>
  <c r="AG251" i="1"/>
  <c r="AI250" i="1"/>
  <c r="CY211" i="1" s="1"/>
  <c r="AM251" i="1"/>
  <c r="AO250" i="1"/>
  <c r="DA211" i="1" s="1"/>
  <c r="BT251" i="1"/>
  <c r="BV250" i="1"/>
  <c r="BN251" i="1"/>
  <c r="BP250" i="1"/>
  <c r="DJ211" i="1" s="1"/>
  <c r="R252" i="1"/>
  <c r="T251" i="1"/>
  <c r="CT212" i="1" s="1"/>
  <c r="AY252" i="1"/>
  <c r="BA251" i="1"/>
  <c r="DE212" i="1" s="1"/>
  <c r="AJ252" i="1"/>
  <c r="AL251" i="1"/>
  <c r="CZ212" i="1" s="1"/>
  <c r="BQ252" i="1"/>
  <c r="BS251" i="1"/>
  <c r="DK212" i="1" s="1"/>
  <c r="BK252" i="1"/>
  <c r="BM251" i="1"/>
  <c r="DI212" i="1" s="1"/>
  <c r="BE265" i="1" l="1"/>
  <c r="BG261" i="1"/>
  <c r="DG222" i="1" s="1"/>
  <c r="O254" i="1"/>
  <c r="Q253" i="1"/>
  <c r="CS214" i="1" s="1"/>
  <c r="BK253" i="1"/>
  <c r="BM252" i="1"/>
  <c r="DI213" i="1" s="1"/>
  <c r="R253" i="1"/>
  <c r="T252" i="1"/>
  <c r="CT213" i="1" s="1"/>
  <c r="AG252" i="1"/>
  <c r="AI251" i="1"/>
  <c r="CY212" i="1" s="1"/>
  <c r="AP253" i="1"/>
  <c r="AR252" i="1"/>
  <c r="AD253" i="1"/>
  <c r="AF252" i="1"/>
  <c r="CX213" i="1" s="1"/>
  <c r="BH252" i="1"/>
  <c r="BJ251" i="1"/>
  <c r="DH212" i="1" s="1"/>
  <c r="AS253" i="1"/>
  <c r="AU252" i="1"/>
  <c r="AJ253" i="1"/>
  <c r="AL252" i="1"/>
  <c r="CZ213" i="1" s="1"/>
  <c r="BT252" i="1"/>
  <c r="BV251" i="1"/>
  <c r="BQ253" i="1"/>
  <c r="BS252" i="1"/>
  <c r="DK213" i="1" s="1"/>
  <c r="AY253" i="1"/>
  <c r="BA252" i="1"/>
  <c r="DE213" i="1" s="1"/>
  <c r="BN252" i="1"/>
  <c r="BP251" i="1"/>
  <c r="DJ212" i="1" s="1"/>
  <c r="AM252" i="1"/>
  <c r="AO251" i="1"/>
  <c r="DA212" i="1" s="1"/>
  <c r="BW253" i="1"/>
  <c r="BY252" i="1"/>
  <c r="DM213" i="1" s="1"/>
  <c r="AV253" i="1"/>
  <c r="AX252" i="1"/>
  <c r="DD213" i="1" s="1"/>
  <c r="AA252" i="1"/>
  <c r="AC251" i="1"/>
  <c r="CW212" i="1" s="1"/>
  <c r="X253" i="1"/>
  <c r="Z252" i="1"/>
  <c r="CV213" i="1" s="1"/>
  <c r="U252" i="1"/>
  <c r="W251" i="1"/>
  <c r="CU212" i="1" s="1"/>
  <c r="BE266" i="1" l="1"/>
  <c r="BG265" i="1"/>
  <c r="DG223" i="1" s="1"/>
  <c r="Q254" i="1"/>
  <c r="CS215" i="1" s="1"/>
  <c r="O255" i="1"/>
  <c r="AA253" i="1"/>
  <c r="AC252" i="1"/>
  <c r="CW213" i="1" s="1"/>
  <c r="BW254" i="1"/>
  <c r="BY253" i="1"/>
  <c r="DM214" i="1" s="1"/>
  <c r="BQ254" i="1"/>
  <c r="BS253" i="1"/>
  <c r="DK214" i="1" s="1"/>
  <c r="BH253" i="1"/>
  <c r="BJ252" i="1"/>
  <c r="DH213" i="1" s="1"/>
  <c r="AP254" i="1"/>
  <c r="AR253" i="1"/>
  <c r="R254" i="1"/>
  <c r="T253" i="1"/>
  <c r="CT214" i="1" s="1"/>
  <c r="AJ254" i="1"/>
  <c r="AL253" i="1"/>
  <c r="CZ214" i="1" s="1"/>
  <c r="U253" i="1"/>
  <c r="W252" i="1"/>
  <c r="CU213" i="1" s="1"/>
  <c r="BN253" i="1"/>
  <c r="BP252" i="1"/>
  <c r="DJ213" i="1" s="1"/>
  <c r="X254" i="1"/>
  <c r="Z253" i="1"/>
  <c r="CV214" i="1" s="1"/>
  <c r="AV254" i="1"/>
  <c r="AX253" i="1"/>
  <c r="DD214" i="1" s="1"/>
  <c r="AM253" i="1"/>
  <c r="AO252" i="1"/>
  <c r="DA213" i="1" s="1"/>
  <c r="AY254" i="1"/>
  <c r="BA253" i="1"/>
  <c r="DE214" i="1" s="1"/>
  <c r="BT253" i="1"/>
  <c r="BV252" i="1"/>
  <c r="AS254" i="1"/>
  <c r="AU253" i="1"/>
  <c r="AD254" i="1"/>
  <c r="AF253" i="1"/>
  <c r="CX214" i="1" s="1"/>
  <c r="AG253" i="1"/>
  <c r="AI252" i="1"/>
  <c r="CY213" i="1" s="1"/>
  <c r="BK254" i="1"/>
  <c r="BM253" i="1"/>
  <c r="DI214" i="1" s="1"/>
  <c r="BE267" i="1" l="1"/>
  <c r="BG266" i="1"/>
  <c r="DG224" i="1" s="1"/>
  <c r="Q255" i="1"/>
  <c r="CS216" i="1" s="1"/>
  <c r="O256" i="1"/>
  <c r="BK255" i="1"/>
  <c r="BM254" i="1"/>
  <c r="DI215" i="1" s="1"/>
  <c r="AD255" i="1"/>
  <c r="AF254" i="1"/>
  <c r="CX215" i="1" s="1"/>
  <c r="BT254" i="1"/>
  <c r="BV253" i="1"/>
  <c r="AM254" i="1"/>
  <c r="AO253" i="1"/>
  <c r="DA214" i="1" s="1"/>
  <c r="AV255" i="1"/>
  <c r="AX254" i="1"/>
  <c r="DD215" i="1" s="1"/>
  <c r="BN254" i="1"/>
  <c r="BP253" i="1"/>
  <c r="DJ214" i="1" s="1"/>
  <c r="AJ255" i="1"/>
  <c r="AL254" i="1"/>
  <c r="CZ215" i="1" s="1"/>
  <c r="R255" i="1"/>
  <c r="T254" i="1"/>
  <c r="CT215" i="1" s="1"/>
  <c r="BH254" i="1"/>
  <c r="BJ253" i="1"/>
  <c r="DH214" i="1" s="1"/>
  <c r="BW255" i="1"/>
  <c r="BY254" i="1"/>
  <c r="DM215" i="1" s="1"/>
  <c r="AG254" i="1"/>
  <c r="AI253" i="1"/>
  <c r="CY214" i="1" s="1"/>
  <c r="AS255" i="1"/>
  <c r="AU254" i="1"/>
  <c r="AY255" i="1"/>
  <c r="BA254" i="1"/>
  <c r="DE215" i="1" s="1"/>
  <c r="X255" i="1"/>
  <c r="Z254" i="1"/>
  <c r="CV215" i="1" s="1"/>
  <c r="U254" i="1"/>
  <c r="W253" i="1"/>
  <c r="CU214" i="1" s="1"/>
  <c r="AP255" i="1"/>
  <c r="AR254" i="1"/>
  <c r="BQ255" i="1"/>
  <c r="BS254" i="1"/>
  <c r="DK215" i="1" s="1"/>
  <c r="AA254" i="1"/>
  <c r="AC253" i="1"/>
  <c r="CW214" i="1" s="1"/>
  <c r="BE268" i="1" l="1"/>
  <c r="BG267" i="1"/>
  <c r="DG225" i="1" s="1"/>
  <c r="O257" i="1"/>
  <c r="Q256" i="1"/>
  <c r="CS217" i="1" s="1"/>
  <c r="U255" i="1"/>
  <c r="W254" i="1"/>
  <c r="CU215" i="1" s="1"/>
  <c r="BW256" i="1"/>
  <c r="BY255" i="1"/>
  <c r="DM216" i="1" s="1"/>
  <c r="R256" i="1"/>
  <c r="T255" i="1"/>
  <c r="CT216" i="1" s="1"/>
  <c r="BN255" i="1"/>
  <c r="BP254" i="1"/>
  <c r="DJ215" i="1" s="1"/>
  <c r="AM255" i="1"/>
  <c r="AO254" i="1"/>
  <c r="DA215" i="1" s="1"/>
  <c r="AD256" i="1"/>
  <c r="AF255" i="1"/>
  <c r="CX216" i="1" s="1"/>
  <c r="AP256" i="1"/>
  <c r="AR255" i="1"/>
  <c r="AS256" i="1"/>
  <c r="AU255" i="1"/>
  <c r="AA255" i="1"/>
  <c r="AC254" i="1"/>
  <c r="CW215" i="1" s="1"/>
  <c r="BQ256" i="1"/>
  <c r="BS255" i="1"/>
  <c r="DK216" i="1" s="1"/>
  <c r="X256" i="1"/>
  <c r="Z255" i="1"/>
  <c r="CV216" i="1" s="1"/>
  <c r="AY256" i="1"/>
  <c r="BA255" i="1"/>
  <c r="DE216" i="1" s="1"/>
  <c r="AG255" i="1"/>
  <c r="AI254" i="1"/>
  <c r="CY215" i="1" s="1"/>
  <c r="BH255" i="1"/>
  <c r="BJ254" i="1"/>
  <c r="DH215" i="1" s="1"/>
  <c r="AJ256" i="1"/>
  <c r="AL255" i="1"/>
  <c r="CZ216" i="1" s="1"/>
  <c r="AV256" i="1"/>
  <c r="AX255" i="1"/>
  <c r="DD216" i="1" s="1"/>
  <c r="BT255" i="1"/>
  <c r="BV254" i="1"/>
  <c r="BK256" i="1"/>
  <c r="BM255" i="1"/>
  <c r="DI216" i="1" s="1"/>
  <c r="BE269" i="1" l="1"/>
  <c r="BG268" i="1"/>
  <c r="DG226" i="1" s="1"/>
  <c r="O258" i="1"/>
  <c r="Q257" i="1"/>
  <c r="CS218" i="1" s="1"/>
  <c r="BT256" i="1"/>
  <c r="BV255" i="1"/>
  <c r="AJ257" i="1"/>
  <c r="AL256" i="1"/>
  <c r="CZ217" i="1" s="1"/>
  <c r="AG256" i="1"/>
  <c r="AI255" i="1"/>
  <c r="CY216" i="1" s="1"/>
  <c r="X257" i="1"/>
  <c r="Z256" i="1"/>
  <c r="CV217" i="1" s="1"/>
  <c r="BQ257" i="1"/>
  <c r="BS256" i="1"/>
  <c r="DK217" i="1" s="1"/>
  <c r="AA256" i="1"/>
  <c r="AC255" i="1"/>
  <c r="CW216" i="1" s="1"/>
  <c r="AP257" i="1"/>
  <c r="AR256" i="1"/>
  <c r="AM256" i="1"/>
  <c r="AO255" i="1"/>
  <c r="DA216" i="1" s="1"/>
  <c r="R257" i="1"/>
  <c r="T256" i="1"/>
  <c r="CT217" i="1" s="1"/>
  <c r="U256" i="1"/>
  <c r="W255" i="1"/>
  <c r="CU216" i="1" s="1"/>
  <c r="BK257" i="1"/>
  <c r="BM256" i="1"/>
  <c r="DI217" i="1" s="1"/>
  <c r="AV257" i="1"/>
  <c r="AX256" i="1"/>
  <c r="DD217" i="1" s="1"/>
  <c r="BH256" i="1"/>
  <c r="BJ255" i="1"/>
  <c r="DH216" i="1" s="1"/>
  <c r="AY257" i="1"/>
  <c r="BA256" i="1"/>
  <c r="DE217" i="1" s="1"/>
  <c r="AS257" i="1"/>
  <c r="AU256" i="1"/>
  <c r="AD257" i="1"/>
  <c r="AF256" i="1"/>
  <c r="CX217" i="1" s="1"/>
  <c r="BN256" i="1"/>
  <c r="BP255" i="1"/>
  <c r="DJ216" i="1" s="1"/>
  <c r="BW257" i="1"/>
  <c r="BY256" i="1"/>
  <c r="DM217" i="1" s="1"/>
  <c r="BE270" i="1" l="1"/>
  <c r="BG269" i="1"/>
  <c r="DG227" i="1" s="1"/>
  <c r="O259" i="1"/>
  <c r="Q258" i="1"/>
  <c r="CS219" i="1" s="1"/>
  <c r="BN257" i="1"/>
  <c r="BP256" i="1"/>
  <c r="DJ217" i="1" s="1"/>
  <c r="BK258" i="1"/>
  <c r="BM257" i="1"/>
  <c r="DI218" i="1" s="1"/>
  <c r="R258" i="1"/>
  <c r="T257" i="1"/>
  <c r="CT218" i="1" s="1"/>
  <c r="BQ258" i="1"/>
  <c r="BS257" i="1"/>
  <c r="DK218" i="1" s="1"/>
  <c r="BW258" i="1"/>
  <c r="BY257" i="1"/>
  <c r="DM218" i="1" s="1"/>
  <c r="AD258" i="1"/>
  <c r="AF257" i="1"/>
  <c r="CX218" i="1" s="1"/>
  <c r="AY258" i="1"/>
  <c r="BA257" i="1"/>
  <c r="DE218" i="1" s="1"/>
  <c r="AV258" i="1"/>
  <c r="AX257" i="1"/>
  <c r="DD218" i="1" s="1"/>
  <c r="U257" i="1"/>
  <c r="W256" i="1"/>
  <c r="CU217" i="1" s="1"/>
  <c r="AM257" i="1"/>
  <c r="AO256" i="1"/>
  <c r="DA217" i="1" s="1"/>
  <c r="AA257" i="1"/>
  <c r="AC256" i="1"/>
  <c r="CW217" i="1" s="1"/>
  <c r="X258" i="1"/>
  <c r="Z257" i="1"/>
  <c r="CV218" i="1" s="1"/>
  <c r="AJ258" i="1"/>
  <c r="AL257" i="1"/>
  <c r="CZ218" i="1" s="1"/>
  <c r="AS258" i="1"/>
  <c r="AU257" i="1"/>
  <c r="BH257" i="1"/>
  <c r="BJ256" i="1"/>
  <c r="DH217" i="1" s="1"/>
  <c r="AP258" i="1"/>
  <c r="AR257" i="1"/>
  <c r="AG257" i="1"/>
  <c r="AI256" i="1"/>
  <c r="CY217" i="1" s="1"/>
  <c r="BT257" i="1"/>
  <c r="BV256" i="1"/>
  <c r="BE271" i="1" l="1"/>
  <c r="BG270" i="1"/>
  <c r="DG228" i="1" s="1"/>
  <c r="O260" i="1"/>
  <c r="Q259" i="1"/>
  <c r="CS220" i="1" s="1"/>
  <c r="AM258" i="1"/>
  <c r="AO257" i="1"/>
  <c r="DA218" i="1" s="1"/>
  <c r="BW259" i="1"/>
  <c r="BY258" i="1"/>
  <c r="DM219" i="1" s="1"/>
  <c r="R259" i="1"/>
  <c r="T258" i="1"/>
  <c r="CT219" i="1" s="1"/>
  <c r="BT258" i="1"/>
  <c r="BV257" i="1"/>
  <c r="AP259" i="1"/>
  <c r="AR258" i="1"/>
  <c r="X259" i="1"/>
  <c r="Z258" i="1"/>
  <c r="CV219" i="1" s="1"/>
  <c r="AS259" i="1"/>
  <c r="AU258" i="1"/>
  <c r="AV259" i="1"/>
  <c r="AX258" i="1"/>
  <c r="DD219" i="1" s="1"/>
  <c r="AG258" i="1"/>
  <c r="AI257" i="1"/>
  <c r="CY218" i="1" s="1"/>
  <c r="BH258" i="1"/>
  <c r="BJ257" i="1"/>
  <c r="DH218" i="1" s="1"/>
  <c r="AJ259" i="1"/>
  <c r="AL258" i="1"/>
  <c r="CZ219" i="1" s="1"/>
  <c r="AA258" i="1"/>
  <c r="AC257" i="1"/>
  <c r="CW218" i="1" s="1"/>
  <c r="U258" i="1"/>
  <c r="W257" i="1"/>
  <c r="CU218" i="1" s="1"/>
  <c r="AY259" i="1"/>
  <c r="BA258" i="1"/>
  <c r="DE219" i="1" s="1"/>
  <c r="AD259" i="1"/>
  <c r="AF258" i="1"/>
  <c r="CX219" i="1" s="1"/>
  <c r="BQ259" i="1"/>
  <c r="BS258" i="1"/>
  <c r="DK219" i="1" s="1"/>
  <c r="BK259" i="1"/>
  <c r="BM258" i="1"/>
  <c r="DI219" i="1" s="1"/>
  <c r="BN258" i="1"/>
  <c r="BP257" i="1"/>
  <c r="DJ218" i="1" s="1"/>
  <c r="BE272" i="1" l="1"/>
  <c r="BG271" i="1"/>
  <c r="DG229" i="1" s="1"/>
  <c r="O263" i="1"/>
  <c r="Q263" i="1" s="1"/>
  <c r="Q260" i="1"/>
  <c r="CS221" i="1" s="1"/>
  <c r="O261" i="1"/>
  <c r="BK260" i="1"/>
  <c r="BM259" i="1"/>
  <c r="DI220" i="1" s="1"/>
  <c r="AD260" i="1"/>
  <c r="AF259" i="1"/>
  <c r="CX220" i="1" s="1"/>
  <c r="U259" i="1"/>
  <c r="W258" i="1"/>
  <c r="CU219" i="1" s="1"/>
  <c r="AJ260" i="1"/>
  <c r="AL259" i="1"/>
  <c r="CZ220" i="1" s="1"/>
  <c r="AG259" i="1"/>
  <c r="AI258" i="1"/>
  <c r="CY219" i="1" s="1"/>
  <c r="AS260" i="1"/>
  <c r="AU259" i="1"/>
  <c r="X260" i="1"/>
  <c r="Z259" i="1"/>
  <c r="CV220" i="1" s="1"/>
  <c r="BT259" i="1"/>
  <c r="BV258" i="1"/>
  <c r="R260" i="1"/>
  <c r="T259" i="1"/>
  <c r="CT220" i="1" s="1"/>
  <c r="AM259" i="1"/>
  <c r="AO258" i="1"/>
  <c r="DA219" i="1" s="1"/>
  <c r="BN259" i="1"/>
  <c r="BP258" i="1"/>
  <c r="DJ219" i="1" s="1"/>
  <c r="BQ260" i="1"/>
  <c r="BS259" i="1"/>
  <c r="DK220" i="1" s="1"/>
  <c r="AY260" i="1"/>
  <c r="BA259" i="1"/>
  <c r="DE220" i="1" s="1"/>
  <c r="AA259" i="1"/>
  <c r="AC258" i="1"/>
  <c r="CW219" i="1" s="1"/>
  <c r="BH259" i="1"/>
  <c r="BJ258" i="1"/>
  <c r="DH219" i="1" s="1"/>
  <c r="AV260" i="1"/>
  <c r="AX259" i="1"/>
  <c r="DD220" i="1" s="1"/>
  <c r="AP260" i="1"/>
  <c r="AR259" i="1"/>
  <c r="BW260" i="1"/>
  <c r="BY259" i="1"/>
  <c r="DM220" i="1" s="1"/>
  <c r="BE273" i="1" l="1"/>
  <c r="BG272" i="1"/>
  <c r="DG230" i="1" s="1"/>
  <c r="O265" i="1"/>
  <c r="Q261" i="1"/>
  <c r="CS222" i="1" s="1"/>
  <c r="BY260" i="1"/>
  <c r="DM221" i="1" s="1"/>
  <c r="BW263" i="1"/>
  <c r="BY263" i="1" s="1"/>
  <c r="BW261" i="1"/>
  <c r="AX260" i="1"/>
  <c r="DD221" i="1" s="1"/>
  <c r="AV263" i="1"/>
  <c r="AX263" i="1" s="1"/>
  <c r="AV261" i="1"/>
  <c r="BS260" i="1"/>
  <c r="DK221" i="1" s="1"/>
  <c r="BQ263" i="1"/>
  <c r="BS263" i="1" s="1"/>
  <c r="BQ261" i="1"/>
  <c r="AM260" i="1"/>
  <c r="AO259" i="1"/>
  <c r="DA220" i="1" s="1"/>
  <c r="AU260" i="1"/>
  <c r="AS263" i="1"/>
  <c r="AU263" i="1" s="1"/>
  <c r="AS261" i="1"/>
  <c r="AF260" i="1"/>
  <c r="CX221" i="1" s="1"/>
  <c r="AD263" i="1"/>
  <c r="AF263" i="1" s="1"/>
  <c r="AD261" i="1"/>
  <c r="AR260" i="1"/>
  <c r="AP261" i="1"/>
  <c r="AP263" i="1"/>
  <c r="AR263" i="1" s="1"/>
  <c r="AA260" i="1"/>
  <c r="AC259" i="1"/>
  <c r="CW220" i="1" s="1"/>
  <c r="BT260" i="1"/>
  <c r="BV259" i="1"/>
  <c r="AL260" i="1"/>
  <c r="CZ221" i="1" s="1"/>
  <c r="AJ263" i="1"/>
  <c r="AL263" i="1" s="1"/>
  <c r="AJ261" i="1"/>
  <c r="BH260" i="1"/>
  <c r="BJ259" i="1"/>
  <c r="DH220" i="1" s="1"/>
  <c r="BA260" i="1"/>
  <c r="DE221" i="1" s="1"/>
  <c r="AY263" i="1"/>
  <c r="BA263" i="1" s="1"/>
  <c r="AY261" i="1"/>
  <c r="BN260" i="1"/>
  <c r="BP259" i="1"/>
  <c r="DJ220" i="1" s="1"/>
  <c r="T260" i="1"/>
  <c r="CT221" i="1" s="1"/>
  <c r="R263" i="1"/>
  <c r="T263" i="1" s="1"/>
  <c r="R261" i="1"/>
  <c r="Z260" i="1"/>
  <c r="CV221" i="1" s="1"/>
  <c r="X263" i="1"/>
  <c r="Z263" i="1" s="1"/>
  <c r="X261" i="1"/>
  <c r="AG260" i="1"/>
  <c r="AI259" i="1"/>
  <c r="CY220" i="1" s="1"/>
  <c r="U260" i="1"/>
  <c r="W259" i="1"/>
  <c r="CU220" i="1" s="1"/>
  <c r="BM260" i="1"/>
  <c r="DI221" i="1" s="1"/>
  <c r="BK263" i="1"/>
  <c r="BM263" i="1" s="1"/>
  <c r="BK261" i="1"/>
  <c r="BE274" i="1" l="1"/>
  <c r="BG273" i="1"/>
  <c r="DG231" i="1" s="1"/>
  <c r="O266" i="1"/>
  <c r="Q265" i="1"/>
  <c r="CS223" i="1" s="1"/>
  <c r="W260" i="1"/>
  <c r="CU221" i="1" s="1"/>
  <c r="U263" i="1"/>
  <c r="W263" i="1" s="1"/>
  <c r="U261" i="1"/>
  <c r="AJ265" i="1"/>
  <c r="AL261" i="1"/>
  <c r="CZ222" i="1" s="1"/>
  <c r="BV260" i="1"/>
  <c r="BT263" i="1"/>
  <c r="BV263" i="1" s="1"/>
  <c r="BT261" i="1"/>
  <c r="AP265" i="1"/>
  <c r="AR261" i="1"/>
  <c r="BW265" i="1"/>
  <c r="BY261" i="1"/>
  <c r="DM222" i="1" s="1"/>
  <c r="AI260" i="1"/>
  <c r="CY221" i="1" s="1"/>
  <c r="AG261" i="1"/>
  <c r="AG263" i="1"/>
  <c r="AI263" i="1" s="1"/>
  <c r="R265" i="1"/>
  <c r="T261" i="1"/>
  <c r="CT222" i="1" s="1"/>
  <c r="BP260" i="1"/>
  <c r="DJ221" i="1" s="1"/>
  <c r="BN261" i="1"/>
  <c r="BN263" i="1"/>
  <c r="BP263" i="1" s="1"/>
  <c r="AS265" i="1"/>
  <c r="AU261" i="1"/>
  <c r="AO260" i="1"/>
  <c r="DA221" i="1" s="1"/>
  <c r="AM263" i="1"/>
  <c r="AO263" i="1" s="1"/>
  <c r="AM261" i="1"/>
  <c r="AV265" i="1"/>
  <c r="AX261" i="1"/>
  <c r="DD222" i="1" s="1"/>
  <c r="BK265" i="1"/>
  <c r="BM261" i="1"/>
  <c r="DI222" i="1" s="1"/>
  <c r="X265" i="1"/>
  <c r="Z261" i="1"/>
  <c r="CV222" i="1" s="1"/>
  <c r="AY265" i="1"/>
  <c r="BA261" i="1"/>
  <c r="DE222" i="1" s="1"/>
  <c r="BJ260" i="1"/>
  <c r="DH221" i="1" s="1"/>
  <c r="BH261" i="1"/>
  <c r="BH263" i="1"/>
  <c r="BJ263" i="1" s="1"/>
  <c r="AC260" i="1"/>
  <c r="CW221" i="1" s="1"/>
  <c r="AA263" i="1"/>
  <c r="AC263" i="1" s="1"/>
  <c r="AA261" i="1"/>
  <c r="AD265" i="1"/>
  <c r="AF261" i="1"/>
  <c r="CX222" i="1" s="1"/>
  <c r="BQ265" i="1"/>
  <c r="BS261" i="1"/>
  <c r="DK222" i="1" s="1"/>
  <c r="BE275" i="1" l="1"/>
  <c r="BG274" i="1"/>
  <c r="DG232" i="1" s="1"/>
  <c r="Q266" i="1"/>
  <c r="CS224" i="1" s="1"/>
  <c r="O267" i="1"/>
  <c r="AM265" i="1"/>
  <c r="AO261" i="1"/>
  <c r="DA222" i="1" s="1"/>
  <c r="AS266" i="1"/>
  <c r="AU265" i="1"/>
  <c r="BW266" i="1"/>
  <c r="BY265" i="1"/>
  <c r="DM223" i="1" s="1"/>
  <c r="AD266" i="1"/>
  <c r="AF265" i="1"/>
  <c r="CX223" i="1" s="1"/>
  <c r="AY266" i="1"/>
  <c r="BA265" i="1"/>
  <c r="DE223" i="1" s="1"/>
  <c r="BK266" i="1"/>
  <c r="BM265" i="1"/>
  <c r="DI223" i="1" s="1"/>
  <c r="R266" i="1"/>
  <c r="T265" i="1"/>
  <c r="CT223" i="1" s="1"/>
  <c r="AA265" i="1"/>
  <c r="AC261" i="1"/>
  <c r="CW222" i="1" s="1"/>
  <c r="BH265" i="1"/>
  <c r="BJ261" i="1"/>
  <c r="DH222" i="1" s="1"/>
  <c r="BN265" i="1"/>
  <c r="BP261" i="1"/>
  <c r="DJ222" i="1" s="1"/>
  <c r="AP266" i="1"/>
  <c r="AR265" i="1"/>
  <c r="U265" i="1"/>
  <c r="W261" i="1"/>
  <c r="CU222" i="1" s="1"/>
  <c r="BQ266" i="1"/>
  <c r="BS265" i="1"/>
  <c r="DK223" i="1" s="1"/>
  <c r="X266" i="1"/>
  <c r="Z265" i="1"/>
  <c r="CV223" i="1" s="1"/>
  <c r="AV266" i="1"/>
  <c r="AX265" i="1"/>
  <c r="DD223" i="1" s="1"/>
  <c r="AG265" i="1"/>
  <c r="AI261" i="1"/>
  <c r="CY222" i="1" s="1"/>
  <c r="BT265" i="1"/>
  <c r="BV261" i="1"/>
  <c r="AJ266" i="1"/>
  <c r="AL265" i="1"/>
  <c r="CZ223" i="1" s="1"/>
  <c r="BG275" i="1" l="1"/>
  <c r="DG233" i="1" s="1"/>
  <c r="BE276" i="1"/>
  <c r="BE278" i="1"/>
  <c r="BG278" i="1" s="1"/>
  <c r="O268" i="1"/>
  <c r="Q267" i="1"/>
  <c r="CS225" i="1" s="1"/>
  <c r="X267" i="1"/>
  <c r="Z266" i="1"/>
  <c r="CV224" i="1" s="1"/>
  <c r="BH266" i="1"/>
  <c r="BJ265" i="1"/>
  <c r="DH223" i="1" s="1"/>
  <c r="BK267" i="1"/>
  <c r="BM266" i="1"/>
  <c r="DI224" i="1" s="1"/>
  <c r="AD267" i="1"/>
  <c r="AF266" i="1"/>
  <c r="CX224" i="1" s="1"/>
  <c r="AS267" i="1"/>
  <c r="AU266" i="1"/>
  <c r="AG266" i="1"/>
  <c r="AI265" i="1"/>
  <c r="CY223" i="1" s="1"/>
  <c r="AJ267" i="1"/>
  <c r="AL266" i="1"/>
  <c r="CZ224" i="1" s="1"/>
  <c r="U266" i="1"/>
  <c r="W265" i="1"/>
  <c r="CU223" i="1" s="1"/>
  <c r="BT266" i="1"/>
  <c r="BV265" i="1"/>
  <c r="AV267" i="1"/>
  <c r="AX266" i="1"/>
  <c r="DD224" i="1" s="1"/>
  <c r="BQ267" i="1"/>
  <c r="BS266" i="1"/>
  <c r="DK224" i="1" s="1"/>
  <c r="AP267" i="1"/>
  <c r="AR266" i="1"/>
  <c r="BN266" i="1"/>
  <c r="BP265" i="1"/>
  <c r="DJ223" i="1" s="1"/>
  <c r="AA266" i="1"/>
  <c r="AC265" i="1"/>
  <c r="CW223" i="1" s="1"/>
  <c r="R267" i="1"/>
  <c r="T266" i="1"/>
  <c r="CT224" i="1" s="1"/>
  <c r="AY267" i="1"/>
  <c r="BA266" i="1"/>
  <c r="DE224" i="1" s="1"/>
  <c r="BW267" i="1"/>
  <c r="BY266" i="1"/>
  <c r="DM224" i="1" s="1"/>
  <c r="AM266" i="1"/>
  <c r="AO265" i="1"/>
  <c r="DA223" i="1" s="1"/>
  <c r="BE280" i="1" l="1"/>
  <c r="BG276" i="1"/>
  <c r="DG234" i="1" s="1"/>
  <c r="O269" i="1"/>
  <c r="Q268" i="1"/>
  <c r="CS226" i="1" s="1"/>
  <c r="AY268" i="1"/>
  <c r="BA267" i="1"/>
  <c r="DE225" i="1" s="1"/>
  <c r="AP268" i="1"/>
  <c r="AR267" i="1"/>
  <c r="AG267" i="1"/>
  <c r="AI266" i="1"/>
  <c r="CY224" i="1" s="1"/>
  <c r="AD268" i="1"/>
  <c r="AF267" i="1"/>
  <c r="CX225" i="1" s="1"/>
  <c r="AV268" i="1"/>
  <c r="AX267" i="1"/>
  <c r="DD225" i="1" s="1"/>
  <c r="R268" i="1"/>
  <c r="T267" i="1"/>
  <c r="CT225" i="1" s="1"/>
  <c r="BQ268" i="1"/>
  <c r="BS267" i="1"/>
  <c r="DK225" i="1" s="1"/>
  <c r="BT267" i="1"/>
  <c r="BV266" i="1"/>
  <c r="AJ268" i="1"/>
  <c r="AL267" i="1"/>
  <c r="CZ225" i="1" s="1"/>
  <c r="AS268" i="1"/>
  <c r="AU267" i="1"/>
  <c r="BK268" i="1"/>
  <c r="BM267" i="1"/>
  <c r="DI225" i="1" s="1"/>
  <c r="AM267" i="1"/>
  <c r="AO266" i="1"/>
  <c r="DA224" i="1" s="1"/>
  <c r="AA267" i="1"/>
  <c r="AC266" i="1"/>
  <c r="CW224" i="1" s="1"/>
  <c r="U267" i="1"/>
  <c r="W266" i="1"/>
  <c r="CU224" i="1" s="1"/>
  <c r="BW268" i="1"/>
  <c r="BY267" i="1"/>
  <c r="DM225" i="1" s="1"/>
  <c r="BN267" i="1"/>
  <c r="BP266" i="1"/>
  <c r="DJ224" i="1" s="1"/>
  <c r="BH267" i="1"/>
  <c r="BJ266" i="1"/>
  <c r="DH224" i="1" s="1"/>
  <c r="X268" i="1"/>
  <c r="Z267" i="1"/>
  <c r="CV225" i="1" s="1"/>
  <c r="BE281" i="1" l="1"/>
  <c r="BG280" i="1"/>
  <c r="DG235" i="1" s="1"/>
  <c r="O270" i="1"/>
  <c r="Q269" i="1"/>
  <c r="CS227" i="1" s="1"/>
  <c r="X269" i="1"/>
  <c r="Z268" i="1"/>
  <c r="CV226" i="1" s="1"/>
  <c r="AA268" i="1"/>
  <c r="AC267" i="1"/>
  <c r="CW225" i="1" s="1"/>
  <c r="BQ269" i="1"/>
  <c r="BS268" i="1"/>
  <c r="DK226" i="1" s="1"/>
  <c r="AD269" i="1"/>
  <c r="AF268" i="1"/>
  <c r="CX226" i="1" s="1"/>
  <c r="BW269" i="1"/>
  <c r="BY268" i="1"/>
  <c r="DM226" i="1" s="1"/>
  <c r="BK269" i="1"/>
  <c r="BM268" i="1"/>
  <c r="DI226" i="1" s="1"/>
  <c r="AJ269" i="1"/>
  <c r="AL268" i="1"/>
  <c r="CZ226" i="1" s="1"/>
  <c r="AV269" i="1"/>
  <c r="AX268" i="1"/>
  <c r="DD226" i="1" s="1"/>
  <c r="AP269" i="1"/>
  <c r="AR268" i="1"/>
  <c r="BH268" i="1"/>
  <c r="BJ267" i="1"/>
  <c r="DH225" i="1" s="1"/>
  <c r="BN268" i="1"/>
  <c r="BP267" i="1"/>
  <c r="DJ225" i="1" s="1"/>
  <c r="U268" i="1"/>
  <c r="W267" i="1"/>
  <c r="CU225" i="1" s="1"/>
  <c r="AM268" i="1"/>
  <c r="AO267" i="1"/>
  <c r="DA225" i="1" s="1"/>
  <c r="AS269" i="1"/>
  <c r="AU268" i="1"/>
  <c r="BT268" i="1"/>
  <c r="BV267" i="1"/>
  <c r="R269" i="1"/>
  <c r="T268" i="1"/>
  <c r="CT226" i="1" s="1"/>
  <c r="AG268" i="1"/>
  <c r="AI267" i="1"/>
  <c r="CY225" i="1" s="1"/>
  <c r="AY269" i="1"/>
  <c r="BA268" i="1"/>
  <c r="DE226" i="1" s="1"/>
  <c r="BE282" i="1" l="1"/>
  <c r="BG281" i="1"/>
  <c r="DG236" i="1" s="1"/>
  <c r="O271" i="1"/>
  <c r="Q270" i="1"/>
  <c r="CS228" i="1" s="1"/>
  <c r="AM269" i="1"/>
  <c r="AO268" i="1"/>
  <c r="DA226" i="1" s="1"/>
  <c r="AP270" i="1"/>
  <c r="AR269" i="1"/>
  <c r="AY270" i="1"/>
  <c r="BA269" i="1"/>
  <c r="DE227" i="1" s="1"/>
  <c r="BT269" i="1"/>
  <c r="BV268" i="1"/>
  <c r="BN269" i="1"/>
  <c r="BP268" i="1"/>
  <c r="DJ226" i="1" s="1"/>
  <c r="AJ270" i="1"/>
  <c r="AL269" i="1"/>
  <c r="CZ227" i="1" s="1"/>
  <c r="BW270" i="1"/>
  <c r="BY269" i="1"/>
  <c r="DM227" i="1" s="1"/>
  <c r="BQ270" i="1"/>
  <c r="BS269" i="1"/>
  <c r="DK227" i="1" s="1"/>
  <c r="AG269" i="1"/>
  <c r="AI268" i="1"/>
  <c r="CY226" i="1" s="1"/>
  <c r="R270" i="1"/>
  <c r="T269" i="1"/>
  <c r="CT227" i="1" s="1"/>
  <c r="AS270" i="1"/>
  <c r="AU269" i="1"/>
  <c r="U269" i="1"/>
  <c r="W268" i="1"/>
  <c r="CU226" i="1" s="1"/>
  <c r="BH269" i="1"/>
  <c r="BJ268" i="1"/>
  <c r="DH226" i="1" s="1"/>
  <c r="AV270" i="1"/>
  <c r="AX269" i="1"/>
  <c r="DD227" i="1" s="1"/>
  <c r="BK270" i="1"/>
  <c r="BM269" i="1"/>
  <c r="DI227" i="1" s="1"/>
  <c r="AD270" i="1"/>
  <c r="AF269" i="1"/>
  <c r="CX227" i="1" s="1"/>
  <c r="AA269" i="1"/>
  <c r="AC268" i="1"/>
  <c r="CW226" i="1" s="1"/>
  <c r="X270" i="1"/>
  <c r="Z269" i="1"/>
  <c r="CV227" i="1" s="1"/>
  <c r="BE283" i="1" l="1"/>
  <c r="BG282" i="1"/>
  <c r="DG237" i="1" s="1"/>
  <c r="Q271" i="1"/>
  <c r="CS229" i="1" s="1"/>
  <c r="O272" i="1"/>
  <c r="AD271" i="1"/>
  <c r="AF270" i="1"/>
  <c r="CX228" i="1" s="1"/>
  <c r="U270" i="1"/>
  <c r="W269" i="1"/>
  <c r="CU227" i="1" s="1"/>
  <c r="R271" i="1"/>
  <c r="T270" i="1"/>
  <c r="CT228" i="1" s="1"/>
  <c r="AJ271" i="1"/>
  <c r="AL270" i="1"/>
  <c r="CZ228" i="1" s="1"/>
  <c r="BT270" i="1"/>
  <c r="BV269" i="1"/>
  <c r="AM270" i="1"/>
  <c r="AO269" i="1"/>
  <c r="DA227" i="1" s="1"/>
  <c r="X271" i="1"/>
  <c r="Z270" i="1"/>
  <c r="CV228" i="1" s="1"/>
  <c r="AV271" i="1"/>
  <c r="AX270" i="1"/>
  <c r="DD228" i="1" s="1"/>
  <c r="BQ271" i="1"/>
  <c r="BS270" i="1"/>
  <c r="DK228" i="1" s="1"/>
  <c r="AA270" i="1"/>
  <c r="AC269" i="1"/>
  <c r="CW227" i="1" s="1"/>
  <c r="BK271" i="1"/>
  <c r="BM270" i="1"/>
  <c r="DI228" i="1" s="1"/>
  <c r="BH270" i="1"/>
  <c r="BJ269" i="1"/>
  <c r="DH227" i="1" s="1"/>
  <c r="AS271" i="1"/>
  <c r="AU270" i="1"/>
  <c r="AG270" i="1"/>
  <c r="AI269" i="1"/>
  <c r="CY227" i="1" s="1"/>
  <c r="BW271" i="1"/>
  <c r="BY270" i="1"/>
  <c r="DM228" i="1" s="1"/>
  <c r="BN270" i="1"/>
  <c r="BP269" i="1"/>
  <c r="DJ227" i="1" s="1"/>
  <c r="AY271" i="1"/>
  <c r="BA270" i="1"/>
  <c r="DE228" i="1" s="1"/>
  <c r="AP271" i="1"/>
  <c r="AR270" i="1"/>
  <c r="BE284" i="1" l="1"/>
  <c r="BG283" i="1"/>
  <c r="DG238" i="1" s="1"/>
  <c r="Q272" i="1"/>
  <c r="CS230" i="1" s="1"/>
  <c r="O273" i="1"/>
  <c r="AY272" i="1"/>
  <c r="BA271" i="1"/>
  <c r="DE229" i="1" s="1"/>
  <c r="AS272" i="1"/>
  <c r="AU271" i="1"/>
  <c r="BQ272" i="1"/>
  <c r="BS271" i="1"/>
  <c r="DK229" i="1" s="1"/>
  <c r="AJ272" i="1"/>
  <c r="AL271" i="1"/>
  <c r="CZ229" i="1" s="1"/>
  <c r="U271" i="1"/>
  <c r="W270" i="1"/>
  <c r="CU228" i="1" s="1"/>
  <c r="BW272" i="1"/>
  <c r="BY271" i="1"/>
  <c r="DM229" i="1" s="1"/>
  <c r="BK272" i="1"/>
  <c r="BM271" i="1"/>
  <c r="DI229" i="1" s="1"/>
  <c r="X272" i="1"/>
  <c r="Z271" i="1"/>
  <c r="CV229" i="1" s="1"/>
  <c r="AP272" i="1"/>
  <c r="AR271" i="1"/>
  <c r="BN271" i="1"/>
  <c r="BP270" i="1"/>
  <c r="DJ228" i="1" s="1"/>
  <c r="AG271" i="1"/>
  <c r="AI270" i="1"/>
  <c r="CY228" i="1" s="1"/>
  <c r="BH271" i="1"/>
  <c r="BJ270" i="1"/>
  <c r="DH228" i="1" s="1"/>
  <c r="AA271" i="1"/>
  <c r="AC270" i="1"/>
  <c r="CW228" i="1" s="1"/>
  <c r="AV272" i="1"/>
  <c r="AX271" i="1"/>
  <c r="DD229" i="1" s="1"/>
  <c r="AM271" i="1"/>
  <c r="AO270" i="1"/>
  <c r="DA228" i="1" s="1"/>
  <c r="BT271" i="1"/>
  <c r="BV270" i="1"/>
  <c r="R272" i="1"/>
  <c r="T271" i="1"/>
  <c r="CT229" i="1" s="1"/>
  <c r="AD272" i="1"/>
  <c r="AF271" i="1"/>
  <c r="CX229" i="1" s="1"/>
  <c r="BE285" i="1" l="1"/>
  <c r="BG284" i="1"/>
  <c r="DG239" i="1" s="1"/>
  <c r="Q273" i="1"/>
  <c r="CS231" i="1" s="1"/>
  <c r="O274" i="1"/>
  <c r="AV273" i="1"/>
  <c r="AX272" i="1"/>
  <c r="DD230" i="1" s="1"/>
  <c r="X273" i="1"/>
  <c r="Z272" i="1"/>
  <c r="CV230" i="1" s="1"/>
  <c r="U272" i="1"/>
  <c r="W271" i="1"/>
  <c r="CU229" i="1" s="1"/>
  <c r="AS273" i="1"/>
  <c r="AU272" i="1"/>
  <c r="BH272" i="1"/>
  <c r="BJ271" i="1"/>
  <c r="DH229" i="1" s="1"/>
  <c r="AD273" i="1"/>
  <c r="AF272" i="1"/>
  <c r="CX230" i="1" s="1"/>
  <c r="BT272" i="1"/>
  <c r="BV271" i="1"/>
  <c r="BN272" i="1"/>
  <c r="BP271" i="1"/>
  <c r="DJ229" i="1" s="1"/>
  <c r="BW273" i="1"/>
  <c r="BY272" i="1"/>
  <c r="DM230" i="1" s="1"/>
  <c r="R273" i="1"/>
  <c r="T272" i="1"/>
  <c r="CT230" i="1" s="1"/>
  <c r="AM272" i="1"/>
  <c r="AO271" i="1"/>
  <c r="DA229" i="1" s="1"/>
  <c r="AA272" i="1"/>
  <c r="AC271" i="1"/>
  <c r="CW229" i="1" s="1"/>
  <c r="AG272" i="1"/>
  <c r="AI271" i="1"/>
  <c r="CY229" i="1" s="1"/>
  <c r="AP273" i="1"/>
  <c r="AR272" i="1"/>
  <c r="BK273" i="1"/>
  <c r="BM272" i="1"/>
  <c r="DI230" i="1" s="1"/>
  <c r="AJ273" i="1"/>
  <c r="AL272" i="1"/>
  <c r="CZ230" i="1" s="1"/>
  <c r="BQ273" i="1"/>
  <c r="BS272" i="1"/>
  <c r="DK230" i="1" s="1"/>
  <c r="AY273" i="1"/>
  <c r="BA272" i="1"/>
  <c r="DE230" i="1" s="1"/>
  <c r="BE286" i="1" l="1"/>
  <c r="BG285" i="1"/>
  <c r="DG240" i="1" s="1"/>
  <c r="O275" i="1"/>
  <c r="Q274" i="1"/>
  <c r="CS232" i="1" s="1"/>
  <c r="AY274" i="1"/>
  <c r="BA273" i="1"/>
  <c r="DE231" i="1" s="1"/>
  <c r="AJ274" i="1"/>
  <c r="AL273" i="1"/>
  <c r="CZ231" i="1" s="1"/>
  <c r="BK274" i="1"/>
  <c r="BM273" i="1"/>
  <c r="DI231" i="1" s="1"/>
  <c r="AG273" i="1"/>
  <c r="AI272" i="1"/>
  <c r="CY230" i="1" s="1"/>
  <c r="AM273" i="1"/>
  <c r="AO272" i="1"/>
  <c r="DA230" i="1" s="1"/>
  <c r="BW274" i="1"/>
  <c r="BY273" i="1"/>
  <c r="DM231" i="1" s="1"/>
  <c r="BT273" i="1"/>
  <c r="BV272" i="1"/>
  <c r="BH273" i="1"/>
  <c r="BJ272" i="1"/>
  <c r="DH230" i="1" s="1"/>
  <c r="X274" i="1"/>
  <c r="Z273" i="1"/>
  <c r="CV231" i="1" s="1"/>
  <c r="BQ274" i="1"/>
  <c r="BS273" i="1"/>
  <c r="DK231" i="1" s="1"/>
  <c r="AP274" i="1"/>
  <c r="AR273" i="1"/>
  <c r="AA273" i="1"/>
  <c r="AC272" i="1"/>
  <c r="CW230" i="1" s="1"/>
  <c r="R274" i="1"/>
  <c r="T273" i="1"/>
  <c r="CT231" i="1" s="1"/>
  <c r="BN273" i="1"/>
  <c r="BP272" i="1"/>
  <c r="DJ230" i="1" s="1"/>
  <c r="AD274" i="1"/>
  <c r="AF273" i="1"/>
  <c r="CX231" i="1" s="1"/>
  <c r="AS274" i="1"/>
  <c r="AU273" i="1"/>
  <c r="U273" i="1"/>
  <c r="W272" i="1"/>
  <c r="CU230" i="1" s="1"/>
  <c r="AV274" i="1"/>
  <c r="AX273" i="1"/>
  <c r="DD231" i="1" s="1"/>
  <c r="BE287" i="1" l="1"/>
  <c r="BG286" i="1"/>
  <c r="DG241" i="1" s="1"/>
  <c r="Q275" i="1"/>
  <c r="CS233" i="1" s="1"/>
  <c r="O278" i="1"/>
  <c r="Q278" i="1" s="1"/>
  <c r="O276" i="1"/>
  <c r="AV275" i="1"/>
  <c r="AX274" i="1"/>
  <c r="DD232" i="1" s="1"/>
  <c r="BN274" i="1"/>
  <c r="BP273" i="1"/>
  <c r="DJ231" i="1" s="1"/>
  <c r="BH274" i="1"/>
  <c r="BJ273" i="1"/>
  <c r="DH231" i="1" s="1"/>
  <c r="AJ275" i="1"/>
  <c r="AL274" i="1"/>
  <c r="CZ232" i="1" s="1"/>
  <c r="AS275" i="1"/>
  <c r="AU274" i="1"/>
  <c r="AA274" i="1"/>
  <c r="AC273" i="1"/>
  <c r="CW231" i="1" s="1"/>
  <c r="X275" i="1"/>
  <c r="Z274" i="1"/>
  <c r="CV232" i="1" s="1"/>
  <c r="BW275" i="1"/>
  <c r="BY274" i="1"/>
  <c r="DM232" i="1" s="1"/>
  <c r="AG274" i="1"/>
  <c r="AI273" i="1"/>
  <c r="CY231" i="1" s="1"/>
  <c r="U274" i="1"/>
  <c r="W273" i="1"/>
  <c r="CU231" i="1" s="1"/>
  <c r="AD275" i="1"/>
  <c r="AF274" i="1"/>
  <c r="CX232" i="1" s="1"/>
  <c r="R275" i="1"/>
  <c r="T274" i="1"/>
  <c r="CT232" i="1" s="1"/>
  <c r="AP275" i="1"/>
  <c r="AR274" i="1"/>
  <c r="BQ275" i="1"/>
  <c r="BS274" i="1"/>
  <c r="DK232" i="1" s="1"/>
  <c r="BT274" i="1"/>
  <c r="BV273" i="1"/>
  <c r="AM274" i="1"/>
  <c r="AO273" i="1"/>
  <c r="DA231" i="1" s="1"/>
  <c r="BK275" i="1"/>
  <c r="BM274" i="1"/>
  <c r="DI232" i="1" s="1"/>
  <c r="AY275" i="1"/>
  <c r="BA274" i="1"/>
  <c r="DE232" i="1" s="1"/>
  <c r="BE288" i="1" l="1"/>
  <c r="BG287" i="1"/>
  <c r="DG242" i="1" s="1"/>
  <c r="O280" i="1"/>
  <c r="Q276" i="1"/>
  <c r="CS234" i="1" s="1"/>
  <c r="BA275" i="1"/>
  <c r="DE233" i="1" s="1"/>
  <c r="AY278" i="1"/>
  <c r="BA278" i="1" s="1"/>
  <c r="AY276" i="1"/>
  <c r="AM275" i="1"/>
  <c r="AO274" i="1"/>
  <c r="DA232" i="1" s="1"/>
  <c r="AF275" i="1"/>
  <c r="CX233" i="1" s="1"/>
  <c r="AD276" i="1"/>
  <c r="AD278" i="1"/>
  <c r="AF278" i="1" s="1"/>
  <c r="Z275" i="1"/>
  <c r="CV233" i="1" s="1"/>
  <c r="X276" i="1"/>
  <c r="X278" i="1"/>
  <c r="Z278" i="1" s="1"/>
  <c r="BN275" i="1"/>
  <c r="BP274" i="1"/>
  <c r="DJ232" i="1" s="1"/>
  <c r="AR275" i="1"/>
  <c r="AP276" i="1"/>
  <c r="AP278" i="1"/>
  <c r="AR278" i="1" s="1"/>
  <c r="AG275" i="1"/>
  <c r="AI274" i="1"/>
  <c r="CY232" i="1" s="1"/>
  <c r="AU275" i="1"/>
  <c r="AS276" i="1"/>
  <c r="AS278" i="1"/>
  <c r="AU278" i="1" s="1"/>
  <c r="BH275" i="1"/>
  <c r="BJ274" i="1"/>
  <c r="DH232" i="1" s="1"/>
  <c r="BM275" i="1"/>
  <c r="DI233" i="1" s="1"/>
  <c r="BK278" i="1"/>
  <c r="BM278" i="1" s="1"/>
  <c r="BK276" i="1"/>
  <c r="BT275" i="1"/>
  <c r="BV274" i="1"/>
  <c r="BS275" i="1"/>
  <c r="DK233" i="1" s="1"/>
  <c r="BQ278" i="1"/>
  <c r="BS278" i="1" s="1"/>
  <c r="BQ276" i="1"/>
  <c r="T275" i="1"/>
  <c r="CT233" i="1" s="1"/>
  <c r="R278" i="1"/>
  <c r="T278" i="1" s="1"/>
  <c r="R276" i="1"/>
  <c r="U275" i="1"/>
  <c r="W274" i="1"/>
  <c r="CU232" i="1" s="1"/>
  <c r="BY275" i="1"/>
  <c r="DM233" i="1" s="1"/>
  <c r="BW278" i="1"/>
  <c r="BY278" i="1" s="1"/>
  <c r="BW276" i="1"/>
  <c r="AA275" i="1"/>
  <c r="AC274" i="1"/>
  <c r="CW232" i="1" s="1"/>
  <c r="AL275" i="1"/>
  <c r="CZ233" i="1" s="1"/>
  <c r="AJ278" i="1"/>
  <c r="AL278" i="1" s="1"/>
  <c r="AJ276" i="1"/>
  <c r="AX275" i="1"/>
  <c r="DD233" i="1" s="1"/>
  <c r="AV278" i="1"/>
  <c r="AX278" i="1" s="1"/>
  <c r="AV276" i="1"/>
  <c r="BE289" i="1" l="1"/>
  <c r="BG288" i="1"/>
  <c r="DG243" i="1" s="1"/>
  <c r="O281" i="1"/>
  <c r="Q280" i="1"/>
  <c r="CS235" i="1" s="1"/>
  <c r="BJ275" i="1"/>
  <c r="DH233" i="1" s="1"/>
  <c r="BH276" i="1"/>
  <c r="BH278" i="1"/>
  <c r="BJ278" i="1" s="1"/>
  <c r="AO275" i="1"/>
  <c r="DA233" i="1" s="1"/>
  <c r="AM278" i="1"/>
  <c r="AO278" i="1" s="1"/>
  <c r="AM276" i="1"/>
  <c r="AI275" i="1"/>
  <c r="CY233" i="1" s="1"/>
  <c r="AG278" i="1"/>
  <c r="AI278" i="1" s="1"/>
  <c r="AG276" i="1"/>
  <c r="AD280" i="1"/>
  <c r="AF276" i="1"/>
  <c r="CX234" i="1" s="1"/>
  <c r="AY280" i="1"/>
  <c r="BA276" i="1"/>
  <c r="DE234" i="1" s="1"/>
  <c r="AV280" i="1"/>
  <c r="AX276" i="1"/>
  <c r="DD234" i="1" s="1"/>
  <c r="R280" i="1"/>
  <c r="T276" i="1"/>
  <c r="CT234" i="1" s="1"/>
  <c r="AJ280" i="1"/>
  <c r="AL276" i="1"/>
  <c r="CZ234" i="1" s="1"/>
  <c r="AS280" i="1"/>
  <c r="AU276" i="1"/>
  <c r="X280" i="1"/>
  <c r="Z276" i="1"/>
  <c r="CV234" i="1" s="1"/>
  <c r="BK280" i="1"/>
  <c r="BM276" i="1"/>
  <c r="DI234" i="1" s="1"/>
  <c r="BP275" i="1"/>
  <c r="DJ233" i="1" s="1"/>
  <c r="BN276" i="1"/>
  <c r="BN278" i="1"/>
  <c r="BP278" i="1" s="1"/>
  <c r="AC275" i="1"/>
  <c r="CW233" i="1" s="1"/>
  <c r="AA276" i="1"/>
  <c r="AA278" i="1"/>
  <c r="AC278" i="1" s="1"/>
  <c r="BW280" i="1"/>
  <c r="BY276" i="1"/>
  <c r="DM234" i="1" s="1"/>
  <c r="W275" i="1"/>
  <c r="CU233" i="1" s="1"/>
  <c r="U278" i="1"/>
  <c r="W278" i="1" s="1"/>
  <c r="U276" i="1"/>
  <c r="BQ280" i="1"/>
  <c r="BS276" i="1"/>
  <c r="DK234" i="1" s="1"/>
  <c r="BV275" i="1"/>
  <c r="BT278" i="1"/>
  <c r="BV278" i="1" s="1"/>
  <c r="BT276" i="1"/>
  <c r="AP280" i="1"/>
  <c r="AR276" i="1"/>
  <c r="BE290" i="1" l="1"/>
  <c r="BG289" i="1"/>
  <c r="DG244" i="1" s="1"/>
  <c r="O282" i="1"/>
  <c r="Q281" i="1"/>
  <c r="CS236" i="1" s="1"/>
  <c r="BT280" i="1"/>
  <c r="BV276" i="1"/>
  <c r="BN280" i="1"/>
  <c r="BP276" i="1"/>
  <c r="DJ234" i="1" s="1"/>
  <c r="U280" i="1"/>
  <c r="W276" i="1"/>
  <c r="CU234" i="1" s="1"/>
  <c r="BW281" i="1"/>
  <c r="BY280" i="1"/>
  <c r="DM235" i="1" s="1"/>
  <c r="AA280" i="1"/>
  <c r="AC276" i="1"/>
  <c r="CW234" i="1" s="1"/>
  <c r="X281" i="1"/>
  <c r="Z280" i="1"/>
  <c r="CV235" i="1" s="1"/>
  <c r="AS281" i="1"/>
  <c r="AU280" i="1"/>
  <c r="R281" i="1"/>
  <c r="T280" i="1"/>
  <c r="CT235" i="1" s="1"/>
  <c r="AY281" i="1"/>
  <c r="BA280" i="1"/>
  <c r="DE235" i="1" s="1"/>
  <c r="AP281" i="1"/>
  <c r="AR280" i="1"/>
  <c r="BQ281" i="1"/>
  <c r="BS280" i="1"/>
  <c r="DK235" i="1" s="1"/>
  <c r="BK281" i="1"/>
  <c r="BM280" i="1"/>
  <c r="DI235" i="1" s="1"/>
  <c r="AJ281" i="1"/>
  <c r="AL280" i="1"/>
  <c r="CZ235" i="1" s="1"/>
  <c r="AV281" i="1"/>
  <c r="AX280" i="1"/>
  <c r="DD235" i="1" s="1"/>
  <c r="AD281" i="1"/>
  <c r="AF280" i="1"/>
  <c r="CX235" i="1" s="1"/>
  <c r="AM280" i="1"/>
  <c r="AO276" i="1"/>
  <c r="DA234" i="1" s="1"/>
  <c r="BH280" i="1"/>
  <c r="BJ276" i="1"/>
  <c r="DH234" i="1" s="1"/>
  <c r="AG280" i="1"/>
  <c r="AI276" i="1"/>
  <c r="CY234" i="1" s="1"/>
  <c r="BG290" i="1" l="1"/>
  <c r="DG245" i="1" s="1"/>
  <c r="BE293" i="1"/>
  <c r="BG293" i="1" s="1"/>
  <c r="BE291" i="1"/>
  <c r="O283" i="1"/>
  <c r="Q282" i="1"/>
  <c r="CS237" i="1" s="1"/>
  <c r="BH281" i="1"/>
  <c r="BJ280" i="1"/>
  <c r="DH235" i="1" s="1"/>
  <c r="BK282" i="1"/>
  <c r="BM281" i="1"/>
  <c r="DI236" i="1" s="1"/>
  <c r="AJ282" i="1"/>
  <c r="AL281" i="1"/>
  <c r="CZ236" i="1" s="1"/>
  <c r="AG281" i="1"/>
  <c r="AI280" i="1"/>
  <c r="CY235" i="1" s="1"/>
  <c r="AM281" i="1"/>
  <c r="AO280" i="1"/>
  <c r="DA235" i="1" s="1"/>
  <c r="AV282" i="1"/>
  <c r="AX281" i="1"/>
  <c r="DD236" i="1" s="1"/>
  <c r="AP282" i="1"/>
  <c r="AR281" i="1"/>
  <c r="R282" i="1"/>
  <c r="T281" i="1"/>
  <c r="CT236" i="1" s="1"/>
  <c r="X282" i="1"/>
  <c r="Z281" i="1"/>
  <c r="CV236" i="1" s="1"/>
  <c r="BW282" i="1"/>
  <c r="BY281" i="1"/>
  <c r="DM236" i="1" s="1"/>
  <c r="BN281" i="1"/>
  <c r="BP280" i="1"/>
  <c r="DJ235" i="1" s="1"/>
  <c r="AD282" i="1"/>
  <c r="AF281" i="1"/>
  <c r="CX236" i="1" s="1"/>
  <c r="BQ282" i="1"/>
  <c r="BS281" i="1"/>
  <c r="DK236" i="1" s="1"/>
  <c r="AY282" i="1"/>
  <c r="BA281" i="1"/>
  <c r="DE236" i="1" s="1"/>
  <c r="AS282" i="1"/>
  <c r="AU281" i="1"/>
  <c r="AA281" i="1"/>
  <c r="AC280" i="1"/>
  <c r="CW235" i="1" s="1"/>
  <c r="U281" i="1"/>
  <c r="W280" i="1"/>
  <c r="CU235" i="1" s="1"/>
  <c r="BT281" i="1"/>
  <c r="BV280" i="1"/>
  <c r="BE295" i="1" l="1"/>
  <c r="BG291" i="1"/>
  <c r="DG246" i="1" s="1"/>
  <c r="O284" i="1"/>
  <c r="Q283" i="1"/>
  <c r="CS238" i="1" s="1"/>
  <c r="BQ283" i="1"/>
  <c r="BS282" i="1"/>
  <c r="DK237" i="1" s="1"/>
  <c r="X283" i="1"/>
  <c r="Z282" i="1"/>
  <c r="CV237" i="1" s="1"/>
  <c r="AP283" i="1"/>
  <c r="AR282" i="1"/>
  <c r="AM282" i="1"/>
  <c r="AO281" i="1"/>
  <c r="DA236" i="1" s="1"/>
  <c r="BH282" i="1"/>
  <c r="BJ281" i="1"/>
  <c r="DH236" i="1" s="1"/>
  <c r="BT282" i="1"/>
  <c r="BV281" i="1"/>
  <c r="AA282" i="1"/>
  <c r="AC281" i="1"/>
  <c r="CW236" i="1" s="1"/>
  <c r="AY283" i="1"/>
  <c r="BA282" i="1"/>
  <c r="DE237" i="1" s="1"/>
  <c r="AD283" i="1"/>
  <c r="AF282" i="1"/>
  <c r="CX237" i="1" s="1"/>
  <c r="BW283" i="1"/>
  <c r="BY282" i="1"/>
  <c r="DM237" i="1" s="1"/>
  <c r="R283" i="1"/>
  <c r="T282" i="1"/>
  <c r="CT237" i="1" s="1"/>
  <c r="U282" i="1"/>
  <c r="W281" i="1"/>
  <c r="CU236" i="1" s="1"/>
  <c r="AS283" i="1"/>
  <c r="AU282" i="1"/>
  <c r="BN282" i="1"/>
  <c r="BP281" i="1"/>
  <c r="DJ236" i="1" s="1"/>
  <c r="AJ283" i="1"/>
  <c r="AL282" i="1"/>
  <c r="CZ237" i="1" s="1"/>
  <c r="AV283" i="1"/>
  <c r="AX282" i="1"/>
  <c r="DD237" i="1" s="1"/>
  <c r="AG282" i="1"/>
  <c r="AI281" i="1"/>
  <c r="CY236" i="1" s="1"/>
  <c r="BK283" i="1"/>
  <c r="BM282" i="1"/>
  <c r="DI237" i="1" s="1"/>
  <c r="BE296" i="1" l="1"/>
  <c r="BG295" i="1"/>
  <c r="DG247" i="1" s="1"/>
  <c r="O285" i="1"/>
  <c r="Q284" i="1"/>
  <c r="CS239" i="1" s="1"/>
  <c r="AG283" i="1"/>
  <c r="AI282" i="1"/>
  <c r="CY237" i="1" s="1"/>
  <c r="BN283" i="1"/>
  <c r="BP282" i="1"/>
  <c r="DJ237" i="1" s="1"/>
  <c r="R284" i="1"/>
  <c r="T283" i="1"/>
  <c r="CT238" i="1" s="1"/>
  <c r="AA283" i="1"/>
  <c r="AC282" i="1"/>
  <c r="CW237" i="1" s="1"/>
  <c r="BQ284" i="1"/>
  <c r="BS283" i="1"/>
  <c r="DK238" i="1" s="1"/>
  <c r="U283" i="1"/>
  <c r="W282" i="1"/>
  <c r="CU237" i="1" s="1"/>
  <c r="AD284" i="1"/>
  <c r="AF283" i="1"/>
  <c r="CX238" i="1" s="1"/>
  <c r="BH283" i="1"/>
  <c r="BJ282" i="1"/>
  <c r="DH237" i="1" s="1"/>
  <c r="AP284" i="1"/>
  <c r="AR283" i="1"/>
  <c r="BK284" i="1"/>
  <c r="BM283" i="1"/>
  <c r="DI238" i="1" s="1"/>
  <c r="AV284" i="1"/>
  <c r="AX283" i="1"/>
  <c r="DD238" i="1" s="1"/>
  <c r="AJ284" i="1"/>
  <c r="AL283" i="1"/>
  <c r="CZ238" i="1" s="1"/>
  <c r="AS284" i="1"/>
  <c r="AU283" i="1"/>
  <c r="BW284" i="1"/>
  <c r="BY283" i="1"/>
  <c r="DM238" i="1" s="1"/>
  <c r="AY284" i="1"/>
  <c r="BA283" i="1"/>
  <c r="DE238" i="1" s="1"/>
  <c r="BT283" i="1"/>
  <c r="BV282" i="1"/>
  <c r="AM283" i="1"/>
  <c r="AO282" i="1"/>
  <c r="DA237" i="1" s="1"/>
  <c r="X284" i="1"/>
  <c r="Z283" i="1"/>
  <c r="CV238" i="1" s="1"/>
  <c r="BE297" i="1" l="1"/>
  <c r="BG296" i="1"/>
  <c r="DG248" i="1" s="1"/>
  <c r="O286" i="1"/>
  <c r="Q285" i="1"/>
  <c r="CS240" i="1" s="1"/>
  <c r="BW285" i="1"/>
  <c r="BY284" i="1"/>
  <c r="DM239" i="1" s="1"/>
  <c r="X285" i="1"/>
  <c r="Z284" i="1"/>
  <c r="CV239" i="1" s="1"/>
  <c r="AS285" i="1"/>
  <c r="AU284" i="1"/>
  <c r="AP285" i="1"/>
  <c r="AR284" i="1"/>
  <c r="AD285" i="1"/>
  <c r="AF284" i="1"/>
  <c r="CX239" i="1" s="1"/>
  <c r="AA284" i="1"/>
  <c r="AC283" i="1"/>
  <c r="CW238" i="1" s="1"/>
  <c r="BN284" i="1"/>
  <c r="BP283" i="1"/>
  <c r="DJ238" i="1" s="1"/>
  <c r="BT284" i="1"/>
  <c r="BV283" i="1"/>
  <c r="AV285" i="1"/>
  <c r="AX284" i="1"/>
  <c r="DD239" i="1" s="1"/>
  <c r="AM284" i="1"/>
  <c r="AO283" i="1"/>
  <c r="DA238" i="1" s="1"/>
  <c r="AY285" i="1"/>
  <c r="BA284" i="1"/>
  <c r="DE239" i="1" s="1"/>
  <c r="AJ285" i="1"/>
  <c r="AL284" i="1"/>
  <c r="CZ239" i="1" s="1"/>
  <c r="BK285" i="1"/>
  <c r="BM284" i="1"/>
  <c r="DI239" i="1" s="1"/>
  <c r="BH284" i="1"/>
  <c r="BJ283" i="1"/>
  <c r="DH238" i="1" s="1"/>
  <c r="U284" i="1"/>
  <c r="W283" i="1"/>
  <c r="CU238" i="1" s="1"/>
  <c r="BQ285" i="1"/>
  <c r="BS284" i="1"/>
  <c r="DK239" i="1" s="1"/>
  <c r="R285" i="1"/>
  <c r="T284" i="1"/>
  <c r="CT239" i="1" s="1"/>
  <c r="AG284" i="1"/>
  <c r="AI283" i="1"/>
  <c r="CY238" i="1" s="1"/>
  <c r="BE298" i="1" l="1"/>
  <c r="BG297" i="1"/>
  <c r="DG249" i="1" s="1"/>
  <c r="Q286" i="1"/>
  <c r="CS241" i="1" s="1"/>
  <c r="O287" i="1"/>
  <c r="U285" i="1"/>
  <c r="W284" i="1"/>
  <c r="CU239" i="1" s="1"/>
  <c r="AM285" i="1"/>
  <c r="AO284" i="1"/>
  <c r="DA239" i="1" s="1"/>
  <c r="AA285" i="1"/>
  <c r="AC284" i="1"/>
  <c r="CW239" i="1" s="1"/>
  <c r="AD286" i="1"/>
  <c r="AF285" i="1"/>
  <c r="CX240" i="1" s="1"/>
  <c r="BW286" i="1"/>
  <c r="BY285" i="1"/>
  <c r="DM240" i="1" s="1"/>
  <c r="R286" i="1"/>
  <c r="T285" i="1"/>
  <c r="CT240" i="1" s="1"/>
  <c r="BK286" i="1"/>
  <c r="BM285" i="1"/>
  <c r="DI240" i="1" s="1"/>
  <c r="BT285" i="1"/>
  <c r="BV284" i="1"/>
  <c r="AS286" i="1"/>
  <c r="AU285" i="1"/>
  <c r="AG285" i="1"/>
  <c r="AI284" i="1"/>
  <c r="CY239" i="1" s="1"/>
  <c r="BQ286" i="1"/>
  <c r="BS285" i="1"/>
  <c r="DK240" i="1" s="1"/>
  <c r="BH285" i="1"/>
  <c r="BJ284" i="1"/>
  <c r="DH239" i="1" s="1"/>
  <c r="AJ286" i="1"/>
  <c r="AL285" i="1"/>
  <c r="CZ240" i="1" s="1"/>
  <c r="AY286" i="1"/>
  <c r="BA285" i="1"/>
  <c r="DE240" i="1" s="1"/>
  <c r="AV286" i="1"/>
  <c r="AX285" i="1"/>
  <c r="DD240" i="1" s="1"/>
  <c r="BN285" i="1"/>
  <c r="BP284" i="1"/>
  <c r="DJ239" i="1" s="1"/>
  <c r="AP286" i="1"/>
  <c r="AR285" i="1"/>
  <c r="X286" i="1"/>
  <c r="Z285" i="1"/>
  <c r="CV240" i="1" s="1"/>
  <c r="BE299" i="1" l="1"/>
  <c r="BG298" i="1"/>
  <c r="DG250" i="1" s="1"/>
  <c r="Q287" i="1"/>
  <c r="CS242" i="1" s="1"/>
  <c r="O288" i="1"/>
  <c r="AP287" i="1"/>
  <c r="AR286" i="1"/>
  <c r="AY287" i="1"/>
  <c r="BA286" i="1"/>
  <c r="DE241" i="1" s="1"/>
  <c r="AG286" i="1"/>
  <c r="AI285" i="1"/>
  <c r="CY240" i="1" s="1"/>
  <c r="BW287" i="1"/>
  <c r="BY286" i="1"/>
  <c r="DM241" i="1" s="1"/>
  <c r="U286" i="1"/>
  <c r="W285" i="1"/>
  <c r="CU240" i="1" s="1"/>
  <c r="BN286" i="1"/>
  <c r="BP285" i="1"/>
  <c r="DJ240" i="1" s="1"/>
  <c r="BH286" i="1"/>
  <c r="BJ285" i="1"/>
  <c r="DH240" i="1" s="1"/>
  <c r="BT286" i="1"/>
  <c r="BV285" i="1"/>
  <c r="BK287" i="1"/>
  <c r="BM286" i="1"/>
  <c r="DI241" i="1" s="1"/>
  <c r="AA286" i="1"/>
  <c r="AC285" i="1"/>
  <c r="CW240" i="1" s="1"/>
  <c r="X287" i="1"/>
  <c r="Z286" i="1"/>
  <c r="CV241" i="1" s="1"/>
  <c r="AV287" i="1"/>
  <c r="AX286" i="1"/>
  <c r="DD241" i="1" s="1"/>
  <c r="AJ287" i="1"/>
  <c r="AL286" i="1"/>
  <c r="CZ241" i="1" s="1"/>
  <c r="BQ287" i="1"/>
  <c r="BS286" i="1"/>
  <c r="DK241" i="1" s="1"/>
  <c r="AS287" i="1"/>
  <c r="AU286" i="1"/>
  <c r="R287" i="1"/>
  <c r="T286" i="1"/>
  <c r="CT241" i="1" s="1"/>
  <c r="AD287" i="1"/>
  <c r="AF286" i="1"/>
  <c r="CX241" i="1" s="1"/>
  <c r="AM286" i="1"/>
  <c r="AO285" i="1"/>
  <c r="DA240" i="1" s="1"/>
  <c r="BE300" i="1" l="1"/>
  <c r="BG299" i="1"/>
  <c r="DG251" i="1" s="1"/>
  <c r="Q288" i="1"/>
  <c r="CS243" i="1" s="1"/>
  <c r="O289" i="1"/>
  <c r="AM287" i="1"/>
  <c r="AO286" i="1"/>
  <c r="DA241" i="1" s="1"/>
  <c r="AJ288" i="1"/>
  <c r="AL287" i="1"/>
  <c r="CZ242" i="1" s="1"/>
  <c r="BT287" i="1"/>
  <c r="BV286" i="1"/>
  <c r="BN287" i="1"/>
  <c r="BP286" i="1"/>
  <c r="DJ241" i="1" s="1"/>
  <c r="BW288" i="1"/>
  <c r="BY287" i="1"/>
  <c r="DM242" i="1" s="1"/>
  <c r="AY288" i="1"/>
  <c r="BA287" i="1"/>
  <c r="DE242" i="1" s="1"/>
  <c r="R288" i="1"/>
  <c r="T287" i="1"/>
  <c r="CT242" i="1" s="1"/>
  <c r="AS288" i="1"/>
  <c r="AU287" i="1"/>
  <c r="AA287" i="1"/>
  <c r="AC286" i="1"/>
  <c r="CW241" i="1" s="1"/>
  <c r="AD288" i="1"/>
  <c r="AF287" i="1"/>
  <c r="CX242" i="1" s="1"/>
  <c r="BQ288" i="1"/>
  <c r="BS287" i="1"/>
  <c r="DK242" i="1" s="1"/>
  <c r="AV288" i="1"/>
  <c r="AX287" i="1"/>
  <c r="DD242" i="1" s="1"/>
  <c r="X288" i="1"/>
  <c r="Z287" i="1"/>
  <c r="CV242" i="1" s="1"/>
  <c r="BK288" i="1"/>
  <c r="BM287" i="1"/>
  <c r="DI242" i="1" s="1"/>
  <c r="BH287" i="1"/>
  <c r="BJ286" i="1"/>
  <c r="DH241" i="1" s="1"/>
  <c r="U287" i="1"/>
  <c r="W286" i="1"/>
  <c r="CU241" i="1" s="1"/>
  <c r="AG287" i="1"/>
  <c r="AI286" i="1"/>
  <c r="CY241" i="1" s="1"/>
  <c r="AP288" i="1"/>
  <c r="AR287" i="1"/>
  <c r="BE301" i="1" l="1"/>
  <c r="BG300" i="1"/>
  <c r="DG252" i="1" s="1"/>
  <c r="O290" i="1"/>
  <c r="Q289" i="1"/>
  <c r="CS244" i="1" s="1"/>
  <c r="U288" i="1"/>
  <c r="W287" i="1"/>
  <c r="CU242" i="1" s="1"/>
  <c r="BK289" i="1"/>
  <c r="BM288" i="1"/>
  <c r="DI243" i="1" s="1"/>
  <c r="AV289" i="1"/>
  <c r="AX288" i="1"/>
  <c r="DD243" i="1" s="1"/>
  <c r="AA288" i="1"/>
  <c r="AC287" i="1"/>
  <c r="CW242" i="1" s="1"/>
  <c r="R289" i="1"/>
  <c r="T288" i="1"/>
  <c r="CT243" i="1" s="1"/>
  <c r="AY289" i="1"/>
  <c r="BA288" i="1"/>
  <c r="DE243" i="1" s="1"/>
  <c r="BN288" i="1"/>
  <c r="BP287" i="1"/>
  <c r="DJ242" i="1" s="1"/>
  <c r="AJ289" i="1"/>
  <c r="AL288" i="1"/>
  <c r="CZ243" i="1" s="1"/>
  <c r="AP289" i="1"/>
  <c r="AR288" i="1"/>
  <c r="AG288" i="1"/>
  <c r="AI287" i="1"/>
  <c r="CY242" i="1" s="1"/>
  <c r="BH288" i="1"/>
  <c r="BJ287" i="1"/>
  <c r="DH242" i="1" s="1"/>
  <c r="X289" i="1"/>
  <c r="Z288" i="1"/>
  <c r="CV243" i="1" s="1"/>
  <c r="BQ289" i="1"/>
  <c r="BS288" i="1"/>
  <c r="DK243" i="1" s="1"/>
  <c r="AD289" i="1"/>
  <c r="AF288" i="1"/>
  <c r="CX243" i="1" s="1"/>
  <c r="AS289" i="1"/>
  <c r="AU288" i="1"/>
  <c r="BW289" i="1"/>
  <c r="BY288" i="1"/>
  <c r="DM243" i="1" s="1"/>
  <c r="BT288" i="1"/>
  <c r="BV287" i="1"/>
  <c r="AM288" i="1"/>
  <c r="AO287" i="1"/>
  <c r="DA242" i="1" s="1"/>
  <c r="BE302" i="1" l="1"/>
  <c r="BG301" i="1"/>
  <c r="DG253" i="1" s="1"/>
  <c r="O291" i="1"/>
  <c r="Q290" i="1"/>
  <c r="CS245" i="1" s="1"/>
  <c r="O293" i="1"/>
  <c r="Q293" i="1" s="1"/>
  <c r="BT289" i="1"/>
  <c r="BV288" i="1"/>
  <c r="AD290" i="1"/>
  <c r="AF289" i="1"/>
  <c r="CX244" i="1" s="1"/>
  <c r="X290" i="1"/>
  <c r="Z289" i="1"/>
  <c r="CV244" i="1" s="1"/>
  <c r="AG289" i="1"/>
  <c r="AI288" i="1"/>
  <c r="CY243" i="1" s="1"/>
  <c r="AJ290" i="1"/>
  <c r="AL289" i="1"/>
  <c r="CZ244" i="1" s="1"/>
  <c r="AY290" i="1"/>
  <c r="BA289" i="1"/>
  <c r="DE244" i="1" s="1"/>
  <c r="AA289" i="1"/>
  <c r="AC288" i="1"/>
  <c r="CW243" i="1" s="1"/>
  <c r="AV290" i="1"/>
  <c r="AX289" i="1"/>
  <c r="DD244" i="1" s="1"/>
  <c r="U289" i="1"/>
  <c r="W288" i="1"/>
  <c r="CU243" i="1" s="1"/>
  <c r="AM289" i="1"/>
  <c r="AO288" i="1"/>
  <c r="DA243" i="1" s="1"/>
  <c r="BW290" i="1"/>
  <c r="BY289" i="1"/>
  <c r="DM244" i="1" s="1"/>
  <c r="AS290" i="1"/>
  <c r="AU289" i="1"/>
  <c r="BQ290" i="1"/>
  <c r="BS289" i="1"/>
  <c r="DK244" i="1" s="1"/>
  <c r="BH289" i="1"/>
  <c r="BJ288" i="1"/>
  <c r="DH243" i="1" s="1"/>
  <c r="AP290" i="1"/>
  <c r="AR289" i="1"/>
  <c r="BN289" i="1"/>
  <c r="BP288" i="1"/>
  <c r="DJ243" i="1" s="1"/>
  <c r="R290" i="1"/>
  <c r="T289" i="1"/>
  <c r="CT244" i="1" s="1"/>
  <c r="BK290" i="1"/>
  <c r="BM289" i="1"/>
  <c r="DI244" i="1" s="1"/>
  <c r="BE303" i="1" l="1"/>
  <c r="BG302" i="1"/>
  <c r="DG254" i="1" s="1"/>
  <c r="O295" i="1"/>
  <c r="Q291" i="1"/>
  <c r="CS246" i="1" s="1"/>
  <c r="BH290" i="1"/>
  <c r="BJ289" i="1"/>
  <c r="DH244" i="1" s="1"/>
  <c r="AU290" i="1"/>
  <c r="AS293" i="1"/>
  <c r="AU293" i="1" s="1"/>
  <c r="AS291" i="1"/>
  <c r="AM290" i="1"/>
  <c r="AO289" i="1"/>
  <c r="DA244" i="1" s="1"/>
  <c r="AX290" i="1"/>
  <c r="DD245" i="1" s="1"/>
  <c r="AV293" i="1"/>
  <c r="AX293" i="1" s="1"/>
  <c r="AV291" i="1"/>
  <c r="BA290" i="1"/>
  <c r="DE245" i="1" s="1"/>
  <c r="AY293" i="1"/>
  <c r="BA293" i="1" s="1"/>
  <c r="AY291" i="1"/>
  <c r="AG290" i="1"/>
  <c r="AI289" i="1"/>
  <c r="CY244" i="1" s="1"/>
  <c r="AF290" i="1"/>
  <c r="CX245" i="1" s="1"/>
  <c r="AD293" i="1"/>
  <c r="AF293" i="1" s="1"/>
  <c r="AD291" i="1"/>
  <c r="BT290" i="1"/>
  <c r="BV289" i="1"/>
  <c r="BN290" i="1"/>
  <c r="BP289" i="1"/>
  <c r="DJ244" i="1" s="1"/>
  <c r="BM290" i="1"/>
  <c r="DI245" i="1" s="1"/>
  <c r="BK293" i="1"/>
  <c r="BM293" i="1" s="1"/>
  <c r="BK291" i="1"/>
  <c r="T290" i="1"/>
  <c r="CT245" i="1" s="1"/>
  <c r="R293" i="1"/>
  <c r="T293" i="1" s="1"/>
  <c r="R291" i="1"/>
  <c r="AR290" i="1"/>
  <c r="AP293" i="1"/>
  <c r="AR293" i="1" s="1"/>
  <c r="AP291" i="1"/>
  <c r="BS290" i="1"/>
  <c r="DK245" i="1" s="1"/>
  <c r="BQ293" i="1"/>
  <c r="BS293" i="1" s="1"/>
  <c r="BQ291" i="1"/>
  <c r="BY290" i="1"/>
  <c r="DM245" i="1" s="1"/>
  <c r="BW293" i="1"/>
  <c r="BY293" i="1" s="1"/>
  <c r="BW291" i="1"/>
  <c r="U290" i="1"/>
  <c r="W289" i="1"/>
  <c r="CU244" i="1" s="1"/>
  <c r="AA290" i="1"/>
  <c r="AC289" i="1"/>
  <c r="CW244" i="1" s="1"/>
  <c r="AL290" i="1"/>
  <c r="CZ245" i="1" s="1"/>
  <c r="AJ293" i="1"/>
  <c r="AL293" i="1" s="1"/>
  <c r="AJ291" i="1"/>
  <c r="Z290" i="1"/>
  <c r="CV245" i="1" s="1"/>
  <c r="X293" i="1"/>
  <c r="Z293" i="1" s="1"/>
  <c r="X291" i="1"/>
  <c r="BE304" i="1" l="1"/>
  <c r="BG303" i="1"/>
  <c r="DG255" i="1" s="1"/>
  <c r="O296" i="1"/>
  <c r="Q295" i="1"/>
  <c r="CS247" i="1" s="1"/>
  <c r="W290" i="1"/>
  <c r="CU245" i="1" s="1"/>
  <c r="U293" i="1"/>
  <c r="W293" i="1" s="1"/>
  <c r="U291" i="1"/>
  <c r="BQ295" i="1"/>
  <c r="BS291" i="1"/>
  <c r="DK246" i="1" s="1"/>
  <c r="AD295" i="1"/>
  <c r="AF291" i="1"/>
  <c r="CX246" i="1" s="1"/>
  <c r="AI290" i="1"/>
  <c r="CY245" i="1" s="1"/>
  <c r="AG293" i="1"/>
  <c r="AI293" i="1" s="1"/>
  <c r="AG291" i="1"/>
  <c r="AV295" i="1"/>
  <c r="AX291" i="1"/>
  <c r="DD246" i="1" s="1"/>
  <c r="AO290" i="1"/>
  <c r="DA245" i="1" s="1"/>
  <c r="AM293" i="1"/>
  <c r="AO293" i="1" s="1"/>
  <c r="AM291" i="1"/>
  <c r="BW295" i="1"/>
  <c r="BY291" i="1"/>
  <c r="DM246" i="1" s="1"/>
  <c r="BK295" i="1"/>
  <c r="BM291" i="1"/>
  <c r="DI246" i="1" s="1"/>
  <c r="BP290" i="1"/>
  <c r="DJ245" i="1" s="1"/>
  <c r="BN293" i="1"/>
  <c r="BP293" i="1" s="1"/>
  <c r="BN291" i="1"/>
  <c r="AY295" i="1"/>
  <c r="BA291" i="1"/>
  <c r="DE246" i="1" s="1"/>
  <c r="AS295" i="1"/>
  <c r="AU291" i="1"/>
  <c r="BJ290" i="1"/>
  <c r="DH245" i="1" s="1"/>
  <c r="BH293" i="1"/>
  <c r="BJ293" i="1" s="1"/>
  <c r="BH291" i="1"/>
  <c r="AJ295" i="1"/>
  <c r="AL291" i="1"/>
  <c r="CZ246" i="1" s="1"/>
  <c r="AC290" i="1"/>
  <c r="CW245" i="1" s="1"/>
  <c r="AA293" i="1"/>
  <c r="AC293" i="1" s="1"/>
  <c r="AA291" i="1"/>
  <c r="R295" i="1"/>
  <c r="T291" i="1"/>
  <c r="CT246" i="1" s="1"/>
  <c r="X295" i="1"/>
  <c r="Z291" i="1"/>
  <c r="CV246" i="1" s="1"/>
  <c r="AP295" i="1"/>
  <c r="AR291" i="1"/>
  <c r="BV290" i="1"/>
  <c r="BT293" i="1"/>
  <c r="BV293" i="1" s="1"/>
  <c r="BT291" i="1"/>
  <c r="BE305" i="1" l="1"/>
  <c r="BG304" i="1"/>
  <c r="DG256" i="1" s="1"/>
  <c r="O297" i="1"/>
  <c r="Q296" i="1"/>
  <c r="CS248" i="1" s="1"/>
  <c r="X296" i="1"/>
  <c r="Z295" i="1"/>
  <c r="CV247" i="1" s="1"/>
  <c r="R296" i="1"/>
  <c r="T295" i="1"/>
  <c r="CT247" i="1" s="1"/>
  <c r="BH295" i="1"/>
  <c r="BJ291" i="1"/>
  <c r="DH246" i="1" s="1"/>
  <c r="AS296" i="1"/>
  <c r="AU295" i="1"/>
  <c r="AA295" i="1"/>
  <c r="AC291" i="1"/>
  <c r="CW246" i="1" s="1"/>
  <c r="AJ296" i="1"/>
  <c r="AL295" i="1"/>
  <c r="CZ247" i="1" s="1"/>
  <c r="BW296" i="1"/>
  <c r="BY295" i="1"/>
  <c r="DM247" i="1" s="1"/>
  <c r="BQ296" i="1"/>
  <c r="BS295" i="1"/>
  <c r="DK247" i="1" s="1"/>
  <c r="BT295" i="1"/>
  <c r="BV291" i="1"/>
  <c r="AP296" i="1"/>
  <c r="AR295" i="1"/>
  <c r="AY296" i="1"/>
  <c r="BA295" i="1"/>
  <c r="DE247" i="1" s="1"/>
  <c r="AM295" i="1"/>
  <c r="AO291" i="1"/>
  <c r="DA246" i="1" s="1"/>
  <c r="AV296" i="1"/>
  <c r="AX295" i="1"/>
  <c r="DD247" i="1" s="1"/>
  <c r="U295" i="1"/>
  <c r="W291" i="1"/>
  <c r="CU246" i="1" s="1"/>
  <c r="BN295" i="1"/>
  <c r="BP291" i="1"/>
  <c r="DJ246" i="1" s="1"/>
  <c r="BK296" i="1"/>
  <c r="BM295" i="1"/>
  <c r="DI247" i="1" s="1"/>
  <c r="AG295" i="1"/>
  <c r="AI291" i="1"/>
  <c r="CY246" i="1" s="1"/>
  <c r="AD296" i="1"/>
  <c r="AF295" i="1"/>
  <c r="CX247" i="1" s="1"/>
  <c r="BG305" i="1" l="1"/>
  <c r="DG257" i="1" s="1"/>
  <c r="BE308" i="1"/>
  <c r="BG308" i="1" s="1"/>
  <c r="BE306" i="1"/>
  <c r="O298" i="1"/>
  <c r="Q297" i="1"/>
  <c r="CS249" i="1" s="1"/>
  <c r="BN296" i="1"/>
  <c r="BP295" i="1"/>
  <c r="DJ247" i="1" s="1"/>
  <c r="U296" i="1"/>
  <c r="W295" i="1"/>
  <c r="CU247" i="1" s="1"/>
  <c r="AM296" i="1"/>
  <c r="AO295" i="1"/>
  <c r="DA247" i="1" s="1"/>
  <c r="BT296" i="1"/>
  <c r="BV295" i="1"/>
  <c r="BW297" i="1"/>
  <c r="BY296" i="1"/>
  <c r="DM248" i="1" s="1"/>
  <c r="AA296" i="1"/>
  <c r="AC295" i="1"/>
  <c r="CW247" i="1" s="1"/>
  <c r="BH296" i="1"/>
  <c r="BJ295" i="1"/>
  <c r="DH247" i="1" s="1"/>
  <c r="X297" i="1"/>
  <c r="Z296" i="1"/>
  <c r="CV248" i="1" s="1"/>
  <c r="AG296" i="1"/>
  <c r="AI295" i="1"/>
  <c r="CY247" i="1" s="1"/>
  <c r="AD297" i="1"/>
  <c r="AF296" i="1"/>
  <c r="CX248" i="1" s="1"/>
  <c r="BK297" i="1"/>
  <c r="BM296" i="1"/>
  <c r="DI248" i="1" s="1"/>
  <c r="AV297" i="1"/>
  <c r="AX296" i="1"/>
  <c r="DD248" i="1" s="1"/>
  <c r="AY297" i="1"/>
  <c r="BA296" i="1"/>
  <c r="DE248" i="1" s="1"/>
  <c r="AP297" i="1"/>
  <c r="AR296" i="1"/>
  <c r="BQ297" i="1"/>
  <c r="BS296" i="1"/>
  <c r="DK248" i="1" s="1"/>
  <c r="AJ297" i="1"/>
  <c r="AL296" i="1"/>
  <c r="CZ248" i="1" s="1"/>
  <c r="AS297" i="1"/>
  <c r="AU296" i="1"/>
  <c r="R297" i="1"/>
  <c r="T296" i="1"/>
  <c r="CT248" i="1" s="1"/>
  <c r="BE310" i="1" l="1"/>
  <c r="BG306" i="1"/>
  <c r="DG258" i="1" s="1"/>
  <c r="O299" i="1"/>
  <c r="Q298" i="1"/>
  <c r="CS250" i="1" s="1"/>
  <c r="AD298" i="1"/>
  <c r="AF297" i="1"/>
  <c r="CX249" i="1" s="1"/>
  <c r="X298" i="1"/>
  <c r="Z297" i="1"/>
  <c r="CV249" i="1" s="1"/>
  <c r="AA297" i="1"/>
  <c r="AC296" i="1"/>
  <c r="CW248" i="1" s="1"/>
  <c r="BT297" i="1"/>
  <c r="BV296" i="1"/>
  <c r="AM297" i="1"/>
  <c r="AO296" i="1"/>
  <c r="DA248" i="1" s="1"/>
  <c r="BN297" i="1"/>
  <c r="BP296" i="1"/>
  <c r="DJ248" i="1" s="1"/>
  <c r="R298" i="1"/>
  <c r="T297" i="1"/>
  <c r="CT249" i="1" s="1"/>
  <c r="AJ298" i="1"/>
  <c r="AL297" i="1"/>
  <c r="CZ249" i="1" s="1"/>
  <c r="AP298" i="1"/>
  <c r="AR297" i="1"/>
  <c r="AV298" i="1"/>
  <c r="AX297" i="1"/>
  <c r="DD249" i="1" s="1"/>
  <c r="BK298" i="1"/>
  <c r="BM297" i="1"/>
  <c r="DI249" i="1" s="1"/>
  <c r="AG297" i="1"/>
  <c r="AI296" i="1"/>
  <c r="CY248" i="1" s="1"/>
  <c r="BH297" i="1"/>
  <c r="BJ296" i="1"/>
  <c r="DH248" i="1" s="1"/>
  <c r="BW298" i="1"/>
  <c r="BY297" i="1"/>
  <c r="DM249" i="1" s="1"/>
  <c r="U297" i="1"/>
  <c r="W296" i="1"/>
  <c r="CU248" i="1" s="1"/>
  <c r="AS298" i="1"/>
  <c r="AU297" i="1"/>
  <c r="BQ298" i="1"/>
  <c r="BS297" i="1"/>
  <c r="DK249" i="1" s="1"/>
  <c r="AY298" i="1"/>
  <c r="BA297" i="1"/>
  <c r="DE249" i="1" s="1"/>
  <c r="BE311" i="1" l="1"/>
  <c r="BG310" i="1"/>
  <c r="DG259" i="1" s="1"/>
  <c r="Q299" i="1"/>
  <c r="CS251" i="1" s="1"/>
  <c r="O300" i="1"/>
  <c r="AY299" i="1"/>
  <c r="BA298" i="1"/>
  <c r="DE250" i="1" s="1"/>
  <c r="BH298" i="1"/>
  <c r="BJ297" i="1"/>
  <c r="DH249" i="1" s="1"/>
  <c r="AP299" i="1"/>
  <c r="AR298" i="1"/>
  <c r="AM298" i="1"/>
  <c r="AO297" i="1"/>
  <c r="DA249" i="1" s="1"/>
  <c r="U298" i="1"/>
  <c r="W297" i="1"/>
  <c r="CU249" i="1" s="1"/>
  <c r="AJ299" i="1"/>
  <c r="AL298" i="1"/>
  <c r="CZ250" i="1" s="1"/>
  <c r="X299" i="1"/>
  <c r="Z298" i="1"/>
  <c r="CV250" i="1" s="1"/>
  <c r="BQ299" i="1"/>
  <c r="BS298" i="1"/>
  <c r="DK250" i="1" s="1"/>
  <c r="BW299" i="1"/>
  <c r="BY298" i="1"/>
  <c r="DM250" i="1" s="1"/>
  <c r="AG298" i="1"/>
  <c r="AI297" i="1"/>
  <c r="CY249" i="1" s="1"/>
  <c r="AV299" i="1"/>
  <c r="AX298" i="1"/>
  <c r="DD250" i="1" s="1"/>
  <c r="BN298" i="1"/>
  <c r="BP297" i="1"/>
  <c r="DJ249" i="1" s="1"/>
  <c r="BT298" i="1"/>
  <c r="BV297" i="1"/>
  <c r="AS299" i="1"/>
  <c r="AU298" i="1"/>
  <c r="BK299" i="1"/>
  <c r="BM298" i="1"/>
  <c r="DI250" i="1" s="1"/>
  <c r="R299" i="1"/>
  <c r="T298" i="1"/>
  <c r="CT250" i="1" s="1"/>
  <c r="AA298" i="1"/>
  <c r="AC297" i="1"/>
  <c r="CW249" i="1" s="1"/>
  <c r="AD299" i="1"/>
  <c r="AF298" i="1"/>
  <c r="CX250" i="1" s="1"/>
  <c r="BE312" i="1" l="1"/>
  <c r="BG311" i="1"/>
  <c r="DG260" i="1" s="1"/>
  <c r="O301" i="1"/>
  <c r="Q300" i="1"/>
  <c r="CS252" i="1" s="1"/>
  <c r="AA299" i="1"/>
  <c r="AC298" i="1"/>
  <c r="CW250" i="1" s="1"/>
  <c r="BT299" i="1"/>
  <c r="BV298" i="1"/>
  <c r="AV300" i="1"/>
  <c r="AX299" i="1"/>
  <c r="DD251" i="1" s="1"/>
  <c r="BW300" i="1"/>
  <c r="BY299" i="1"/>
  <c r="DM251" i="1" s="1"/>
  <c r="AS300" i="1"/>
  <c r="AU299" i="1"/>
  <c r="AG299" i="1"/>
  <c r="AI298" i="1"/>
  <c r="CY250" i="1" s="1"/>
  <c r="X300" i="1"/>
  <c r="Z299" i="1"/>
  <c r="CV251" i="1" s="1"/>
  <c r="AP300" i="1"/>
  <c r="AR299" i="1"/>
  <c r="AD300" i="1"/>
  <c r="AF299" i="1"/>
  <c r="CX251" i="1" s="1"/>
  <c r="R300" i="1"/>
  <c r="T299" i="1"/>
  <c r="CT251" i="1" s="1"/>
  <c r="BN299" i="1"/>
  <c r="BP298" i="1"/>
  <c r="DJ250" i="1" s="1"/>
  <c r="BQ300" i="1"/>
  <c r="BS299" i="1"/>
  <c r="DK251" i="1" s="1"/>
  <c r="U299" i="1"/>
  <c r="W298" i="1"/>
  <c r="CU250" i="1" s="1"/>
  <c r="BK300" i="1"/>
  <c r="BM299" i="1"/>
  <c r="DI251" i="1" s="1"/>
  <c r="AJ300" i="1"/>
  <c r="AL299" i="1"/>
  <c r="CZ251" i="1" s="1"/>
  <c r="AM299" i="1"/>
  <c r="AO298" i="1"/>
  <c r="DA250" i="1" s="1"/>
  <c r="BH299" i="1"/>
  <c r="BJ298" i="1"/>
  <c r="DH250" i="1" s="1"/>
  <c r="AY300" i="1"/>
  <c r="BA299" i="1"/>
  <c r="DE251" i="1" s="1"/>
  <c r="BE313" i="1" l="1"/>
  <c r="BG312" i="1"/>
  <c r="DG261" i="1" s="1"/>
  <c r="O302" i="1"/>
  <c r="Q301" i="1"/>
  <c r="CS253" i="1" s="1"/>
  <c r="BK301" i="1"/>
  <c r="BM300" i="1"/>
  <c r="DI252" i="1" s="1"/>
  <c r="AJ301" i="1"/>
  <c r="AL300" i="1"/>
  <c r="CZ252" i="1" s="1"/>
  <c r="BQ301" i="1"/>
  <c r="BS300" i="1"/>
  <c r="DK252" i="1" s="1"/>
  <c r="X301" i="1"/>
  <c r="Z300" i="1"/>
  <c r="CV252" i="1" s="1"/>
  <c r="AM300" i="1"/>
  <c r="AO299" i="1"/>
  <c r="DA251" i="1" s="1"/>
  <c r="BN300" i="1"/>
  <c r="BP299" i="1"/>
  <c r="DJ251" i="1" s="1"/>
  <c r="AP301" i="1"/>
  <c r="AR300" i="1"/>
  <c r="AG300" i="1"/>
  <c r="AI299" i="1"/>
  <c r="CY251" i="1" s="1"/>
  <c r="BW301" i="1"/>
  <c r="BY300" i="1"/>
  <c r="DM252" i="1" s="1"/>
  <c r="BT300" i="1"/>
  <c r="BV299" i="1"/>
  <c r="BH300" i="1"/>
  <c r="BJ299" i="1"/>
  <c r="DH251" i="1" s="1"/>
  <c r="R301" i="1"/>
  <c r="T300" i="1"/>
  <c r="CT252" i="1" s="1"/>
  <c r="AY301" i="1"/>
  <c r="BA300" i="1"/>
  <c r="DE252" i="1" s="1"/>
  <c r="U300" i="1"/>
  <c r="W299" i="1"/>
  <c r="CU251" i="1" s="1"/>
  <c r="AD301" i="1"/>
  <c r="AF300" i="1"/>
  <c r="CX252" i="1" s="1"/>
  <c r="AS301" i="1"/>
  <c r="AU300" i="1"/>
  <c r="AV301" i="1"/>
  <c r="AX300" i="1"/>
  <c r="DD252" i="1" s="1"/>
  <c r="AA300" i="1"/>
  <c r="AC299" i="1"/>
  <c r="CW251" i="1" s="1"/>
  <c r="BE314" i="1" l="1"/>
  <c r="BG313" i="1"/>
  <c r="DG262" i="1" s="1"/>
  <c r="O303" i="1"/>
  <c r="Q302" i="1"/>
  <c r="CS254" i="1" s="1"/>
  <c r="AS302" i="1"/>
  <c r="AU301" i="1"/>
  <c r="AY302" i="1"/>
  <c r="BA301" i="1"/>
  <c r="DE253" i="1" s="1"/>
  <c r="BH301" i="1"/>
  <c r="BJ300" i="1"/>
  <c r="DH252" i="1" s="1"/>
  <c r="BW302" i="1"/>
  <c r="BY301" i="1"/>
  <c r="DM253" i="1" s="1"/>
  <c r="AP302" i="1"/>
  <c r="AR301" i="1"/>
  <c r="AM301" i="1"/>
  <c r="AO300" i="1"/>
  <c r="DA252" i="1" s="1"/>
  <c r="BQ302" i="1"/>
  <c r="BS301" i="1"/>
  <c r="DK253" i="1" s="1"/>
  <c r="AA301" i="1"/>
  <c r="AC300" i="1"/>
  <c r="CW252" i="1" s="1"/>
  <c r="U301" i="1"/>
  <c r="W300" i="1"/>
  <c r="CU252" i="1" s="1"/>
  <c r="AV302" i="1"/>
  <c r="AX301" i="1"/>
  <c r="DD253" i="1" s="1"/>
  <c r="AD302" i="1"/>
  <c r="AF301" i="1"/>
  <c r="CX253" i="1" s="1"/>
  <c r="R302" i="1"/>
  <c r="T301" i="1"/>
  <c r="CT253" i="1" s="1"/>
  <c r="BT301" i="1"/>
  <c r="BV300" i="1"/>
  <c r="AG301" i="1"/>
  <c r="AI300" i="1"/>
  <c r="CY252" i="1" s="1"/>
  <c r="BN301" i="1"/>
  <c r="BP300" i="1"/>
  <c r="DJ252" i="1" s="1"/>
  <c r="X302" i="1"/>
  <c r="Z301" i="1"/>
  <c r="CV253" i="1" s="1"/>
  <c r="AJ302" i="1"/>
  <c r="AL301" i="1"/>
  <c r="CZ253" i="1" s="1"/>
  <c r="BK302" i="1"/>
  <c r="BM301" i="1"/>
  <c r="DI253" i="1" s="1"/>
  <c r="BE315" i="1" l="1"/>
  <c r="BG314" i="1"/>
  <c r="DG263" i="1" s="1"/>
  <c r="Q303" i="1"/>
  <c r="CS255" i="1" s="1"/>
  <c r="O304" i="1"/>
  <c r="BK303" i="1"/>
  <c r="BM302" i="1"/>
  <c r="DI254" i="1" s="1"/>
  <c r="X303" i="1"/>
  <c r="Z302" i="1"/>
  <c r="CV254" i="1" s="1"/>
  <c r="AG302" i="1"/>
  <c r="AI301" i="1"/>
  <c r="CY253" i="1" s="1"/>
  <c r="R303" i="1"/>
  <c r="T302" i="1"/>
  <c r="CT254" i="1" s="1"/>
  <c r="AD303" i="1"/>
  <c r="AF302" i="1"/>
  <c r="CX254" i="1" s="1"/>
  <c r="U302" i="1"/>
  <c r="W301" i="1"/>
  <c r="CU253" i="1" s="1"/>
  <c r="AM302" i="1"/>
  <c r="AO301" i="1"/>
  <c r="DA253" i="1" s="1"/>
  <c r="BW303" i="1"/>
  <c r="BY302" i="1"/>
  <c r="DM254" i="1" s="1"/>
  <c r="AY303" i="1"/>
  <c r="BA302" i="1"/>
  <c r="DE254" i="1" s="1"/>
  <c r="AJ303" i="1"/>
  <c r="AL302" i="1"/>
  <c r="CZ254" i="1" s="1"/>
  <c r="BN302" i="1"/>
  <c r="BP301" i="1"/>
  <c r="DJ253" i="1" s="1"/>
  <c r="BT302" i="1"/>
  <c r="BV301" i="1"/>
  <c r="AV303" i="1"/>
  <c r="AX302" i="1"/>
  <c r="DD254" i="1" s="1"/>
  <c r="AA302" i="1"/>
  <c r="AC301" i="1"/>
  <c r="CW253" i="1" s="1"/>
  <c r="BQ303" i="1"/>
  <c r="BS302" i="1"/>
  <c r="DK254" i="1" s="1"/>
  <c r="AP303" i="1"/>
  <c r="AR302" i="1"/>
  <c r="BH302" i="1"/>
  <c r="BJ301" i="1"/>
  <c r="DH253" i="1" s="1"/>
  <c r="AS303" i="1"/>
  <c r="AU302" i="1"/>
  <c r="BE316" i="1" l="1"/>
  <c r="BG315" i="1"/>
  <c r="DG264" i="1" s="1"/>
  <c r="O305" i="1"/>
  <c r="Q304" i="1"/>
  <c r="CS256" i="1" s="1"/>
  <c r="AS304" i="1"/>
  <c r="AU303" i="1"/>
  <c r="AP304" i="1"/>
  <c r="AR303" i="1"/>
  <c r="AA303" i="1"/>
  <c r="AC302" i="1"/>
  <c r="CW254" i="1" s="1"/>
  <c r="BN303" i="1"/>
  <c r="BP302" i="1"/>
  <c r="DJ254" i="1" s="1"/>
  <c r="AY304" i="1"/>
  <c r="BA303" i="1"/>
  <c r="DE255" i="1" s="1"/>
  <c r="AM303" i="1"/>
  <c r="AO302" i="1"/>
  <c r="DA254" i="1" s="1"/>
  <c r="U303" i="1"/>
  <c r="W302" i="1"/>
  <c r="CU254" i="1" s="1"/>
  <c r="R304" i="1"/>
  <c r="T303" i="1"/>
  <c r="CT255" i="1" s="1"/>
  <c r="X304" i="1"/>
  <c r="Z303" i="1"/>
  <c r="CV255" i="1" s="1"/>
  <c r="BH303" i="1"/>
  <c r="BJ302" i="1"/>
  <c r="DH254" i="1" s="1"/>
  <c r="BQ304" i="1"/>
  <c r="BS303" i="1"/>
  <c r="DK255" i="1" s="1"/>
  <c r="AV304" i="1"/>
  <c r="AX303" i="1"/>
  <c r="DD255" i="1" s="1"/>
  <c r="BT303" i="1"/>
  <c r="BV302" i="1"/>
  <c r="AJ304" i="1"/>
  <c r="AL303" i="1"/>
  <c r="CZ255" i="1" s="1"/>
  <c r="BW304" i="1"/>
  <c r="BY303" i="1"/>
  <c r="DM255" i="1" s="1"/>
  <c r="AD304" i="1"/>
  <c r="AF303" i="1"/>
  <c r="CX255" i="1" s="1"/>
  <c r="AG303" i="1"/>
  <c r="AI302" i="1"/>
  <c r="CY254" i="1" s="1"/>
  <c r="BK304" i="1"/>
  <c r="BM303" i="1"/>
  <c r="DI255" i="1" s="1"/>
  <c r="BE317" i="1" l="1"/>
  <c r="BG316" i="1"/>
  <c r="DG265" i="1" s="1"/>
  <c r="O308" i="1"/>
  <c r="Q308" i="1" s="1"/>
  <c r="O306" i="1"/>
  <c r="Q305" i="1"/>
  <c r="CS257" i="1" s="1"/>
  <c r="BK305" i="1"/>
  <c r="BM304" i="1"/>
  <c r="DI256" i="1" s="1"/>
  <c r="AD305" i="1"/>
  <c r="AF304" i="1"/>
  <c r="CX256" i="1" s="1"/>
  <c r="BW305" i="1"/>
  <c r="BY304" i="1"/>
  <c r="DM256" i="1" s="1"/>
  <c r="BT304" i="1"/>
  <c r="BV303" i="1"/>
  <c r="BQ305" i="1"/>
  <c r="BS304" i="1"/>
  <c r="DK256" i="1" s="1"/>
  <c r="X305" i="1"/>
  <c r="Z304" i="1"/>
  <c r="CV256" i="1" s="1"/>
  <c r="U304" i="1"/>
  <c r="W303" i="1"/>
  <c r="CU255" i="1" s="1"/>
  <c r="AY305" i="1"/>
  <c r="BA304" i="1"/>
  <c r="DE256" i="1" s="1"/>
  <c r="AP305" i="1"/>
  <c r="AR304" i="1"/>
  <c r="AG304" i="1"/>
  <c r="AI303" i="1"/>
  <c r="CY255" i="1" s="1"/>
  <c r="AJ305" i="1"/>
  <c r="AL304" i="1"/>
  <c r="CZ256" i="1" s="1"/>
  <c r="AV305" i="1"/>
  <c r="AX304" i="1"/>
  <c r="DD256" i="1" s="1"/>
  <c r="BH304" i="1"/>
  <c r="BJ303" i="1"/>
  <c r="DH255" i="1" s="1"/>
  <c r="R305" i="1"/>
  <c r="T304" i="1"/>
  <c r="CT256" i="1" s="1"/>
  <c r="AM304" i="1"/>
  <c r="AO303" i="1"/>
  <c r="DA255" i="1" s="1"/>
  <c r="BN304" i="1"/>
  <c r="BP303" i="1"/>
  <c r="DJ255" i="1" s="1"/>
  <c r="AA304" i="1"/>
  <c r="AC303" i="1"/>
  <c r="CW255" i="1" s="1"/>
  <c r="AS305" i="1"/>
  <c r="AU304" i="1"/>
  <c r="BE318" i="1" l="1"/>
  <c r="BG317" i="1"/>
  <c r="DG266" i="1" s="1"/>
  <c r="O310" i="1"/>
  <c r="Q306" i="1"/>
  <c r="CS258" i="1" s="1"/>
  <c r="AU305" i="1"/>
  <c r="AS306" i="1"/>
  <c r="AS308" i="1"/>
  <c r="AU308" i="1" s="1"/>
  <c r="BN305" i="1"/>
  <c r="BP304" i="1"/>
  <c r="DJ256" i="1" s="1"/>
  <c r="T305" i="1"/>
  <c r="CT257" i="1" s="1"/>
  <c r="R308" i="1"/>
  <c r="T308" i="1" s="1"/>
  <c r="R306" i="1"/>
  <c r="AX305" i="1"/>
  <c r="DD257" i="1" s="1"/>
  <c r="AV308" i="1"/>
  <c r="AX308" i="1" s="1"/>
  <c r="AV306" i="1"/>
  <c r="AR305" i="1"/>
  <c r="AP308" i="1"/>
  <c r="AR308" i="1" s="1"/>
  <c r="AP306" i="1"/>
  <c r="BA305" i="1"/>
  <c r="DE257" i="1" s="1"/>
  <c r="AY306" i="1"/>
  <c r="AY308" i="1"/>
  <c r="BA308" i="1" s="1"/>
  <c r="Z305" i="1"/>
  <c r="CV257" i="1" s="1"/>
  <c r="X306" i="1"/>
  <c r="X308" i="1"/>
  <c r="Z308" i="1" s="1"/>
  <c r="BT305" i="1"/>
  <c r="BV304" i="1"/>
  <c r="AF305" i="1"/>
  <c r="CX257" i="1" s="1"/>
  <c r="AD308" i="1"/>
  <c r="AF308" i="1" s="1"/>
  <c r="AD306" i="1"/>
  <c r="AA305" i="1"/>
  <c r="AC304" i="1"/>
  <c r="CW256" i="1" s="1"/>
  <c r="AM305" i="1"/>
  <c r="AO304" i="1"/>
  <c r="DA256" i="1" s="1"/>
  <c r="BH305" i="1"/>
  <c r="BJ304" i="1"/>
  <c r="DH256" i="1" s="1"/>
  <c r="AL305" i="1"/>
  <c r="CZ257" i="1" s="1"/>
  <c r="AJ306" i="1"/>
  <c r="AJ308" i="1"/>
  <c r="AL308" i="1" s="1"/>
  <c r="AG305" i="1"/>
  <c r="AI304" i="1"/>
  <c r="CY256" i="1" s="1"/>
  <c r="U305" i="1"/>
  <c r="W304" i="1"/>
  <c r="CU256" i="1" s="1"/>
  <c r="BS305" i="1"/>
  <c r="DK257" i="1" s="1"/>
  <c r="BQ306" i="1"/>
  <c r="BQ308" i="1"/>
  <c r="BS308" i="1" s="1"/>
  <c r="BY305" i="1"/>
  <c r="DM257" i="1" s="1"/>
  <c r="BW306" i="1"/>
  <c r="BW308" i="1"/>
  <c r="BY308" i="1" s="1"/>
  <c r="BM305" i="1"/>
  <c r="DI257" i="1" s="1"/>
  <c r="BK306" i="1"/>
  <c r="BK308" i="1"/>
  <c r="BM308" i="1" s="1"/>
  <c r="BE319" i="1" l="1"/>
  <c r="BG318" i="1"/>
  <c r="DG267" i="1" s="1"/>
  <c r="O311" i="1"/>
  <c r="Q310" i="1"/>
  <c r="CS259" i="1" s="1"/>
  <c r="AJ310" i="1"/>
  <c r="AL306" i="1"/>
  <c r="CZ258" i="1" s="1"/>
  <c r="AD310" i="1"/>
  <c r="AF306" i="1"/>
  <c r="CX258" i="1" s="1"/>
  <c r="BV305" i="1"/>
  <c r="BT308" i="1"/>
  <c r="BV308" i="1" s="1"/>
  <c r="BT306" i="1"/>
  <c r="R310" i="1"/>
  <c r="T306" i="1"/>
  <c r="CT258" i="1" s="1"/>
  <c r="BP305" i="1"/>
  <c r="DJ257" i="1" s="1"/>
  <c r="BN306" i="1"/>
  <c r="BN308" i="1"/>
  <c r="BP308" i="1" s="1"/>
  <c r="BW310" i="1"/>
  <c r="BY306" i="1"/>
  <c r="DM258" i="1" s="1"/>
  <c r="BK310" i="1"/>
  <c r="BM306" i="1"/>
  <c r="DI258" i="1" s="1"/>
  <c r="AO305" i="1"/>
  <c r="DA257" i="1" s="1"/>
  <c r="AM306" i="1"/>
  <c r="AM308" i="1"/>
  <c r="AO308" i="1" s="1"/>
  <c r="AY310" i="1"/>
  <c r="BA306" i="1"/>
  <c r="DE258" i="1" s="1"/>
  <c r="AV310" i="1"/>
  <c r="AX306" i="1"/>
  <c r="DD258" i="1" s="1"/>
  <c r="X310" i="1"/>
  <c r="Z306" i="1"/>
  <c r="CV258" i="1" s="1"/>
  <c r="AS310" i="1"/>
  <c r="AU306" i="1"/>
  <c r="W305" i="1"/>
  <c r="CU257" i="1" s="1"/>
  <c r="U306" i="1"/>
  <c r="U308" i="1"/>
  <c r="W308" i="1" s="1"/>
  <c r="AI305" i="1"/>
  <c r="CY257" i="1" s="1"/>
  <c r="AG306" i="1"/>
  <c r="AG308" i="1"/>
  <c r="AI308" i="1" s="1"/>
  <c r="BQ310" i="1"/>
  <c r="BS306" i="1"/>
  <c r="DK258" i="1" s="1"/>
  <c r="BJ305" i="1"/>
  <c r="DH257" i="1" s="1"/>
  <c r="BH308" i="1"/>
  <c r="BJ308" i="1" s="1"/>
  <c r="BH306" i="1"/>
  <c r="AC305" i="1"/>
  <c r="CW257" i="1" s="1"/>
  <c r="AA306" i="1"/>
  <c r="AA308" i="1"/>
  <c r="AC308" i="1" s="1"/>
  <c r="AP310" i="1"/>
  <c r="AR306" i="1"/>
  <c r="BE320" i="1" l="1"/>
  <c r="BG319" i="1"/>
  <c r="DG268" i="1" s="1"/>
  <c r="O312" i="1"/>
  <c r="Q311" i="1"/>
  <c r="CS260" i="1" s="1"/>
  <c r="BH310" i="1"/>
  <c r="BJ306" i="1"/>
  <c r="DH258" i="1" s="1"/>
  <c r="BQ311" i="1"/>
  <c r="BS310" i="1"/>
  <c r="DK259" i="1" s="1"/>
  <c r="AY311" i="1"/>
  <c r="BA310" i="1"/>
  <c r="DE259" i="1" s="1"/>
  <c r="R311" i="1"/>
  <c r="T310" i="1"/>
  <c r="CT259" i="1" s="1"/>
  <c r="U310" i="1"/>
  <c r="W306" i="1"/>
  <c r="CU258" i="1" s="1"/>
  <c r="BK311" i="1"/>
  <c r="BM310" i="1"/>
  <c r="DI259" i="1" s="1"/>
  <c r="BN310" i="1"/>
  <c r="BP306" i="1"/>
  <c r="DJ258" i="1" s="1"/>
  <c r="BT310" i="1"/>
  <c r="BV306" i="1"/>
  <c r="AD311" i="1"/>
  <c r="AF310" i="1"/>
  <c r="CX259" i="1" s="1"/>
  <c r="AP311" i="1"/>
  <c r="AR310" i="1"/>
  <c r="AS311" i="1"/>
  <c r="AU310" i="1"/>
  <c r="AA310" i="1"/>
  <c r="AC306" i="1"/>
  <c r="CW258" i="1" s="1"/>
  <c r="AM310" i="1"/>
  <c r="AO306" i="1"/>
  <c r="DA258" i="1" s="1"/>
  <c r="AG310" i="1"/>
  <c r="AI306" i="1"/>
  <c r="CY258" i="1" s="1"/>
  <c r="X311" i="1"/>
  <c r="Z310" i="1"/>
  <c r="CV259" i="1" s="1"/>
  <c r="AV311" i="1"/>
  <c r="AX310" i="1"/>
  <c r="DD259" i="1" s="1"/>
  <c r="BW311" i="1"/>
  <c r="BY310" i="1"/>
  <c r="DM259" i="1" s="1"/>
  <c r="AJ311" i="1"/>
  <c r="AL310" i="1"/>
  <c r="CZ259" i="1" s="1"/>
  <c r="BG320" i="1" l="1"/>
  <c r="DG269" i="1" s="1"/>
  <c r="BE323" i="1"/>
  <c r="BG323" i="1" s="1"/>
  <c r="BE321" i="1"/>
  <c r="O313" i="1"/>
  <c r="Q312" i="1"/>
  <c r="CS261" i="1" s="1"/>
  <c r="AS312" i="1"/>
  <c r="AU311" i="1"/>
  <c r="AY312" i="1"/>
  <c r="BA311" i="1"/>
  <c r="DE260" i="1" s="1"/>
  <c r="X312" i="1"/>
  <c r="Z311" i="1"/>
  <c r="CV260" i="1" s="1"/>
  <c r="AA311" i="1"/>
  <c r="AC310" i="1"/>
  <c r="CW259" i="1" s="1"/>
  <c r="AD312" i="1"/>
  <c r="AF311" i="1"/>
  <c r="CX260" i="1" s="1"/>
  <c r="U311" i="1"/>
  <c r="W310" i="1"/>
  <c r="CU259" i="1" s="1"/>
  <c r="AJ312" i="1"/>
  <c r="AL311" i="1"/>
  <c r="CZ260" i="1" s="1"/>
  <c r="AV312" i="1"/>
  <c r="AX311" i="1"/>
  <c r="DD260" i="1" s="1"/>
  <c r="AG311" i="1"/>
  <c r="AI310" i="1"/>
  <c r="CY259" i="1" s="1"/>
  <c r="AM311" i="1"/>
  <c r="AO310" i="1"/>
  <c r="DA259" i="1" s="1"/>
  <c r="AP312" i="1"/>
  <c r="AR311" i="1"/>
  <c r="BT311" i="1"/>
  <c r="BV310" i="1"/>
  <c r="BK312" i="1"/>
  <c r="BM311" i="1"/>
  <c r="DI260" i="1" s="1"/>
  <c r="R312" i="1"/>
  <c r="T311" i="1"/>
  <c r="CT260" i="1" s="1"/>
  <c r="BQ312" i="1"/>
  <c r="BS311" i="1"/>
  <c r="DK260" i="1" s="1"/>
  <c r="BW312" i="1"/>
  <c r="BY311" i="1"/>
  <c r="DM260" i="1" s="1"/>
  <c r="BN311" i="1"/>
  <c r="BP310" i="1"/>
  <c r="DJ259" i="1" s="1"/>
  <c r="BH311" i="1"/>
  <c r="BJ310" i="1"/>
  <c r="DH259" i="1" s="1"/>
  <c r="BE325" i="1" l="1"/>
  <c r="BG321" i="1"/>
  <c r="DG270" i="1" s="1"/>
  <c r="O314" i="1"/>
  <c r="Q313" i="1"/>
  <c r="CS262" i="1" s="1"/>
  <c r="BN312" i="1"/>
  <c r="BP311" i="1"/>
  <c r="DJ260" i="1" s="1"/>
  <c r="AP313" i="1"/>
  <c r="AR312" i="1"/>
  <c r="BH312" i="1"/>
  <c r="BJ311" i="1"/>
  <c r="DH260" i="1" s="1"/>
  <c r="R313" i="1"/>
  <c r="T312" i="1"/>
  <c r="CT261" i="1" s="1"/>
  <c r="BT312" i="1"/>
  <c r="BV311" i="1"/>
  <c r="AG312" i="1"/>
  <c r="AI311" i="1"/>
  <c r="CY260" i="1" s="1"/>
  <c r="AJ313" i="1"/>
  <c r="AL312" i="1"/>
  <c r="CZ261" i="1" s="1"/>
  <c r="AD313" i="1"/>
  <c r="AF312" i="1"/>
  <c r="CX261" i="1" s="1"/>
  <c r="X313" i="1"/>
  <c r="Z312" i="1"/>
  <c r="CV261" i="1" s="1"/>
  <c r="AS313" i="1"/>
  <c r="AU312" i="1"/>
  <c r="BK313" i="1"/>
  <c r="BM312" i="1"/>
  <c r="DI261" i="1" s="1"/>
  <c r="BW313" i="1"/>
  <c r="BY312" i="1"/>
  <c r="DM261" i="1" s="1"/>
  <c r="BQ313" i="1"/>
  <c r="BS312" i="1"/>
  <c r="DK261" i="1" s="1"/>
  <c r="AM312" i="1"/>
  <c r="AO311" i="1"/>
  <c r="DA260" i="1" s="1"/>
  <c r="AV313" i="1"/>
  <c r="AX312" i="1"/>
  <c r="DD261" i="1" s="1"/>
  <c r="U312" i="1"/>
  <c r="W311" i="1"/>
  <c r="CU260" i="1" s="1"/>
  <c r="AA312" i="1"/>
  <c r="AC311" i="1"/>
  <c r="CW260" i="1" s="1"/>
  <c r="AY313" i="1"/>
  <c r="BA312" i="1"/>
  <c r="DE261" i="1" s="1"/>
  <c r="BE326" i="1" l="1"/>
  <c r="BG325" i="1"/>
  <c r="DG271" i="1" s="1"/>
  <c r="O315" i="1"/>
  <c r="Q314" i="1"/>
  <c r="CS263" i="1" s="1"/>
  <c r="U313" i="1"/>
  <c r="W312" i="1"/>
  <c r="CU261" i="1" s="1"/>
  <c r="BW314" i="1"/>
  <c r="BY313" i="1"/>
  <c r="DM262" i="1" s="1"/>
  <c r="AS314" i="1"/>
  <c r="AU313" i="1"/>
  <c r="AG313" i="1"/>
  <c r="AI312" i="1"/>
  <c r="CY261" i="1" s="1"/>
  <c r="BH313" i="1"/>
  <c r="BJ312" i="1"/>
  <c r="DH261" i="1" s="1"/>
  <c r="AY314" i="1"/>
  <c r="BA313" i="1"/>
  <c r="DE262" i="1" s="1"/>
  <c r="AM313" i="1"/>
  <c r="AO312" i="1"/>
  <c r="DA261" i="1" s="1"/>
  <c r="AD314" i="1"/>
  <c r="AF313" i="1"/>
  <c r="CX262" i="1" s="1"/>
  <c r="BT313" i="1"/>
  <c r="BV312" i="1"/>
  <c r="BN313" i="1"/>
  <c r="BP312" i="1"/>
  <c r="DJ261" i="1" s="1"/>
  <c r="AA313" i="1"/>
  <c r="AC312" i="1"/>
  <c r="CW261" i="1" s="1"/>
  <c r="AV314" i="1"/>
  <c r="AX313" i="1"/>
  <c r="DD262" i="1" s="1"/>
  <c r="BQ314" i="1"/>
  <c r="BS313" i="1"/>
  <c r="DK262" i="1" s="1"/>
  <c r="BK314" i="1"/>
  <c r="BM313" i="1"/>
  <c r="DI262" i="1" s="1"/>
  <c r="X314" i="1"/>
  <c r="Z313" i="1"/>
  <c r="CV262" i="1" s="1"/>
  <c r="AJ314" i="1"/>
  <c r="AL313" i="1"/>
  <c r="CZ262" i="1" s="1"/>
  <c r="R314" i="1"/>
  <c r="T313" i="1"/>
  <c r="CT262" i="1" s="1"/>
  <c r="AP314" i="1"/>
  <c r="AR313" i="1"/>
  <c r="BE327" i="1" l="1"/>
  <c r="BG326" i="1"/>
  <c r="DG272" i="1" s="1"/>
  <c r="O316" i="1"/>
  <c r="Q315" i="1"/>
  <c r="CS264" i="1" s="1"/>
  <c r="AJ315" i="1"/>
  <c r="AL314" i="1"/>
  <c r="CZ263" i="1" s="1"/>
  <c r="AV315" i="1"/>
  <c r="AX314" i="1"/>
  <c r="DD263" i="1" s="1"/>
  <c r="BT314" i="1"/>
  <c r="BV313" i="1"/>
  <c r="AM314" i="1"/>
  <c r="AO313" i="1"/>
  <c r="DA262" i="1" s="1"/>
  <c r="U314" i="1"/>
  <c r="W313" i="1"/>
  <c r="CU262" i="1" s="1"/>
  <c r="R315" i="1"/>
  <c r="T314" i="1"/>
  <c r="CT263" i="1" s="1"/>
  <c r="BK315" i="1"/>
  <c r="BM314" i="1"/>
  <c r="DI263" i="1" s="1"/>
  <c r="BH314" i="1"/>
  <c r="BJ313" i="1"/>
  <c r="DH262" i="1" s="1"/>
  <c r="AS315" i="1"/>
  <c r="AU314" i="1"/>
  <c r="AP315" i="1"/>
  <c r="AR314" i="1"/>
  <c r="X315" i="1"/>
  <c r="Z314" i="1"/>
  <c r="CV263" i="1" s="1"/>
  <c r="BQ315" i="1"/>
  <c r="BS314" i="1"/>
  <c r="DK263" i="1" s="1"/>
  <c r="AA314" i="1"/>
  <c r="AC313" i="1"/>
  <c r="CW262" i="1" s="1"/>
  <c r="BN314" i="1"/>
  <c r="BP313" i="1"/>
  <c r="DJ262" i="1" s="1"/>
  <c r="AD315" i="1"/>
  <c r="AF314" i="1"/>
  <c r="CX263" i="1" s="1"/>
  <c r="AY315" i="1"/>
  <c r="BA314" i="1"/>
  <c r="DE263" i="1" s="1"/>
  <c r="AG314" i="1"/>
  <c r="AI313" i="1"/>
  <c r="CY262" i="1" s="1"/>
  <c r="BW315" i="1"/>
  <c r="BY314" i="1"/>
  <c r="DM263" i="1" s="1"/>
  <c r="BE328" i="1" l="1"/>
  <c r="BG327" i="1"/>
  <c r="DG273" i="1" s="1"/>
  <c r="Q316" i="1"/>
  <c r="CS265" i="1" s="1"/>
  <c r="O317" i="1"/>
  <c r="AD316" i="1"/>
  <c r="AF315" i="1"/>
  <c r="CX264" i="1" s="1"/>
  <c r="X316" i="1"/>
  <c r="Z315" i="1"/>
  <c r="CV264" i="1" s="1"/>
  <c r="BH315" i="1"/>
  <c r="BJ314" i="1"/>
  <c r="DH263" i="1" s="1"/>
  <c r="U315" i="1"/>
  <c r="W314" i="1"/>
  <c r="CU263" i="1" s="1"/>
  <c r="AJ316" i="1"/>
  <c r="AL315" i="1"/>
  <c r="CZ264" i="1" s="1"/>
  <c r="AG315" i="1"/>
  <c r="AI314" i="1"/>
  <c r="CY263" i="1" s="1"/>
  <c r="AA315" i="1"/>
  <c r="AC314" i="1"/>
  <c r="CW263" i="1" s="1"/>
  <c r="AP316" i="1"/>
  <c r="AR315" i="1"/>
  <c r="BK316" i="1"/>
  <c r="BM315" i="1"/>
  <c r="DI264" i="1" s="1"/>
  <c r="BT315" i="1"/>
  <c r="BV314" i="1"/>
  <c r="BW316" i="1"/>
  <c r="BY315" i="1"/>
  <c r="DM264" i="1" s="1"/>
  <c r="AY316" i="1"/>
  <c r="BA315" i="1"/>
  <c r="DE264" i="1" s="1"/>
  <c r="BN315" i="1"/>
  <c r="BP314" i="1"/>
  <c r="DJ263" i="1" s="1"/>
  <c r="BQ316" i="1"/>
  <c r="BS315" i="1"/>
  <c r="DK264" i="1" s="1"/>
  <c r="AS316" i="1"/>
  <c r="AU315" i="1"/>
  <c r="R316" i="1"/>
  <c r="T315" i="1"/>
  <c r="CT264" i="1" s="1"/>
  <c r="AM315" i="1"/>
  <c r="AO314" i="1"/>
  <c r="DA263" i="1" s="1"/>
  <c r="AV316" i="1"/>
  <c r="AX315" i="1"/>
  <c r="DD264" i="1" s="1"/>
  <c r="BE329" i="1" l="1"/>
  <c r="BG328" i="1"/>
  <c r="DG274" i="1" s="1"/>
  <c r="O318" i="1"/>
  <c r="Q317" i="1"/>
  <c r="CS266" i="1" s="1"/>
  <c r="R317" i="1"/>
  <c r="T316" i="1"/>
  <c r="CT265" i="1" s="1"/>
  <c r="BQ317" i="1"/>
  <c r="BS316" i="1"/>
  <c r="DK265" i="1" s="1"/>
  <c r="AY317" i="1"/>
  <c r="BA316" i="1"/>
  <c r="DE265" i="1" s="1"/>
  <c r="AG316" i="1"/>
  <c r="AI315" i="1"/>
  <c r="CY264" i="1" s="1"/>
  <c r="U316" i="1"/>
  <c r="W315" i="1"/>
  <c r="CU264" i="1" s="1"/>
  <c r="X317" i="1"/>
  <c r="Z316" i="1"/>
  <c r="CV265" i="1" s="1"/>
  <c r="AS317" i="1"/>
  <c r="AU316" i="1"/>
  <c r="BT316" i="1"/>
  <c r="BV315" i="1"/>
  <c r="AV317" i="1"/>
  <c r="AX316" i="1"/>
  <c r="DD265" i="1" s="1"/>
  <c r="AP317" i="1"/>
  <c r="AR316" i="1"/>
  <c r="AM316" i="1"/>
  <c r="AO315" i="1"/>
  <c r="DA264" i="1" s="1"/>
  <c r="BN316" i="1"/>
  <c r="BP315" i="1"/>
  <c r="DJ264" i="1" s="1"/>
  <c r="BW317" i="1"/>
  <c r="BY316" i="1"/>
  <c r="DM265" i="1" s="1"/>
  <c r="BK317" i="1"/>
  <c r="BM316" i="1"/>
  <c r="DI265" i="1" s="1"/>
  <c r="AA316" i="1"/>
  <c r="AC315" i="1"/>
  <c r="CW264" i="1" s="1"/>
  <c r="AJ317" i="1"/>
  <c r="AL316" i="1"/>
  <c r="CZ265" i="1" s="1"/>
  <c r="BH316" i="1"/>
  <c r="BJ315" i="1"/>
  <c r="DH264" i="1" s="1"/>
  <c r="AD317" i="1"/>
  <c r="AF316" i="1"/>
  <c r="CX265" i="1" s="1"/>
  <c r="BE330" i="1" l="1"/>
  <c r="BG329" i="1"/>
  <c r="DG275" i="1" s="1"/>
  <c r="O319" i="1"/>
  <c r="Q318" i="1"/>
  <c r="CS267" i="1" s="1"/>
  <c r="AJ318" i="1"/>
  <c r="AL317" i="1"/>
  <c r="CZ266" i="1" s="1"/>
  <c r="AP318" i="1"/>
  <c r="AR317" i="1"/>
  <c r="BT317" i="1"/>
  <c r="BV316" i="1"/>
  <c r="X318" i="1"/>
  <c r="Z317" i="1"/>
  <c r="CV266" i="1" s="1"/>
  <c r="AG317" i="1"/>
  <c r="AI316" i="1"/>
  <c r="CY265" i="1" s="1"/>
  <c r="BQ318" i="1"/>
  <c r="BS317" i="1"/>
  <c r="DK266" i="1" s="1"/>
  <c r="AD318" i="1"/>
  <c r="AF317" i="1"/>
  <c r="CX266" i="1" s="1"/>
  <c r="BK318" i="1"/>
  <c r="BM317" i="1"/>
  <c r="DI266" i="1" s="1"/>
  <c r="BN317" i="1"/>
  <c r="BP316" i="1"/>
  <c r="DJ265" i="1" s="1"/>
  <c r="BH317" i="1"/>
  <c r="BJ316" i="1"/>
  <c r="DH265" i="1" s="1"/>
  <c r="AA317" i="1"/>
  <c r="AC316" i="1"/>
  <c r="CW265" i="1" s="1"/>
  <c r="BW318" i="1"/>
  <c r="BY317" i="1"/>
  <c r="DM266" i="1" s="1"/>
  <c r="AM317" i="1"/>
  <c r="AO316" i="1"/>
  <c r="DA265" i="1" s="1"/>
  <c r="AV318" i="1"/>
  <c r="AX317" i="1"/>
  <c r="DD266" i="1" s="1"/>
  <c r="AS318" i="1"/>
  <c r="AU317" i="1"/>
  <c r="U317" i="1"/>
  <c r="W316" i="1"/>
  <c r="CU265" i="1" s="1"/>
  <c r="AY318" i="1"/>
  <c r="BA317" i="1"/>
  <c r="DE266" i="1" s="1"/>
  <c r="R318" i="1"/>
  <c r="T317" i="1"/>
  <c r="CT266" i="1" s="1"/>
  <c r="BE331" i="1" l="1"/>
  <c r="BG330" i="1"/>
  <c r="DG276" i="1" s="1"/>
  <c r="Q319" i="1"/>
  <c r="CS268" i="1" s="1"/>
  <c r="O320" i="1"/>
  <c r="U318" i="1"/>
  <c r="W317" i="1"/>
  <c r="CU266" i="1" s="1"/>
  <c r="AA318" i="1"/>
  <c r="AC317" i="1"/>
  <c r="CW266" i="1" s="1"/>
  <c r="AD319" i="1"/>
  <c r="AF318" i="1"/>
  <c r="CX267" i="1" s="1"/>
  <c r="BT318" i="1"/>
  <c r="BV317" i="1"/>
  <c r="AV319" i="1"/>
  <c r="AX318" i="1"/>
  <c r="DD267" i="1" s="1"/>
  <c r="AG318" i="1"/>
  <c r="AI317" i="1"/>
  <c r="CY266" i="1" s="1"/>
  <c r="R319" i="1"/>
  <c r="T318" i="1"/>
  <c r="CT267" i="1" s="1"/>
  <c r="BN318" i="1"/>
  <c r="BP317" i="1"/>
  <c r="DJ266" i="1" s="1"/>
  <c r="AY319" i="1"/>
  <c r="BA318" i="1"/>
  <c r="DE267" i="1" s="1"/>
  <c r="AS319" i="1"/>
  <c r="AU318" i="1"/>
  <c r="AM318" i="1"/>
  <c r="AO317" i="1"/>
  <c r="DA266" i="1" s="1"/>
  <c r="BW319" i="1"/>
  <c r="BY318" i="1"/>
  <c r="DM267" i="1" s="1"/>
  <c r="BH318" i="1"/>
  <c r="BJ317" i="1"/>
  <c r="DH266" i="1" s="1"/>
  <c r="BK319" i="1"/>
  <c r="BM318" i="1"/>
  <c r="DI267" i="1" s="1"/>
  <c r="BQ319" i="1"/>
  <c r="BS318" i="1"/>
  <c r="DK267" i="1" s="1"/>
  <c r="X319" i="1"/>
  <c r="Z318" i="1"/>
  <c r="CV267" i="1" s="1"/>
  <c r="AP319" i="1"/>
  <c r="AR318" i="1"/>
  <c r="AJ319" i="1"/>
  <c r="AL318" i="1"/>
  <c r="CZ267" i="1" s="1"/>
  <c r="BE332" i="1" l="1"/>
  <c r="BG331" i="1"/>
  <c r="DG277" i="1" s="1"/>
  <c r="O323" i="1"/>
  <c r="Q323" i="1" s="1"/>
  <c r="Q320" i="1"/>
  <c r="CS269" i="1" s="1"/>
  <c r="O321" i="1"/>
  <c r="BK320" i="1"/>
  <c r="BM319" i="1"/>
  <c r="DI268" i="1" s="1"/>
  <c r="AS320" i="1"/>
  <c r="AU319" i="1"/>
  <c r="BN319" i="1"/>
  <c r="BP318" i="1"/>
  <c r="DJ267" i="1" s="1"/>
  <c r="AG319" i="1"/>
  <c r="AI318" i="1"/>
  <c r="CY267" i="1" s="1"/>
  <c r="AV320" i="1"/>
  <c r="AX319" i="1"/>
  <c r="DD268" i="1" s="1"/>
  <c r="BT319" i="1"/>
  <c r="BV318" i="1"/>
  <c r="AA319" i="1"/>
  <c r="AC318" i="1"/>
  <c r="CW267" i="1" s="1"/>
  <c r="X320" i="1"/>
  <c r="Z319" i="1"/>
  <c r="CV268" i="1" s="1"/>
  <c r="AJ320" i="1"/>
  <c r="AL319" i="1"/>
  <c r="CZ268" i="1" s="1"/>
  <c r="BW320" i="1"/>
  <c r="BY319" i="1"/>
  <c r="DM268" i="1" s="1"/>
  <c r="AP320" i="1"/>
  <c r="AR319" i="1"/>
  <c r="BQ320" i="1"/>
  <c r="BS319" i="1"/>
  <c r="DK268" i="1" s="1"/>
  <c r="BH319" i="1"/>
  <c r="BJ318" i="1"/>
  <c r="DH267" i="1" s="1"/>
  <c r="AM319" i="1"/>
  <c r="AO318" i="1"/>
  <c r="DA267" i="1" s="1"/>
  <c r="AY320" i="1"/>
  <c r="BA319" i="1"/>
  <c r="DE268" i="1" s="1"/>
  <c r="R320" i="1"/>
  <c r="T319" i="1"/>
  <c r="CT268" i="1" s="1"/>
  <c r="AD320" i="1"/>
  <c r="AF319" i="1"/>
  <c r="CX268" i="1" s="1"/>
  <c r="U319" i="1"/>
  <c r="W318" i="1"/>
  <c r="CU267" i="1" s="1"/>
  <c r="BE333" i="1" l="1"/>
  <c r="BG332" i="1"/>
  <c r="DG278" i="1" s="1"/>
  <c r="O325" i="1"/>
  <c r="Q321" i="1"/>
  <c r="CS270" i="1" s="1"/>
  <c r="U320" i="1"/>
  <c r="W319" i="1"/>
  <c r="CU268" i="1" s="1"/>
  <c r="AM320" i="1"/>
  <c r="AO319" i="1"/>
  <c r="DA268" i="1" s="1"/>
  <c r="BY320" i="1"/>
  <c r="DM269" i="1" s="1"/>
  <c r="BW323" i="1"/>
  <c r="BY323" i="1" s="1"/>
  <c r="BW321" i="1"/>
  <c r="Z320" i="1"/>
  <c r="CV269" i="1" s="1"/>
  <c r="X321" i="1"/>
  <c r="X323" i="1"/>
  <c r="Z323" i="1" s="1"/>
  <c r="BT320" i="1"/>
  <c r="BV319" i="1"/>
  <c r="AG320" i="1"/>
  <c r="AI319" i="1"/>
  <c r="CY268" i="1" s="1"/>
  <c r="AU320" i="1"/>
  <c r="AS323" i="1"/>
  <c r="AU323" i="1" s="1"/>
  <c r="AS321" i="1"/>
  <c r="T320" i="1"/>
  <c r="CT269" i="1" s="1"/>
  <c r="R323" i="1"/>
  <c r="T323" i="1" s="1"/>
  <c r="R321" i="1"/>
  <c r="BS320" i="1"/>
  <c r="DK269" i="1" s="1"/>
  <c r="BQ323" i="1"/>
  <c r="BS323" i="1" s="1"/>
  <c r="BQ321" i="1"/>
  <c r="AF320" i="1"/>
  <c r="CX269" i="1" s="1"/>
  <c r="AD321" i="1"/>
  <c r="AD323" i="1"/>
  <c r="AF323" i="1" s="1"/>
  <c r="BA320" i="1"/>
  <c r="DE269" i="1" s="1"/>
  <c r="AY323" i="1"/>
  <c r="BA323" i="1" s="1"/>
  <c r="AY321" i="1"/>
  <c r="BH320" i="1"/>
  <c r="BJ319" i="1"/>
  <c r="DH268" i="1" s="1"/>
  <c r="AR320" i="1"/>
  <c r="AP321" i="1"/>
  <c r="AP323" i="1"/>
  <c r="AR323" i="1" s="1"/>
  <c r="AL320" i="1"/>
  <c r="CZ269" i="1" s="1"/>
  <c r="AJ323" i="1"/>
  <c r="AL323" i="1" s="1"/>
  <c r="AJ321" i="1"/>
  <c r="AA320" i="1"/>
  <c r="AC319" i="1"/>
  <c r="CW268" i="1" s="1"/>
  <c r="AX320" i="1"/>
  <c r="DD269" i="1" s="1"/>
  <c r="AV321" i="1"/>
  <c r="AV323" i="1"/>
  <c r="AX323" i="1" s="1"/>
  <c r="BN320" i="1"/>
  <c r="BP319" i="1"/>
  <c r="DJ268" i="1" s="1"/>
  <c r="BM320" i="1"/>
  <c r="DI269" i="1" s="1"/>
  <c r="BK323" i="1"/>
  <c r="BM323" i="1" s="1"/>
  <c r="BK321" i="1"/>
  <c r="BE334" i="1" l="1"/>
  <c r="BG333" i="1"/>
  <c r="DG279" i="1" s="1"/>
  <c r="O326" i="1"/>
  <c r="Q325" i="1"/>
  <c r="CS271" i="1" s="1"/>
  <c r="BK325" i="1"/>
  <c r="BM321" i="1"/>
  <c r="DI270" i="1" s="1"/>
  <c r="BP320" i="1"/>
  <c r="DJ269" i="1" s="1"/>
  <c r="BN321" i="1"/>
  <c r="BN323" i="1"/>
  <c r="BP323" i="1" s="1"/>
  <c r="AC320" i="1"/>
  <c r="CW269" i="1" s="1"/>
  <c r="AA323" i="1"/>
  <c r="AC323" i="1" s="1"/>
  <c r="AA321" i="1"/>
  <c r="BJ320" i="1"/>
  <c r="DH269" i="1" s="1"/>
  <c r="BH321" i="1"/>
  <c r="BH323" i="1"/>
  <c r="BJ323" i="1" s="1"/>
  <c r="AD325" i="1"/>
  <c r="AF321" i="1"/>
  <c r="CX270" i="1" s="1"/>
  <c r="BV320" i="1"/>
  <c r="BT323" i="1"/>
  <c r="BV323" i="1" s="1"/>
  <c r="BT321" i="1"/>
  <c r="BW325" i="1"/>
  <c r="BY321" i="1"/>
  <c r="DM270" i="1" s="1"/>
  <c r="AO320" i="1"/>
  <c r="DA269" i="1" s="1"/>
  <c r="AM323" i="1"/>
  <c r="AO323" i="1" s="1"/>
  <c r="AM321" i="1"/>
  <c r="AV325" i="1"/>
  <c r="AX321" i="1"/>
  <c r="DD270" i="1" s="1"/>
  <c r="AP325" i="1"/>
  <c r="AR321" i="1"/>
  <c r="AJ325" i="1"/>
  <c r="AL321" i="1"/>
  <c r="CZ270" i="1" s="1"/>
  <c r="AY325" i="1"/>
  <c r="BA321" i="1"/>
  <c r="DE270" i="1" s="1"/>
  <c r="R325" i="1"/>
  <c r="T321" i="1"/>
  <c r="CT270" i="1" s="1"/>
  <c r="BQ325" i="1"/>
  <c r="BS321" i="1"/>
  <c r="DK270" i="1" s="1"/>
  <c r="AS325" i="1"/>
  <c r="AU321" i="1"/>
  <c r="AI320" i="1"/>
  <c r="CY269" i="1" s="1"/>
  <c r="AG323" i="1"/>
  <c r="AI323" i="1" s="1"/>
  <c r="AG321" i="1"/>
  <c r="X325" i="1"/>
  <c r="Z321" i="1"/>
  <c r="CV270" i="1" s="1"/>
  <c r="W320" i="1"/>
  <c r="CU269" i="1" s="1"/>
  <c r="U323" i="1"/>
  <c r="W323" i="1" s="1"/>
  <c r="U321" i="1"/>
  <c r="BE335" i="1" l="1"/>
  <c r="BG334" i="1"/>
  <c r="DG280" i="1" s="1"/>
  <c r="O327" i="1"/>
  <c r="Q326" i="1"/>
  <c r="CS272" i="1" s="1"/>
  <c r="AS326" i="1"/>
  <c r="AU325" i="1"/>
  <c r="AY326" i="1"/>
  <c r="BA325" i="1"/>
  <c r="DE271" i="1" s="1"/>
  <c r="BH325" i="1"/>
  <c r="BJ321" i="1"/>
  <c r="DH270" i="1" s="1"/>
  <c r="AM325" i="1"/>
  <c r="AO321" i="1"/>
  <c r="DA270" i="1" s="1"/>
  <c r="BK326" i="1"/>
  <c r="BM325" i="1"/>
  <c r="DI271" i="1" s="1"/>
  <c r="BQ326" i="1"/>
  <c r="BS325" i="1"/>
  <c r="DK271" i="1" s="1"/>
  <c r="AJ326" i="1"/>
  <c r="AL325" i="1"/>
  <c r="CZ271" i="1" s="1"/>
  <c r="AP326" i="1"/>
  <c r="AR325" i="1"/>
  <c r="BT325" i="1"/>
  <c r="BV321" i="1"/>
  <c r="AD326" i="1"/>
  <c r="AF325" i="1"/>
  <c r="CX271" i="1" s="1"/>
  <c r="AA325" i="1"/>
  <c r="AC321" i="1"/>
  <c r="CW270" i="1" s="1"/>
  <c r="BN325" i="1"/>
  <c r="BP321" i="1"/>
  <c r="DJ270" i="1" s="1"/>
  <c r="AG325" i="1"/>
  <c r="AI321" i="1"/>
  <c r="CY270" i="1" s="1"/>
  <c r="R326" i="1"/>
  <c r="T325" i="1"/>
  <c r="CT271" i="1" s="1"/>
  <c r="AV326" i="1"/>
  <c r="AX325" i="1"/>
  <c r="DD271" i="1" s="1"/>
  <c r="BW326" i="1"/>
  <c r="BY325" i="1"/>
  <c r="DM271" i="1" s="1"/>
  <c r="U325" i="1"/>
  <c r="W321" i="1"/>
  <c r="CU270" i="1" s="1"/>
  <c r="X326" i="1"/>
  <c r="Z325" i="1"/>
  <c r="CV271" i="1" s="1"/>
  <c r="BG335" i="1" l="1"/>
  <c r="DG281" i="1" s="1"/>
  <c r="BE338" i="1"/>
  <c r="BG338" i="1" s="1"/>
  <c r="BE336" i="1"/>
  <c r="O328" i="1"/>
  <c r="Q327" i="1"/>
  <c r="CS273" i="1" s="1"/>
  <c r="U326" i="1"/>
  <c r="W325" i="1"/>
  <c r="CU271" i="1" s="1"/>
  <c r="R327" i="1"/>
  <c r="T326" i="1"/>
  <c r="CT272" i="1" s="1"/>
  <c r="AD327" i="1"/>
  <c r="AF326" i="1"/>
  <c r="CX272" i="1" s="1"/>
  <c r="AS327" i="1"/>
  <c r="AU326" i="1"/>
  <c r="AV327" i="1"/>
  <c r="AX326" i="1"/>
  <c r="DD272" i="1" s="1"/>
  <c r="BN326" i="1"/>
  <c r="BP325" i="1"/>
  <c r="DJ271" i="1" s="1"/>
  <c r="AP327" i="1"/>
  <c r="AR326" i="1"/>
  <c r="BK327" i="1"/>
  <c r="BM326" i="1"/>
  <c r="DI272" i="1" s="1"/>
  <c r="BH326" i="1"/>
  <c r="BJ325" i="1"/>
  <c r="DH271" i="1" s="1"/>
  <c r="X327" i="1"/>
  <c r="Z326" i="1"/>
  <c r="CV272" i="1" s="1"/>
  <c r="BW327" i="1"/>
  <c r="BY326" i="1"/>
  <c r="DM272" i="1" s="1"/>
  <c r="AG326" i="1"/>
  <c r="AI325" i="1"/>
  <c r="CY271" i="1" s="1"/>
  <c r="AA326" i="1"/>
  <c r="AC325" i="1"/>
  <c r="CW271" i="1" s="1"/>
  <c r="BT326" i="1"/>
  <c r="BV325" i="1"/>
  <c r="AJ327" i="1"/>
  <c r="AL326" i="1"/>
  <c r="CZ272" i="1" s="1"/>
  <c r="BQ327" i="1"/>
  <c r="BS326" i="1"/>
  <c r="DK272" i="1" s="1"/>
  <c r="AM326" i="1"/>
  <c r="AO325" i="1"/>
  <c r="DA271" i="1" s="1"/>
  <c r="AY327" i="1"/>
  <c r="BA326" i="1"/>
  <c r="DE272" i="1" s="1"/>
  <c r="BE340" i="1" l="1"/>
  <c r="BG336" i="1"/>
  <c r="DG282" i="1" s="1"/>
  <c r="O329" i="1"/>
  <c r="Q328" i="1"/>
  <c r="CS274" i="1" s="1"/>
  <c r="AM327" i="1"/>
  <c r="AO326" i="1"/>
  <c r="DA272" i="1" s="1"/>
  <c r="AY328" i="1"/>
  <c r="BA327" i="1"/>
  <c r="DE273" i="1" s="1"/>
  <c r="BQ328" i="1"/>
  <c r="BS327" i="1"/>
  <c r="DK273" i="1" s="1"/>
  <c r="BT327" i="1"/>
  <c r="BV326" i="1"/>
  <c r="AG327" i="1"/>
  <c r="AI326" i="1"/>
  <c r="CY272" i="1" s="1"/>
  <c r="AA327" i="1"/>
  <c r="AC326" i="1"/>
  <c r="CW272" i="1" s="1"/>
  <c r="BW328" i="1"/>
  <c r="BY327" i="1"/>
  <c r="DM273" i="1" s="1"/>
  <c r="BH327" i="1"/>
  <c r="BJ326" i="1"/>
  <c r="DH272" i="1" s="1"/>
  <c r="AP328" i="1"/>
  <c r="AR327" i="1"/>
  <c r="AV328" i="1"/>
  <c r="AX327" i="1"/>
  <c r="DD273" i="1" s="1"/>
  <c r="R328" i="1"/>
  <c r="T327" i="1"/>
  <c r="CT273" i="1" s="1"/>
  <c r="AJ328" i="1"/>
  <c r="AL327" i="1"/>
  <c r="CZ273" i="1" s="1"/>
  <c r="X328" i="1"/>
  <c r="Z327" i="1"/>
  <c r="CV273" i="1" s="1"/>
  <c r="BK328" i="1"/>
  <c r="BM327" i="1"/>
  <c r="DI273" i="1" s="1"/>
  <c r="BN327" i="1"/>
  <c r="BP326" i="1"/>
  <c r="DJ272" i="1" s="1"/>
  <c r="AS328" i="1"/>
  <c r="AU327" i="1"/>
  <c r="AD328" i="1"/>
  <c r="AF327" i="1"/>
  <c r="CX273" i="1" s="1"/>
  <c r="U327" i="1"/>
  <c r="W326" i="1"/>
  <c r="CU272" i="1" s="1"/>
  <c r="BE341" i="1" l="1"/>
  <c r="BG340" i="1"/>
  <c r="DG283" i="1" s="1"/>
  <c r="O330" i="1"/>
  <c r="Q329" i="1"/>
  <c r="CS275" i="1" s="1"/>
  <c r="U328" i="1"/>
  <c r="W327" i="1"/>
  <c r="CU273" i="1" s="1"/>
  <c r="AS329" i="1"/>
  <c r="AU328" i="1"/>
  <c r="BK329" i="1"/>
  <c r="BM328" i="1"/>
  <c r="DI274" i="1" s="1"/>
  <c r="AJ329" i="1"/>
  <c r="AL328" i="1"/>
  <c r="CZ274" i="1" s="1"/>
  <c r="AP329" i="1"/>
  <c r="AR328" i="1"/>
  <c r="BW329" i="1"/>
  <c r="BY328" i="1"/>
  <c r="DM274" i="1" s="1"/>
  <c r="AA328" i="1"/>
  <c r="AC327" i="1"/>
  <c r="CW273" i="1" s="1"/>
  <c r="BT328" i="1"/>
  <c r="BV327" i="1"/>
  <c r="AY329" i="1"/>
  <c r="BA328" i="1"/>
  <c r="DE274" i="1" s="1"/>
  <c r="AD329" i="1"/>
  <c r="AF328" i="1"/>
  <c r="CX274" i="1" s="1"/>
  <c r="BN328" i="1"/>
  <c r="BP327" i="1"/>
  <c r="DJ273" i="1" s="1"/>
  <c r="X329" i="1"/>
  <c r="Z328" i="1"/>
  <c r="CV274" i="1" s="1"/>
  <c r="R329" i="1"/>
  <c r="T328" i="1"/>
  <c r="CT274" i="1" s="1"/>
  <c r="AV329" i="1"/>
  <c r="AX328" i="1"/>
  <c r="DD274" i="1" s="1"/>
  <c r="BH328" i="1"/>
  <c r="BJ327" i="1"/>
  <c r="DH273" i="1" s="1"/>
  <c r="AG328" i="1"/>
  <c r="AI327" i="1"/>
  <c r="CY273" i="1" s="1"/>
  <c r="BQ329" i="1"/>
  <c r="BS328" i="1"/>
  <c r="DK274" i="1" s="1"/>
  <c r="AM328" i="1"/>
  <c r="AO327" i="1"/>
  <c r="DA273" i="1" s="1"/>
  <c r="BE342" i="1" l="1"/>
  <c r="BG341" i="1"/>
  <c r="DG284" i="1" s="1"/>
  <c r="O331" i="1"/>
  <c r="Q330" i="1"/>
  <c r="CS276" i="1" s="1"/>
  <c r="BQ330" i="1"/>
  <c r="BS329" i="1"/>
  <c r="DK275" i="1" s="1"/>
  <c r="AM329" i="1"/>
  <c r="AO328" i="1"/>
  <c r="DA274" i="1" s="1"/>
  <c r="AG329" i="1"/>
  <c r="AI328" i="1"/>
  <c r="CY274" i="1" s="1"/>
  <c r="BH329" i="1"/>
  <c r="BJ328" i="1"/>
  <c r="DH274" i="1" s="1"/>
  <c r="R330" i="1"/>
  <c r="T329" i="1"/>
  <c r="CT275" i="1" s="1"/>
  <c r="BN329" i="1"/>
  <c r="BP328" i="1"/>
  <c r="DJ274" i="1" s="1"/>
  <c r="AY330" i="1"/>
  <c r="BA329" i="1"/>
  <c r="DE275" i="1" s="1"/>
  <c r="AA329" i="1"/>
  <c r="AC328" i="1"/>
  <c r="CW274" i="1" s="1"/>
  <c r="AP330" i="1"/>
  <c r="AR329" i="1"/>
  <c r="AJ330" i="1"/>
  <c r="AL329" i="1"/>
  <c r="CZ275" i="1" s="1"/>
  <c r="AS330" i="1"/>
  <c r="AU329" i="1"/>
  <c r="AV330" i="1"/>
  <c r="AX329" i="1"/>
  <c r="DD275" i="1" s="1"/>
  <c r="X330" i="1"/>
  <c r="Z329" i="1"/>
  <c r="CV275" i="1" s="1"/>
  <c r="AD330" i="1"/>
  <c r="AF329" i="1"/>
  <c r="CX275" i="1" s="1"/>
  <c r="BT329" i="1"/>
  <c r="BV328" i="1"/>
  <c r="BW330" i="1"/>
  <c r="BY329" i="1"/>
  <c r="DM275" i="1" s="1"/>
  <c r="BK330" i="1"/>
  <c r="BM329" i="1"/>
  <c r="DI275" i="1" s="1"/>
  <c r="U329" i="1"/>
  <c r="W328" i="1"/>
  <c r="CU274" i="1" s="1"/>
  <c r="BE343" i="1" l="1"/>
  <c r="BG342" i="1"/>
  <c r="DG285" i="1" s="1"/>
  <c r="Q331" i="1"/>
  <c r="CS277" i="1" s="1"/>
  <c r="O332" i="1"/>
  <c r="BK331" i="1"/>
  <c r="BM330" i="1"/>
  <c r="DI276" i="1" s="1"/>
  <c r="U330" i="1"/>
  <c r="W329" i="1"/>
  <c r="CU275" i="1" s="1"/>
  <c r="BT330" i="1"/>
  <c r="BV329" i="1"/>
  <c r="X331" i="1"/>
  <c r="Z330" i="1"/>
  <c r="CV276" i="1" s="1"/>
  <c r="AJ331" i="1"/>
  <c r="AL330" i="1"/>
  <c r="CZ276" i="1" s="1"/>
  <c r="AA330" i="1"/>
  <c r="AC329" i="1"/>
  <c r="CW275" i="1" s="1"/>
  <c r="BN330" i="1"/>
  <c r="BP329" i="1"/>
  <c r="DJ275" i="1" s="1"/>
  <c r="BH330" i="1"/>
  <c r="BJ329" i="1"/>
  <c r="DH275" i="1" s="1"/>
  <c r="AM330" i="1"/>
  <c r="AO329" i="1"/>
  <c r="DA275" i="1" s="1"/>
  <c r="BW331" i="1"/>
  <c r="BY330" i="1"/>
  <c r="DM276" i="1" s="1"/>
  <c r="AD331" i="1"/>
  <c r="AF330" i="1"/>
  <c r="CX276" i="1" s="1"/>
  <c r="AV331" i="1"/>
  <c r="AX330" i="1"/>
  <c r="DD276" i="1" s="1"/>
  <c r="AS331" i="1"/>
  <c r="AU330" i="1"/>
  <c r="AP331" i="1"/>
  <c r="AR330" i="1"/>
  <c r="AY331" i="1"/>
  <c r="BA330" i="1"/>
  <c r="DE276" i="1" s="1"/>
  <c r="R331" i="1"/>
  <c r="T330" i="1"/>
  <c r="CT276" i="1" s="1"/>
  <c r="AG330" i="1"/>
  <c r="AI329" i="1"/>
  <c r="CY275" i="1" s="1"/>
  <c r="BQ331" i="1"/>
  <c r="BS330" i="1"/>
  <c r="DK276" i="1" s="1"/>
  <c r="BE344" i="1" l="1"/>
  <c r="BG343" i="1"/>
  <c r="DG286" i="1" s="1"/>
  <c r="Q332" i="1"/>
  <c r="CS278" i="1" s="1"/>
  <c r="O333" i="1"/>
  <c r="AY332" i="1"/>
  <c r="BA331" i="1"/>
  <c r="DE277" i="1" s="1"/>
  <c r="AD332" i="1"/>
  <c r="AF331" i="1"/>
  <c r="CX277" i="1" s="1"/>
  <c r="BN331" i="1"/>
  <c r="BP330" i="1"/>
  <c r="DJ276" i="1" s="1"/>
  <c r="X332" i="1"/>
  <c r="Z331" i="1"/>
  <c r="CV277" i="1" s="1"/>
  <c r="BK332" i="1"/>
  <c r="BM331" i="1"/>
  <c r="DI277" i="1" s="1"/>
  <c r="AG331" i="1"/>
  <c r="AI330" i="1"/>
  <c r="CY276" i="1" s="1"/>
  <c r="AS332" i="1"/>
  <c r="AU331" i="1"/>
  <c r="AM331" i="1"/>
  <c r="AO330" i="1"/>
  <c r="DA276" i="1" s="1"/>
  <c r="AJ332" i="1"/>
  <c r="AL331" i="1"/>
  <c r="CZ277" i="1" s="1"/>
  <c r="BQ332" i="1"/>
  <c r="BS331" i="1"/>
  <c r="DK277" i="1" s="1"/>
  <c r="R332" i="1"/>
  <c r="T331" i="1"/>
  <c r="CT277" i="1" s="1"/>
  <c r="AP332" i="1"/>
  <c r="AR331" i="1"/>
  <c r="AV332" i="1"/>
  <c r="AX331" i="1"/>
  <c r="DD277" i="1" s="1"/>
  <c r="BW332" i="1"/>
  <c r="BY331" i="1"/>
  <c r="DM277" i="1" s="1"/>
  <c r="BH331" i="1"/>
  <c r="BJ330" i="1"/>
  <c r="DH276" i="1" s="1"/>
  <c r="AA331" i="1"/>
  <c r="AC330" i="1"/>
  <c r="CW276" i="1" s="1"/>
  <c r="BT331" i="1"/>
  <c r="BV330" i="1"/>
  <c r="U331" i="1"/>
  <c r="W330" i="1"/>
  <c r="CU276" i="1" s="1"/>
  <c r="BE345" i="1" l="1"/>
  <c r="BG344" i="1"/>
  <c r="DG287" i="1" s="1"/>
  <c r="Q333" i="1"/>
  <c r="CS279" i="1" s="1"/>
  <c r="O334" i="1"/>
  <c r="BT332" i="1"/>
  <c r="BV331" i="1"/>
  <c r="BW333" i="1"/>
  <c r="BY332" i="1"/>
  <c r="DM278" i="1" s="1"/>
  <c r="AP333" i="1"/>
  <c r="AR332" i="1"/>
  <c r="AJ333" i="1"/>
  <c r="AL332" i="1"/>
  <c r="CZ278" i="1" s="1"/>
  <c r="BK333" i="1"/>
  <c r="BM332" i="1"/>
  <c r="DI278" i="1" s="1"/>
  <c r="AY333" i="1"/>
  <c r="BA332" i="1"/>
  <c r="DE278" i="1" s="1"/>
  <c r="AA332" i="1"/>
  <c r="AC331" i="1"/>
  <c r="CW277" i="1" s="1"/>
  <c r="BQ333" i="1"/>
  <c r="BS332" i="1"/>
  <c r="DK278" i="1" s="1"/>
  <c r="AS333" i="1"/>
  <c r="AU332" i="1"/>
  <c r="BN332" i="1"/>
  <c r="BP331" i="1"/>
  <c r="DJ277" i="1" s="1"/>
  <c r="U332" i="1"/>
  <c r="W331" i="1"/>
  <c r="CU277" i="1" s="1"/>
  <c r="BH332" i="1"/>
  <c r="BJ331" i="1"/>
  <c r="DH277" i="1" s="1"/>
  <c r="AV333" i="1"/>
  <c r="AX332" i="1"/>
  <c r="DD278" i="1" s="1"/>
  <c r="R333" i="1"/>
  <c r="T332" i="1"/>
  <c r="CT278" i="1" s="1"/>
  <c r="AM332" i="1"/>
  <c r="AO331" i="1"/>
  <c r="DA277" i="1" s="1"/>
  <c r="AG332" i="1"/>
  <c r="AI331" i="1"/>
  <c r="CY277" i="1" s="1"/>
  <c r="X333" i="1"/>
  <c r="Z332" i="1"/>
  <c r="CV278" i="1" s="1"/>
  <c r="AD333" i="1"/>
  <c r="AF332" i="1"/>
  <c r="CX278" i="1" s="1"/>
  <c r="BE346" i="1" l="1"/>
  <c r="BG345" i="1"/>
  <c r="DG288" i="1" s="1"/>
  <c r="O335" i="1"/>
  <c r="Q334" i="1"/>
  <c r="CS280" i="1" s="1"/>
  <c r="AM333" i="1"/>
  <c r="AO332" i="1"/>
  <c r="DA278" i="1" s="1"/>
  <c r="BH333" i="1"/>
  <c r="BJ332" i="1"/>
  <c r="DH278" i="1" s="1"/>
  <c r="AS334" i="1"/>
  <c r="AU333" i="1"/>
  <c r="BK334" i="1"/>
  <c r="BM333" i="1"/>
  <c r="DI279" i="1" s="1"/>
  <c r="BT333" i="1"/>
  <c r="BV332" i="1"/>
  <c r="X334" i="1"/>
  <c r="Z333" i="1"/>
  <c r="CV279" i="1" s="1"/>
  <c r="R334" i="1"/>
  <c r="T333" i="1"/>
  <c r="CT279" i="1" s="1"/>
  <c r="U333" i="1"/>
  <c r="W332" i="1"/>
  <c r="CU278" i="1" s="1"/>
  <c r="AA333" i="1"/>
  <c r="AC332" i="1"/>
  <c r="CW278" i="1" s="1"/>
  <c r="AP334" i="1"/>
  <c r="AR333" i="1"/>
  <c r="AD334" i="1"/>
  <c r="AF333" i="1"/>
  <c r="CX279" i="1" s="1"/>
  <c r="AG333" i="1"/>
  <c r="AI332" i="1"/>
  <c r="CY278" i="1" s="1"/>
  <c r="AV334" i="1"/>
  <c r="AX333" i="1"/>
  <c r="DD279" i="1" s="1"/>
  <c r="BN333" i="1"/>
  <c r="BP332" i="1"/>
  <c r="DJ278" i="1" s="1"/>
  <c r="BQ334" i="1"/>
  <c r="BS333" i="1"/>
  <c r="DK279" i="1" s="1"/>
  <c r="AY334" i="1"/>
  <c r="BA333" i="1"/>
  <c r="DE279" i="1" s="1"/>
  <c r="AJ334" i="1"/>
  <c r="AL333" i="1"/>
  <c r="CZ279" i="1" s="1"/>
  <c r="BW334" i="1"/>
  <c r="BY333" i="1"/>
  <c r="DM279" i="1" s="1"/>
  <c r="BE347" i="1" l="1"/>
  <c r="BG346" i="1"/>
  <c r="DG289" i="1" s="1"/>
  <c r="O336" i="1"/>
  <c r="Q335" i="1"/>
  <c r="CS281" i="1" s="1"/>
  <c r="O338" i="1"/>
  <c r="Q338" i="1" s="1"/>
  <c r="AD335" i="1"/>
  <c r="AF334" i="1"/>
  <c r="CX280" i="1" s="1"/>
  <c r="R335" i="1"/>
  <c r="T334" i="1"/>
  <c r="CT280" i="1" s="1"/>
  <c r="BT334" i="1"/>
  <c r="BV333" i="1"/>
  <c r="AM334" i="1"/>
  <c r="AO333" i="1"/>
  <c r="DA279" i="1" s="1"/>
  <c r="AJ335" i="1"/>
  <c r="AL334" i="1"/>
  <c r="CZ280" i="1" s="1"/>
  <c r="BQ335" i="1"/>
  <c r="BS334" i="1"/>
  <c r="DK280" i="1" s="1"/>
  <c r="AA334" i="1"/>
  <c r="AC333" i="1"/>
  <c r="CW279" i="1" s="1"/>
  <c r="AS335" i="1"/>
  <c r="AU334" i="1"/>
  <c r="BW335" i="1"/>
  <c r="BY334" i="1"/>
  <c r="DM280" i="1" s="1"/>
  <c r="AY335" i="1"/>
  <c r="BA334" i="1"/>
  <c r="DE280" i="1" s="1"/>
  <c r="BN334" i="1"/>
  <c r="BP333" i="1"/>
  <c r="DJ279" i="1" s="1"/>
  <c r="AV335" i="1"/>
  <c r="AX334" i="1"/>
  <c r="DD280" i="1" s="1"/>
  <c r="AG334" i="1"/>
  <c r="AI333" i="1"/>
  <c r="CY279" i="1" s="1"/>
  <c r="AP335" i="1"/>
  <c r="AR334" i="1"/>
  <c r="U334" i="1"/>
  <c r="W333" i="1"/>
  <c r="CU279" i="1" s="1"/>
  <c r="X335" i="1"/>
  <c r="Z334" i="1"/>
  <c r="CV280" i="1" s="1"/>
  <c r="BK335" i="1"/>
  <c r="BM334" i="1"/>
  <c r="DI280" i="1" s="1"/>
  <c r="BH334" i="1"/>
  <c r="BJ333" i="1"/>
  <c r="DH279" i="1" s="1"/>
  <c r="BE348" i="1" l="1"/>
  <c r="BG347" i="1"/>
  <c r="DG290" i="1" s="1"/>
  <c r="O340" i="1"/>
  <c r="Q336" i="1"/>
  <c r="CS282" i="1" s="1"/>
  <c r="U335" i="1"/>
  <c r="W334" i="1"/>
  <c r="CU280" i="1" s="1"/>
  <c r="BY335" i="1"/>
  <c r="DM281" i="1" s="1"/>
  <c r="BW338" i="1"/>
  <c r="BY338" i="1" s="1"/>
  <c r="BW336" i="1"/>
  <c r="BS335" i="1"/>
  <c r="DK281" i="1" s="1"/>
  <c r="BQ336" i="1"/>
  <c r="BQ338" i="1"/>
  <c r="BS338" i="1" s="1"/>
  <c r="BM335" i="1"/>
  <c r="DI281" i="1" s="1"/>
  <c r="BK338" i="1"/>
  <c r="BM338" i="1" s="1"/>
  <c r="BK336" i="1"/>
  <c r="AG335" i="1"/>
  <c r="AI334" i="1"/>
  <c r="CY280" i="1" s="1"/>
  <c r="BN335" i="1"/>
  <c r="BP334" i="1"/>
  <c r="DJ280" i="1" s="1"/>
  <c r="AA335" i="1"/>
  <c r="AC334" i="1"/>
  <c r="CW280" i="1" s="1"/>
  <c r="AM335" i="1"/>
  <c r="AO334" i="1"/>
  <c r="DA280" i="1" s="1"/>
  <c r="T335" i="1"/>
  <c r="CT281" i="1" s="1"/>
  <c r="R336" i="1"/>
  <c r="R338" i="1"/>
  <c r="T338" i="1" s="1"/>
  <c r="BH335" i="1"/>
  <c r="BJ334" i="1"/>
  <c r="DH280" i="1" s="1"/>
  <c r="Z335" i="1"/>
  <c r="CV281" i="1" s="1"/>
  <c r="X336" i="1"/>
  <c r="X338" i="1"/>
  <c r="Z338" i="1" s="1"/>
  <c r="AR335" i="1"/>
  <c r="AP336" i="1"/>
  <c r="AP338" i="1"/>
  <c r="AR338" i="1" s="1"/>
  <c r="AX335" i="1"/>
  <c r="DD281" i="1" s="1"/>
  <c r="AV338" i="1"/>
  <c r="AX338" i="1" s="1"/>
  <c r="AV336" i="1"/>
  <c r="BA335" i="1"/>
  <c r="DE281" i="1" s="1"/>
  <c r="AY338" i="1"/>
  <c r="BA338" i="1" s="1"/>
  <c r="AY336" i="1"/>
  <c r="AU335" i="1"/>
  <c r="AS338" i="1"/>
  <c r="AU338" i="1" s="1"/>
  <c r="AS336" i="1"/>
  <c r="AL335" i="1"/>
  <c r="CZ281" i="1" s="1"/>
  <c r="AJ336" i="1"/>
  <c r="AJ338" i="1"/>
  <c r="AL338" i="1" s="1"/>
  <c r="BT335" i="1"/>
  <c r="BV334" i="1"/>
  <c r="AF335" i="1"/>
  <c r="CX281" i="1" s="1"/>
  <c r="AD338" i="1"/>
  <c r="AF338" i="1" s="1"/>
  <c r="AD336" i="1"/>
  <c r="BE349" i="1" l="1"/>
  <c r="BG348" i="1"/>
  <c r="DG291" i="1" s="1"/>
  <c r="Q340" i="1"/>
  <c r="CS283" i="1" s="1"/>
  <c r="O341" i="1"/>
  <c r="AJ340" i="1"/>
  <c r="AL336" i="1"/>
  <c r="CZ282" i="1" s="1"/>
  <c r="AC335" i="1"/>
  <c r="CW281" i="1" s="1"/>
  <c r="AA336" i="1"/>
  <c r="AA338" i="1"/>
  <c r="AC338" i="1" s="1"/>
  <c r="BJ335" i="1"/>
  <c r="DH281" i="1" s="1"/>
  <c r="BH338" i="1"/>
  <c r="BJ338" i="1" s="1"/>
  <c r="BH336" i="1"/>
  <c r="BK340" i="1"/>
  <c r="BM336" i="1"/>
  <c r="DI282" i="1" s="1"/>
  <c r="BW340" i="1"/>
  <c r="BY336" i="1"/>
  <c r="DM282" i="1" s="1"/>
  <c r="AD340" i="1"/>
  <c r="AF336" i="1"/>
  <c r="CX282" i="1" s="1"/>
  <c r="X340" i="1"/>
  <c r="Z336" i="1"/>
  <c r="CV282" i="1" s="1"/>
  <c r="AO335" i="1"/>
  <c r="DA281" i="1" s="1"/>
  <c r="AM338" i="1"/>
  <c r="AO338" i="1" s="1"/>
  <c r="AM336" i="1"/>
  <c r="BP335" i="1"/>
  <c r="DJ281" i="1" s="1"/>
  <c r="BN336" i="1"/>
  <c r="BN338" i="1"/>
  <c r="BP338" i="1" s="1"/>
  <c r="AY340" i="1"/>
  <c r="BA336" i="1"/>
  <c r="DE282" i="1" s="1"/>
  <c r="AI335" i="1"/>
  <c r="CY281" i="1" s="1"/>
  <c r="AG338" i="1"/>
  <c r="AI338" i="1" s="1"/>
  <c r="AG336" i="1"/>
  <c r="AS340" i="1"/>
  <c r="AU336" i="1"/>
  <c r="W335" i="1"/>
  <c r="CU281" i="1" s="1"/>
  <c r="U338" i="1"/>
  <c r="W338" i="1" s="1"/>
  <c r="U336" i="1"/>
  <c r="BV335" i="1"/>
  <c r="BT336" i="1"/>
  <c r="BT338" i="1"/>
  <c r="BV338" i="1" s="1"/>
  <c r="AV340" i="1"/>
  <c r="AX336" i="1"/>
  <c r="DD282" i="1" s="1"/>
  <c r="AP340" i="1"/>
  <c r="AR336" i="1"/>
  <c r="R340" i="1"/>
  <c r="T336" i="1"/>
  <c r="CT282" i="1" s="1"/>
  <c r="BQ340" i="1"/>
  <c r="BS336" i="1"/>
  <c r="DK282" i="1" s="1"/>
  <c r="BE350" i="1" l="1"/>
  <c r="BG349" i="1"/>
  <c r="DG292" i="1" s="1"/>
  <c r="O342" i="1"/>
  <c r="Q341" i="1"/>
  <c r="CS284" i="1" s="1"/>
  <c r="BQ341" i="1"/>
  <c r="BS340" i="1"/>
  <c r="DK283" i="1" s="1"/>
  <c r="BN340" i="1"/>
  <c r="BP336" i="1"/>
  <c r="DJ282" i="1" s="1"/>
  <c r="AD341" i="1"/>
  <c r="AF340" i="1"/>
  <c r="CX283" i="1" s="1"/>
  <c r="BK341" i="1"/>
  <c r="BM340" i="1"/>
  <c r="DI283" i="1" s="1"/>
  <c r="AJ341" i="1"/>
  <c r="AL340" i="1"/>
  <c r="CZ283" i="1" s="1"/>
  <c r="R341" i="1"/>
  <c r="T340" i="1"/>
  <c r="CT283" i="1" s="1"/>
  <c r="AV341" i="1"/>
  <c r="AX340" i="1"/>
  <c r="DD283" i="1" s="1"/>
  <c r="BT340" i="1"/>
  <c r="BV336" i="1"/>
  <c r="AS341" i="1"/>
  <c r="AU340" i="1"/>
  <c r="BH340" i="1"/>
  <c r="BJ336" i="1"/>
  <c r="DH282" i="1" s="1"/>
  <c r="AA340" i="1"/>
  <c r="AC336" i="1"/>
  <c r="CW282" i="1" s="1"/>
  <c r="AP341" i="1"/>
  <c r="AR340" i="1"/>
  <c r="U340" i="1"/>
  <c r="W336" i="1"/>
  <c r="CU282" i="1" s="1"/>
  <c r="AG340" i="1"/>
  <c r="AI336" i="1"/>
  <c r="CY282" i="1" s="1"/>
  <c r="AY341" i="1"/>
  <c r="BA340" i="1"/>
  <c r="DE283" i="1" s="1"/>
  <c r="AM340" i="1"/>
  <c r="AO336" i="1"/>
  <c r="DA282" i="1" s="1"/>
  <c r="X341" i="1"/>
  <c r="Z340" i="1"/>
  <c r="CV283" i="1" s="1"/>
  <c r="BW341" i="1"/>
  <c r="BY340" i="1"/>
  <c r="DM283" i="1" s="1"/>
  <c r="BG350" i="1" l="1"/>
  <c r="DG293" i="1" s="1"/>
  <c r="BE351" i="1"/>
  <c r="BE353" i="1"/>
  <c r="BG353" i="1" s="1"/>
  <c r="O343" i="1"/>
  <c r="Q342" i="1"/>
  <c r="CS285" i="1" s="1"/>
  <c r="X342" i="1"/>
  <c r="Z341" i="1"/>
  <c r="CV284" i="1" s="1"/>
  <c r="BH341" i="1"/>
  <c r="BJ340" i="1"/>
  <c r="DH283" i="1" s="1"/>
  <c r="R342" i="1"/>
  <c r="T341" i="1"/>
  <c r="CT284" i="1" s="1"/>
  <c r="BQ342" i="1"/>
  <c r="BS341" i="1"/>
  <c r="DK284" i="1" s="1"/>
  <c r="AY342" i="1"/>
  <c r="BA341" i="1"/>
  <c r="DE284" i="1" s="1"/>
  <c r="AP342" i="1"/>
  <c r="AR341" i="1"/>
  <c r="BT341" i="1"/>
  <c r="BV340" i="1"/>
  <c r="BK342" i="1"/>
  <c r="BM341" i="1"/>
  <c r="DI284" i="1" s="1"/>
  <c r="BN341" i="1"/>
  <c r="BP340" i="1"/>
  <c r="DJ283" i="1" s="1"/>
  <c r="BW342" i="1"/>
  <c r="BY341" i="1"/>
  <c r="DM284" i="1" s="1"/>
  <c r="AM341" i="1"/>
  <c r="AO340" i="1"/>
  <c r="DA283" i="1" s="1"/>
  <c r="AG341" i="1"/>
  <c r="AI340" i="1"/>
  <c r="CY283" i="1" s="1"/>
  <c r="U341" i="1"/>
  <c r="W340" i="1"/>
  <c r="CU283" i="1" s="1"/>
  <c r="AA341" i="1"/>
  <c r="AC340" i="1"/>
  <c r="CW283" i="1" s="1"/>
  <c r="AS342" i="1"/>
  <c r="AU341" i="1"/>
  <c r="AV342" i="1"/>
  <c r="AX341" i="1"/>
  <c r="DD284" i="1" s="1"/>
  <c r="AJ342" i="1"/>
  <c r="AL341" i="1"/>
  <c r="CZ284" i="1" s="1"/>
  <c r="AD342" i="1"/>
  <c r="AF341" i="1"/>
  <c r="CX284" i="1" s="1"/>
  <c r="BE355" i="1" l="1"/>
  <c r="BG351" i="1"/>
  <c r="DG294" i="1" s="1"/>
  <c r="O344" i="1"/>
  <c r="Q343" i="1"/>
  <c r="CS286" i="1" s="1"/>
  <c r="AD343" i="1"/>
  <c r="AF342" i="1"/>
  <c r="CX285" i="1" s="1"/>
  <c r="AS343" i="1"/>
  <c r="AU342" i="1"/>
  <c r="AM342" i="1"/>
  <c r="AO341" i="1"/>
  <c r="DA284" i="1" s="1"/>
  <c r="BN342" i="1"/>
  <c r="BP341" i="1"/>
  <c r="DJ284" i="1" s="1"/>
  <c r="BT342" i="1"/>
  <c r="BV341" i="1"/>
  <c r="AY343" i="1"/>
  <c r="BA342" i="1"/>
  <c r="DE285" i="1" s="1"/>
  <c r="R343" i="1"/>
  <c r="T342" i="1"/>
  <c r="CT285" i="1" s="1"/>
  <c r="AJ343" i="1"/>
  <c r="AL342" i="1"/>
  <c r="CZ285" i="1" s="1"/>
  <c r="U342" i="1"/>
  <c r="W341" i="1"/>
  <c r="CU284" i="1" s="1"/>
  <c r="AV343" i="1"/>
  <c r="AX342" i="1"/>
  <c r="DD285" i="1" s="1"/>
  <c r="AA342" i="1"/>
  <c r="AC341" i="1"/>
  <c r="CW284" i="1" s="1"/>
  <c r="AG342" i="1"/>
  <c r="AI341" i="1"/>
  <c r="CY284" i="1" s="1"/>
  <c r="BW343" i="1"/>
  <c r="BY342" i="1"/>
  <c r="DM285" i="1" s="1"/>
  <c r="BK343" i="1"/>
  <c r="BM342" i="1"/>
  <c r="DI285" i="1" s="1"/>
  <c r="AP343" i="1"/>
  <c r="AR342" i="1"/>
  <c r="BQ343" i="1"/>
  <c r="BS342" i="1"/>
  <c r="DK285" i="1" s="1"/>
  <c r="BH342" i="1"/>
  <c r="BJ341" i="1"/>
  <c r="DH284" i="1" s="1"/>
  <c r="X343" i="1"/>
  <c r="Z342" i="1"/>
  <c r="CV285" i="1" s="1"/>
  <c r="BE356" i="1" l="1"/>
  <c r="BG355" i="1"/>
  <c r="DG295" i="1" s="1"/>
  <c r="O345" i="1"/>
  <c r="Q344" i="1"/>
  <c r="CS287" i="1" s="1"/>
  <c r="X344" i="1"/>
  <c r="Z343" i="1"/>
  <c r="CV286" i="1" s="1"/>
  <c r="BH343" i="1"/>
  <c r="BJ342" i="1"/>
  <c r="DH285" i="1" s="1"/>
  <c r="AP344" i="1"/>
  <c r="AR343" i="1"/>
  <c r="BW344" i="1"/>
  <c r="BY343" i="1"/>
  <c r="DM286" i="1" s="1"/>
  <c r="AA343" i="1"/>
  <c r="AC342" i="1"/>
  <c r="CW285" i="1" s="1"/>
  <c r="U343" i="1"/>
  <c r="W342" i="1"/>
  <c r="CU285" i="1" s="1"/>
  <c r="R344" i="1"/>
  <c r="T343" i="1"/>
  <c r="CT286" i="1" s="1"/>
  <c r="BT343" i="1"/>
  <c r="BV342" i="1"/>
  <c r="AM343" i="1"/>
  <c r="AO342" i="1"/>
  <c r="DA285" i="1" s="1"/>
  <c r="BQ344" i="1"/>
  <c r="BS343" i="1"/>
  <c r="DK286" i="1" s="1"/>
  <c r="BK344" i="1"/>
  <c r="BM343" i="1"/>
  <c r="DI286" i="1" s="1"/>
  <c r="AG343" i="1"/>
  <c r="AI342" i="1"/>
  <c r="CY285" i="1" s="1"/>
  <c r="AV344" i="1"/>
  <c r="AX343" i="1"/>
  <c r="DD286" i="1" s="1"/>
  <c r="AJ344" i="1"/>
  <c r="AL343" i="1"/>
  <c r="CZ286" i="1" s="1"/>
  <c r="AY344" i="1"/>
  <c r="BA343" i="1"/>
  <c r="DE286" i="1" s="1"/>
  <c r="BN343" i="1"/>
  <c r="BP342" i="1"/>
  <c r="DJ285" i="1" s="1"/>
  <c r="AS344" i="1"/>
  <c r="AU343" i="1"/>
  <c r="AD344" i="1"/>
  <c r="AF343" i="1"/>
  <c r="CX286" i="1" s="1"/>
  <c r="BE357" i="1" l="1"/>
  <c r="BG356" i="1"/>
  <c r="DG296" i="1" s="1"/>
  <c r="O346" i="1"/>
  <c r="Q345" i="1"/>
  <c r="CS288" i="1" s="1"/>
  <c r="BN344" i="1"/>
  <c r="BP343" i="1"/>
  <c r="DJ286" i="1" s="1"/>
  <c r="AJ345" i="1"/>
  <c r="AL344" i="1"/>
  <c r="CZ287" i="1" s="1"/>
  <c r="AG344" i="1"/>
  <c r="AI343" i="1"/>
  <c r="CY286" i="1" s="1"/>
  <c r="BQ345" i="1"/>
  <c r="BS344" i="1"/>
  <c r="DK287" i="1" s="1"/>
  <c r="BT344" i="1"/>
  <c r="BV343" i="1"/>
  <c r="U344" i="1"/>
  <c r="W343" i="1"/>
  <c r="CU286" i="1" s="1"/>
  <c r="BW345" i="1"/>
  <c r="BY344" i="1"/>
  <c r="DM287" i="1" s="1"/>
  <c r="BH344" i="1"/>
  <c r="BJ343" i="1"/>
  <c r="DH286" i="1" s="1"/>
  <c r="AD345" i="1"/>
  <c r="AF344" i="1"/>
  <c r="CX287" i="1" s="1"/>
  <c r="AS345" i="1"/>
  <c r="AU344" i="1"/>
  <c r="AY345" i="1"/>
  <c r="BA344" i="1"/>
  <c r="DE287" i="1" s="1"/>
  <c r="AV345" i="1"/>
  <c r="AX344" i="1"/>
  <c r="DD287" i="1" s="1"/>
  <c r="BK345" i="1"/>
  <c r="BM344" i="1"/>
  <c r="DI287" i="1" s="1"/>
  <c r="AM344" i="1"/>
  <c r="AO343" i="1"/>
  <c r="DA286" i="1" s="1"/>
  <c r="R345" i="1"/>
  <c r="T344" i="1"/>
  <c r="CT287" i="1" s="1"/>
  <c r="AA344" i="1"/>
  <c r="AC343" i="1"/>
  <c r="CW286" i="1" s="1"/>
  <c r="AP345" i="1"/>
  <c r="AR344" i="1"/>
  <c r="X345" i="1"/>
  <c r="Z344" i="1"/>
  <c r="CV287" i="1" s="1"/>
  <c r="BE358" i="1" l="1"/>
  <c r="BG357" i="1"/>
  <c r="DG297" i="1" s="1"/>
  <c r="Q346" i="1"/>
  <c r="CS289" i="1" s="1"/>
  <c r="O347" i="1"/>
  <c r="AA345" i="1"/>
  <c r="AC344" i="1"/>
  <c r="CW287" i="1" s="1"/>
  <c r="BK346" i="1"/>
  <c r="BM345" i="1"/>
  <c r="DI288" i="1" s="1"/>
  <c r="AD346" i="1"/>
  <c r="AF345" i="1"/>
  <c r="CX288" i="1" s="1"/>
  <c r="BW346" i="1"/>
  <c r="BY345" i="1"/>
  <c r="DM288" i="1" s="1"/>
  <c r="BT345" i="1"/>
  <c r="BV344" i="1"/>
  <c r="BQ346" i="1"/>
  <c r="BS345" i="1"/>
  <c r="DK288" i="1" s="1"/>
  <c r="AJ346" i="1"/>
  <c r="AL345" i="1"/>
  <c r="CZ288" i="1" s="1"/>
  <c r="AM345" i="1"/>
  <c r="AO344" i="1"/>
  <c r="DA287" i="1" s="1"/>
  <c r="AY346" i="1"/>
  <c r="BA345" i="1"/>
  <c r="DE288" i="1" s="1"/>
  <c r="X346" i="1"/>
  <c r="Z345" i="1"/>
  <c r="CV288" i="1" s="1"/>
  <c r="AP346" i="1"/>
  <c r="AR345" i="1"/>
  <c r="R346" i="1"/>
  <c r="T345" i="1"/>
  <c r="CT288" i="1" s="1"/>
  <c r="AV346" i="1"/>
  <c r="AX345" i="1"/>
  <c r="DD288" i="1" s="1"/>
  <c r="AS346" i="1"/>
  <c r="AU345" i="1"/>
  <c r="BH345" i="1"/>
  <c r="BJ344" i="1"/>
  <c r="DH287" i="1" s="1"/>
  <c r="U345" i="1"/>
  <c r="W344" i="1"/>
  <c r="CU287" i="1" s="1"/>
  <c r="AG345" i="1"/>
  <c r="AI344" i="1"/>
  <c r="CY287" i="1" s="1"/>
  <c r="BN345" i="1"/>
  <c r="BP344" i="1"/>
  <c r="DJ287" i="1" s="1"/>
  <c r="BE359" i="1" l="1"/>
  <c r="BG358" i="1"/>
  <c r="DG298" i="1" s="1"/>
  <c r="O348" i="1"/>
  <c r="Q347" i="1"/>
  <c r="CS290" i="1" s="1"/>
  <c r="BH346" i="1"/>
  <c r="BJ345" i="1"/>
  <c r="DH288" i="1" s="1"/>
  <c r="R347" i="1"/>
  <c r="T346" i="1"/>
  <c r="CT289" i="1" s="1"/>
  <c r="AM346" i="1"/>
  <c r="AO345" i="1"/>
  <c r="DA288" i="1" s="1"/>
  <c r="BQ347" i="1"/>
  <c r="BS346" i="1"/>
  <c r="DK289" i="1" s="1"/>
  <c r="BW347" i="1"/>
  <c r="BY346" i="1"/>
  <c r="DM289" i="1" s="1"/>
  <c r="BK347" i="1"/>
  <c r="BM346" i="1"/>
  <c r="DI289" i="1" s="1"/>
  <c r="BN346" i="1"/>
  <c r="BP345" i="1"/>
  <c r="DJ288" i="1" s="1"/>
  <c r="AV347" i="1"/>
  <c r="AX346" i="1"/>
  <c r="DD289" i="1" s="1"/>
  <c r="X347" i="1"/>
  <c r="Z346" i="1"/>
  <c r="CV289" i="1" s="1"/>
  <c r="AG346" i="1"/>
  <c r="AI345" i="1"/>
  <c r="CY288" i="1" s="1"/>
  <c r="U346" i="1"/>
  <c r="W345" i="1"/>
  <c r="CU288" i="1" s="1"/>
  <c r="AS347" i="1"/>
  <c r="AU346" i="1"/>
  <c r="AP347" i="1"/>
  <c r="AR346" i="1"/>
  <c r="AY347" i="1"/>
  <c r="BA346" i="1"/>
  <c r="DE289" i="1" s="1"/>
  <c r="AJ347" i="1"/>
  <c r="AL346" i="1"/>
  <c r="CZ289" i="1" s="1"/>
  <c r="BT346" i="1"/>
  <c r="BV345" i="1"/>
  <c r="AD347" i="1"/>
  <c r="AF346" i="1"/>
  <c r="CX289" i="1" s="1"/>
  <c r="AA346" i="1"/>
  <c r="AC345" i="1"/>
  <c r="CW288" i="1" s="1"/>
  <c r="BE360" i="1" l="1"/>
  <c r="BG359" i="1"/>
  <c r="DG299" i="1" s="1"/>
  <c r="Q348" i="1"/>
  <c r="CS291" i="1" s="1"/>
  <c r="O349" i="1"/>
  <c r="AY348" i="1"/>
  <c r="BA347" i="1"/>
  <c r="DE290" i="1" s="1"/>
  <c r="U347" i="1"/>
  <c r="W346" i="1"/>
  <c r="CU289" i="1" s="1"/>
  <c r="BK348" i="1"/>
  <c r="BM347" i="1"/>
  <c r="DI290" i="1" s="1"/>
  <c r="BQ348" i="1"/>
  <c r="BS347" i="1"/>
  <c r="DK290" i="1" s="1"/>
  <c r="R348" i="1"/>
  <c r="T347" i="1"/>
  <c r="CT290" i="1" s="1"/>
  <c r="BT347" i="1"/>
  <c r="BV346" i="1"/>
  <c r="AA347" i="1"/>
  <c r="AC346" i="1"/>
  <c r="CW289" i="1" s="1"/>
  <c r="X348" i="1"/>
  <c r="Z347" i="1"/>
  <c r="CV290" i="1" s="1"/>
  <c r="AD348" i="1"/>
  <c r="AF347" i="1"/>
  <c r="CX290" i="1" s="1"/>
  <c r="AJ348" i="1"/>
  <c r="AL347" i="1"/>
  <c r="CZ290" i="1" s="1"/>
  <c r="AP348" i="1"/>
  <c r="AR347" i="1"/>
  <c r="AS348" i="1"/>
  <c r="AU347" i="1"/>
  <c r="AG347" i="1"/>
  <c r="AI346" i="1"/>
  <c r="CY289" i="1" s="1"/>
  <c r="AV348" i="1"/>
  <c r="AX347" i="1"/>
  <c r="DD290" i="1" s="1"/>
  <c r="BN347" i="1"/>
  <c r="BP346" i="1"/>
  <c r="DJ289" i="1" s="1"/>
  <c r="BW348" i="1"/>
  <c r="BY347" i="1"/>
  <c r="DM290" i="1" s="1"/>
  <c r="AM347" i="1"/>
  <c r="AO346" i="1"/>
  <c r="DA289" i="1" s="1"/>
  <c r="BH347" i="1"/>
  <c r="BJ346" i="1"/>
  <c r="DH289" i="1" s="1"/>
  <c r="BE361" i="1" l="1"/>
  <c r="BG360" i="1"/>
  <c r="DG300" i="1" s="1"/>
  <c r="O350" i="1"/>
  <c r="Q349" i="1"/>
  <c r="CS292" i="1" s="1"/>
  <c r="BH348" i="1"/>
  <c r="BJ347" i="1"/>
  <c r="DH290" i="1" s="1"/>
  <c r="AS349" i="1"/>
  <c r="AU348" i="1"/>
  <c r="X349" i="1"/>
  <c r="Z348" i="1"/>
  <c r="CV291" i="1" s="1"/>
  <c r="AA348" i="1"/>
  <c r="AC347" i="1"/>
  <c r="CW290" i="1" s="1"/>
  <c r="R349" i="1"/>
  <c r="T348" i="1"/>
  <c r="CT291" i="1" s="1"/>
  <c r="BK349" i="1"/>
  <c r="BM348" i="1"/>
  <c r="DI291" i="1" s="1"/>
  <c r="U348" i="1"/>
  <c r="W347" i="1"/>
  <c r="CU290" i="1" s="1"/>
  <c r="BW349" i="1"/>
  <c r="BY348" i="1"/>
  <c r="DM291" i="1" s="1"/>
  <c r="AJ349" i="1"/>
  <c r="AL348" i="1"/>
  <c r="CZ291" i="1" s="1"/>
  <c r="AV349" i="1"/>
  <c r="AX348" i="1"/>
  <c r="DD291" i="1" s="1"/>
  <c r="AM348" i="1"/>
  <c r="AO347" i="1"/>
  <c r="DA290" i="1" s="1"/>
  <c r="BN348" i="1"/>
  <c r="BP347" i="1"/>
  <c r="DJ290" i="1" s="1"/>
  <c r="AG348" i="1"/>
  <c r="AI347" i="1"/>
  <c r="CY290" i="1" s="1"/>
  <c r="AP349" i="1"/>
  <c r="AR348" i="1"/>
  <c r="AD349" i="1"/>
  <c r="AF348" i="1"/>
  <c r="CX291" i="1" s="1"/>
  <c r="BT348" i="1"/>
  <c r="BV347" i="1"/>
  <c r="BQ349" i="1"/>
  <c r="BS348" i="1"/>
  <c r="DK291" i="1" s="1"/>
  <c r="AY349" i="1"/>
  <c r="BA348" i="1"/>
  <c r="DE291" i="1" s="1"/>
  <c r="BE362" i="1" l="1"/>
  <c r="BG361" i="1"/>
  <c r="DG301" i="1" s="1"/>
  <c r="Q350" i="1"/>
  <c r="CS293" i="1" s="1"/>
  <c r="O353" i="1"/>
  <c r="Q353" i="1" s="1"/>
  <c r="O351" i="1"/>
  <c r="AY350" i="1"/>
  <c r="BA349" i="1"/>
  <c r="DE292" i="1" s="1"/>
  <c r="BQ350" i="1"/>
  <c r="BS349" i="1"/>
  <c r="DK292" i="1" s="1"/>
  <c r="AP350" i="1"/>
  <c r="AR349" i="1"/>
  <c r="BN349" i="1"/>
  <c r="BP348" i="1"/>
  <c r="DJ291" i="1" s="1"/>
  <c r="AV350" i="1"/>
  <c r="AX349" i="1"/>
  <c r="DD292" i="1" s="1"/>
  <c r="BW350" i="1"/>
  <c r="BY349" i="1"/>
  <c r="DM292" i="1" s="1"/>
  <c r="BK350" i="1"/>
  <c r="BM349" i="1"/>
  <c r="DI292" i="1" s="1"/>
  <c r="AA349" i="1"/>
  <c r="AC348" i="1"/>
  <c r="CW291" i="1" s="1"/>
  <c r="AS350" i="1"/>
  <c r="AU349" i="1"/>
  <c r="BT349" i="1"/>
  <c r="BV348" i="1"/>
  <c r="AD350" i="1"/>
  <c r="AF349" i="1"/>
  <c r="CX292" i="1" s="1"/>
  <c r="AG349" i="1"/>
  <c r="AI348" i="1"/>
  <c r="CY291" i="1" s="1"/>
  <c r="AM349" i="1"/>
  <c r="AO348" i="1"/>
  <c r="DA291" i="1" s="1"/>
  <c r="AJ350" i="1"/>
  <c r="AL349" i="1"/>
  <c r="CZ292" i="1" s="1"/>
  <c r="U349" i="1"/>
  <c r="W348" i="1"/>
  <c r="CU291" i="1" s="1"/>
  <c r="R350" i="1"/>
  <c r="T349" i="1"/>
  <c r="CT292" i="1" s="1"/>
  <c r="X350" i="1"/>
  <c r="Z349" i="1"/>
  <c r="CV292" i="1" s="1"/>
  <c r="BH349" i="1"/>
  <c r="BJ348" i="1"/>
  <c r="DH291" i="1" s="1"/>
  <c r="BE363" i="1" l="1"/>
  <c r="BG362" i="1"/>
  <c r="DG302" i="1" s="1"/>
  <c r="O355" i="1"/>
  <c r="Q351" i="1"/>
  <c r="CS294" i="1" s="1"/>
  <c r="BH350" i="1"/>
  <c r="BJ349" i="1"/>
  <c r="DH292" i="1" s="1"/>
  <c r="T350" i="1"/>
  <c r="CT293" i="1" s="1"/>
  <c r="R351" i="1"/>
  <c r="R353" i="1"/>
  <c r="T353" i="1" s="1"/>
  <c r="AL350" i="1"/>
  <c r="CZ293" i="1" s="1"/>
  <c r="AJ351" i="1"/>
  <c r="AJ353" i="1"/>
  <c r="AL353" i="1" s="1"/>
  <c r="AG350" i="1"/>
  <c r="AI349" i="1"/>
  <c r="CY292" i="1" s="1"/>
  <c r="BT350" i="1"/>
  <c r="BV349" i="1"/>
  <c r="AU350" i="1"/>
  <c r="AS353" i="1"/>
  <c r="AU353" i="1" s="1"/>
  <c r="AS351" i="1"/>
  <c r="BM350" i="1"/>
  <c r="DI293" i="1" s="1"/>
  <c r="BK353" i="1"/>
  <c r="BM353" i="1" s="1"/>
  <c r="BK351" i="1"/>
  <c r="AX350" i="1"/>
  <c r="DD293" i="1" s="1"/>
  <c r="AV353" i="1"/>
  <c r="AX353" i="1" s="1"/>
  <c r="AV351" i="1"/>
  <c r="AR350" i="1"/>
  <c r="AP351" i="1"/>
  <c r="AP353" i="1"/>
  <c r="AR353" i="1" s="1"/>
  <c r="BS350" i="1"/>
  <c r="DK293" i="1" s="1"/>
  <c r="BQ353" i="1"/>
  <c r="BS353" i="1" s="1"/>
  <c r="BQ351" i="1"/>
  <c r="Z350" i="1"/>
  <c r="CV293" i="1" s="1"/>
  <c r="X351" i="1"/>
  <c r="X353" i="1"/>
  <c r="Z353" i="1" s="1"/>
  <c r="U350" i="1"/>
  <c r="W349" i="1"/>
  <c r="CU292" i="1" s="1"/>
  <c r="AM350" i="1"/>
  <c r="AO349" i="1"/>
  <c r="DA292" i="1" s="1"/>
  <c r="AF350" i="1"/>
  <c r="CX293" i="1" s="1"/>
  <c r="AD353" i="1"/>
  <c r="AF353" i="1" s="1"/>
  <c r="AD351" i="1"/>
  <c r="AA350" i="1"/>
  <c r="AC349" i="1"/>
  <c r="CW292" i="1" s="1"/>
  <c r="BY350" i="1"/>
  <c r="DM293" i="1" s="1"/>
  <c r="BW353" i="1"/>
  <c r="BY353" i="1" s="1"/>
  <c r="BW351" i="1"/>
  <c r="BN350" i="1"/>
  <c r="BP349" i="1"/>
  <c r="DJ292" i="1" s="1"/>
  <c r="BA350" i="1"/>
  <c r="DE293" i="1" s="1"/>
  <c r="AY353" i="1"/>
  <c r="BA353" i="1" s="1"/>
  <c r="AY351" i="1"/>
  <c r="BE364" i="1" l="1"/>
  <c r="BG363" i="1"/>
  <c r="DG303" i="1" s="1"/>
  <c r="Q355" i="1"/>
  <c r="CS295" i="1" s="1"/>
  <c r="O356" i="1"/>
  <c r="R355" i="1"/>
  <c r="T351" i="1"/>
  <c r="CT294" i="1" s="1"/>
  <c r="W350" i="1"/>
  <c r="CU293" i="1" s="1"/>
  <c r="U353" i="1"/>
  <c r="W353" i="1" s="1"/>
  <c r="U351" i="1"/>
  <c r="BQ355" i="1"/>
  <c r="BS351" i="1"/>
  <c r="DK294" i="1" s="1"/>
  <c r="AP355" i="1"/>
  <c r="AR351" i="1"/>
  <c r="AS355" i="1"/>
  <c r="AU351" i="1"/>
  <c r="BV350" i="1"/>
  <c r="BT351" i="1"/>
  <c r="BT353" i="1"/>
  <c r="BV353" i="1" s="1"/>
  <c r="AJ355" i="1"/>
  <c r="AL351" i="1"/>
  <c r="CZ294" i="1" s="1"/>
  <c r="AY355" i="1"/>
  <c r="BA351" i="1"/>
  <c r="DE294" i="1" s="1"/>
  <c r="BP350" i="1"/>
  <c r="DJ293" i="1" s="1"/>
  <c r="BN353" i="1"/>
  <c r="BP353" i="1" s="1"/>
  <c r="BN351" i="1"/>
  <c r="BK355" i="1"/>
  <c r="BM351" i="1"/>
  <c r="DI294" i="1" s="1"/>
  <c r="BW355" i="1"/>
  <c r="BY351" i="1"/>
  <c r="DM294" i="1" s="1"/>
  <c r="AC350" i="1"/>
  <c r="CW293" i="1" s="1"/>
  <c r="AA353" i="1"/>
  <c r="AC353" i="1" s="1"/>
  <c r="AA351" i="1"/>
  <c r="AD355" i="1"/>
  <c r="AF351" i="1"/>
  <c r="CX294" i="1" s="1"/>
  <c r="AO350" i="1"/>
  <c r="DA293" i="1" s="1"/>
  <c r="AM353" i="1"/>
  <c r="AO353" i="1" s="1"/>
  <c r="AM351" i="1"/>
  <c r="X355" i="1"/>
  <c r="Z351" i="1"/>
  <c r="CV294" i="1" s="1"/>
  <c r="AV355" i="1"/>
  <c r="AX351" i="1"/>
  <c r="DD294" i="1" s="1"/>
  <c r="AI350" i="1"/>
  <c r="CY293" i="1" s="1"/>
  <c r="AG353" i="1"/>
  <c r="AI353" i="1" s="1"/>
  <c r="AG351" i="1"/>
  <c r="BJ350" i="1"/>
  <c r="DH293" i="1" s="1"/>
  <c r="BH351" i="1"/>
  <c r="BH353" i="1"/>
  <c r="BJ353" i="1" s="1"/>
  <c r="BE365" i="1" l="1"/>
  <c r="BG364" i="1"/>
  <c r="DG304" i="1" s="1"/>
  <c r="O357" i="1"/>
  <c r="Q356" i="1"/>
  <c r="CS296" i="1" s="1"/>
  <c r="X356" i="1"/>
  <c r="Z355" i="1"/>
  <c r="CV295" i="1" s="1"/>
  <c r="AG355" i="1"/>
  <c r="AI351" i="1"/>
  <c r="CY294" i="1" s="1"/>
  <c r="AV356" i="1"/>
  <c r="AX355" i="1"/>
  <c r="DD295" i="1" s="1"/>
  <c r="AA355" i="1"/>
  <c r="AC351" i="1"/>
  <c r="CW294" i="1" s="1"/>
  <c r="BW356" i="1"/>
  <c r="BY355" i="1"/>
  <c r="DM295" i="1" s="1"/>
  <c r="BK356" i="1"/>
  <c r="BM355" i="1"/>
  <c r="DI295" i="1" s="1"/>
  <c r="AS356" i="1"/>
  <c r="AU355" i="1"/>
  <c r="BQ356" i="1"/>
  <c r="BS355" i="1"/>
  <c r="DK295" i="1" s="1"/>
  <c r="BH355" i="1"/>
  <c r="BJ351" i="1"/>
  <c r="DH294" i="1" s="1"/>
  <c r="BN355" i="1"/>
  <c r="BP351" i="1"/>
  <c r="DJ294" i="1" s="1"/>
  <c r="AY356" i="1"/>
  <c r="BA355" i="1"/>
  <c r="DE295" i="1" s="1"/>
  <c r="BT355" i="1"/>
  <c r="BV351" i="1"/>
  <c r="U355" i="1"/>
  <c r="W351" i="1"/>
  <c r="CU294" i="1" s="1"/>
  <c r="AP356" i="1"/>
  <c r="AR355" i="1"/>
  <c r="AM355" i="1"/>
  <c r="AO351" i="1"/>
  <c r="DA294" i="1" s="1"/>
  <c r="AD356" i="1"/>
  <c r="AF355" i="1"/>
  <c r="CX295" i="1" s="1"/>
  <c r="AJ356" i="1"/>
  <c r="AL355" i="1"/>
  <c r="CZ295" i="1" s="1"/>
  <c r="R356" i="1"/>
  <c r="T355" i="1"/>
  <c r="CT295" i="1" s="1"/>
  <c r="BG365" i="1" l="1"/>
  <c r="DG305" i="1" s="1"/>
  <c r="BE368" i="1"/>
  <c r="BG368" i="1" s="1"/>
  <c r="BE366" i="1"/>
  <c r="O358" i="1"/>
  <c r="Q357" i="1"/>
  <c r="CS297" i="1" s="1"/>
  <c r="R357" i="1"/>
  <c r="T356" i="1"/>
  <c r="CT296" i="1" s="1"/>
  <c r="AD357" i="1"/>
  <c r="AF356" i="1"/>
  <c r="CX296" i="1" s="1"/>
  <c r="AP357" i="1"/>
  <c r="AR356" i="1"/>
  <c r="BT356" i="1"/>
  <c r="BV355" i="1"/>
  <c r="BN356" i="1"/>
  <c r="BP355" i="1"/>
  <c r="DJ295" i="1" s="1"/>
  <c r="BQ357" i="1"/>
  <c r="BS356" i="1"/>
  <c r="DK296" i="1" s="1"/>
  <c r="BK357" i="1"/>
  <c r="BM356" i="1"/>
  <c r="DI296" i="1" s="1"/>
  <c r="AA356" i="1"/>
  <c r="AC355" i="1"/>
  <c r="CW295" i="1" s="1"/>
  <c r="AG356" i="1"/>
  <c r="AI355" i="1"/>
  <c r="CY295" i="1" s="1"/>
  <c r="AJ357" i="1"/>
  <c r="AL356" i="1"/>
  <c r="CZ296" i="1" s="1"/>
  <c r="AM356" i="1"/>
  <c r="AO355" i="1"/>
  <c r="DA295" i="1" s="1"/>
  <c r="U356" i="1"/>
  <c r="W355" i="1"/>
  <c r="CU295" i="1" s="1"/>
  <c r="AY357" i="1"/>
  <c r="BA356" i="1"/>
  <c r="DE296" i="1" s="1"/>
  <c r="BH356" i="1"/>
  <c r="BJ355" i="1"/>
  <c r="DH295" i="1" s="1"/>
  <c r="AS357" i="1"/>
  <c r="AU356" i="1"/>
  <c r="BW357" i="1"/>
  <c r="BY356" i="1"/>
  <c r="DM296" i="1" s="1"/>
  <c r="AV357" i="1"/>
  <c r="AX356" i="1"/>
  <c r="DD296" i="1" s="1"/>
  <c r="X357" i="1"/>
  <c r="Z356" i="1"/>
  <c r="CV296" i="1" s="1"/>
  <c r="BE370" i="1" l="1"/>
  <c r="BG366" i="1"/>
  <c r="DG306" i="1" s="1"/>
  <c r="O359" i="1"/>
  <c r="Q358" i="1"/>
  <c r="CS298" i="1" s="1"/>
  <c r="BW358" i="1"/>
  <c r="BY357" i="1"/>
  <c r="DM297" i="1" s="1"/>
  <c r="U357" i="1"/>
  <c r="W356" i="1"/>
  <c r="CU296" i="1" s="1"/>
  <c r="AG357" i="1"/>
  <c r="AI356" i="1"/>
  <c r="CY296" i="1" s="1"/>
  <c r="BK358" i="1"/>
  <c r="BM357" i="1"/>
  <c r="DI297" i="1" s="1"/>
  <c r="BN357" i="1"/>
  <c r="BP356" i="1"/>
  <c r="DJ296" i="1" s="1"/>
  <c r="X358" i="1"/>
  <c r="Z357" i="1"/>
  <c r="CV297" i="1" s="1"/>
  <c r="BH357" i="1"/>
  <c r="BJ356" i="1"/>
  <c r="DH296" i="1" s="1"/>
  <c r="AM357" i="1"/>
  <c r="AO356" i="1"/>
  <c r="DA296" i="1" s="1"/>
  <c r="AD358" i="1"/>
  <c r="AF357" i="1"/>
  <c r="CX297" i="1" s="1"/>
  <c r="AV358" i="1"/>
  <c r="AX357" i="1"/>
  <c r="DD297" i="1" s="1"/>
  <c r="AS358" i="1"/>
  <c r="AU357" i="1"/>
  <c r="AY358" i="1"/>
  <c r="BA357" i="1"/>
  <c r="DE297" i="1" s="1"/>
  <c r="AJ358" i="1"/>
  <c r="AL357" i="1"/>
  <c r="CZ297" i="1" s="1"/>
  <c r="AA357" i="1"/>
  <c r="AC356" i="1"/>
  <c r="CW296" i="1" s="1"/>
  <c r="BQ358" i="1"/>
  <c r="BS357" i="1"/>
  <c r="DK297" i="1" s="1"/>
  <c r="BT357" i="1"/>
  <c r="BV356" i="1"/>
  <c r="AP358" i="1"/>
  <c r="AR357" i="1"/>
  <c r="R358" i="1"/>
  <c r="T357" i="1"/>
  <c r="CT297" i="1" s="1"/>
  <c r="BE371" i="1" l="1"/>
  <c r="BG370" i="1"/>
  <c r="DG307" i="1" s="1"/>
  <c r="O360" i="1"/>
  <c r="Q359" i="1"/>
  <c r="CS299" i="1" s="1"/>
  <c r="R359" i="1"/>
  <c r="T358" i="1"/>
  <c r="CT298" i="1" s="1"/>
  <c r="BT358" i="1"/>
  <c r="BV357" i="1"/>
  <c r="AA358" i="1"/>
  <c r="AC357" i="1"/>
  <c r="CW297" i="1" s="1"/>
  <c r="AS359" i="1"/>
  <c r="AU358" i="1"/>
  <c r="AD359" i="1"/>
  <c r="AF358" i="1"/>
  <c r="CX298" i="1" s="1"/>
  <c r="BH358" i="1"/>
  <c r="BJ357" i="1"/>
  <c r="DH297" i="1" s="1"/>
  <c r="BK359" i="1"/>
  <c r="BM358" i="1"/>
  <c r="DI298" i="1" s="1"/>
  <c r="U358" i="1"/>
  <c r="W357" i="1"/>
  <c r="CU297" i="1" s="1"/>
  <c r="AP359" i="1"/>
  <c r="AR358" i="1"/>
  <c r="BQ359" i="1"/>
  <c r="BS358" i="1"/>
  <c r="DK298" i="1" s="1"/>
  <c r="AJ359" i="1"/>
  <c r="AL358" i="1"/>
  <c r="CZ298" i="1" s="1"/>
  <c r="AY359" i="1"/>
  <c r="BA358" i="1"/>
  <c r="DE298" i="1" s="1"/>
  <c r="AV359" i="1"/>
  <c r="AX358" i="1"/>
  <c r="DD298" i="1" s="1"/>
  <c r="AM358" i="1"/>
  <c r="AO357" i="1"/>
  <c r="DA297" i="1" s="1"/>
  <c r="X359" i="1"/>
  <c r="Z358" i="1"/>
  <c r="CV298" i="1" s="1"/>
  <c r="BN358" i="1"/>
  <c r="BP357" i="1"/>
  <c r="DJ297" i="1" s="1"/>
  <c r="AG358" i="1"/>
  <c r="AI357" i="1"/>
  <c r="CY297" i="1" s="1"/>
  <c r="BW359" i="1"/>
  <c r="BY358" i="1"/>
  <c r="DM298" i="1" s="1"/>
  <c r="BE374" i="1" l="1"/>
  <c r="BG374" i="1" s="1"/>
  <c r="BE372" i="1"/>
  <c r="BG372" i="1" s="1"/>
  <c r="BG371" i="1"/>
  <c r="DG308" i="1" s="1"/>
  <c r="O361" i="1"/>
  <c r="Q360" i="1"/>
  <c r="CS300" i="1" s="1"/>
  <c r="BW360" i="1"/>
  <c r="BY359" i="1"/>
  <c r="DM299" i="1" s="1"/>
  <c r="BN359" i="1"/>
  <c r="BP358" i="1"/>
  <c r="DJ298" i="1" s="1"/>
  <c r="AM359" i="1"/>
  <c r="AO358" i="1"/>
  <c r="DA298" i="1" s="1"/>
  <c r="AY360" i="1"/>
  <c r="BA359" i="1"/>
  <c r="DE299" i="1" s="1"/>
  <c r="BQ360" i="1"/>
  <c r="BS359" i="1"/>
  <c r="DK299" i="1" s="1"/>
  <c r="U359" i="1"/>
  <c r="W358" i="1"/>
  <c r="CU298" i="1" s="1"/>
  <c r="AD360" i="1"/>
  <c r="AF359" i="1"/>
  <c r="CX299" i="1" s="1"/>
  <c r="BT359" i="1"/>
  <c r="BV358" i="1"/>
  <c r="AG359" i="1"/>
  <c r="AI358" i="1"/>
  <c r="CY298" i="1" s="1"/>
  <c r="X360" i="1"/>
  <c r="Z359" i="1"/>
  <c r="CV299" i="1" s="1"/>
  <c r="AV360" i="1"/>
  <c r="AX359" i="1"/>
  <c r="DD299" i="1" s="1"/>
  <c r="AJ360" i="1"/>
  <c r="AL359" i="1"/>
  <c r="CZ299" i="1" s="1"/>
  <c r="AP360" i="1"/>
  <c r="AR359" i="1"/>
  <c r="BK360" i="1"/>
  <c r="BM359" i="1"/>
  <c r="DI299" i="1" s="1"/>
  <c r="BH359" i="1"/>
  <c r="BJ358" i="1"/>
  <c r="DH298" i="1" s="1"/>
  <c r="AS360" i="1"/>
  <c r="AU359" i="1"/>
  <c r="AA359" i="1"/>
  <c r="AC358" i="1"/>
  <c r="CW298" i="1" s="1"/>
  <c r="R360" i="1"/>
  <c r="T359" i="1"/>
  <c r="CT299" i="1" s="1"/>
  <c r="DG309" i="1" l="1"/>
  <c r="L39" i="1" s="1"/>
  <c r="Q361" i="1"/>
  <c r="CS301" i="1" s="1"/>
  <c r="O362" i="1"/>
  <c r="AA360" i="1"/>
  <c r="AC359" i="1"/>
  <c r="CW299" i="1" s="1"/>
  <c r="AV361" i="1"/>
  <c r="AX360" i="1"/>
  <c r="DD300" i="1" s="1"/>
  <c r="AS361" i="1"/>
  <c r="AU360" i="1"/>
  <c r="AJ361" i="1"/>
  <c r="AL360" i="1"/>
  <c r="CZ300" i="1" s="1"/>
  <c r="BT360" i="1"/>
  <c r="BV359" i="1"/>
  <c r="AD361" i="1"/>
  <c r="AF360" i="1"/>
  <c r="CX300" i="1" s="1"/>
  <c r="U360" i="1"/>
  <c r="W359" i="1"/>
  <c r="CU299" i="1" s="1"/>
  <c r="AY361" i="1"/>
  <c r="BA360" i="1"/>
  <c r="DE300" i="1" s="1"/>
  <c r="BN360" i="1"/>
  <c r="BP359" i="1"/>
  <c r="DJ299" i="1" s="1"/>
  <c r="BH360" i="1"/>
  <c r="BJ359" i="1"/>
  <c r="DH299" i="1" s="1"/>
  <c r="AG360" i="1"/>
  <c r="AI359" i="1"/>
  <c r="CY299" i="1" s="1"/>
  <c r="R361" i="1"/>
  <c r="T360" i="1"/>
  <c r="CT300" i="1" s="1"/>
  <c r="BK361" i="1"/>
  <c r="BM360" i="1"/>
  <c r="DI300" i="1" s="1"/>
  <c r="X361" i="1"/>
  <c r="Z360" i="1"/>
  <c r="CV300" i="1" s="1"/>
  <c r="AP361" i="1"/>
  <c r="AR360" i="1"/>
  <c r="BQ361" i="1"/>
  <c r="BS360" i="1"/>
  <c r="DK300" i="1" s="1"/>
  <c r="AM360" i="1"/>
  <c r="AO359" i="1"/>
  <c r="DA299" i="1" s="1"/>
  <c r="BW361" i="1"/>
  <c r="BY360" i="1"/>
  <c r="DM300" i="1" s="1"/>
  <c r="O363" i="1" l="1"/>
  <c r="Q362" i="1"/>
  <c r="CS302" i="1" s="1"/>
  <c r="AD362" i="1"/>
  <c r="AF361" i="1"/>
  <c r="CX301" i="1" s="1"/>
  <c r="AJ362" i="1"/>
  <c r="AL361" i="1"/>
  <c r="CZ301" i="1" s="1"/>
  <c r="AV362" i="1"/>
  <c r="AX361" i="1"/>
  <c r="DD301" i="1" s="1"/>
  <c r="X362" i="1"/>
  <c r="Z361" i="1"/>
  <c r="CV301" i="1" s="1"/>
  <c r="AY362" i="1"/>
  <c r="BA361" i="1"/>
  <c r="DE301" i="1" s="1"/>
  <c r="AM361" i="1"/>
  <c r="AO360" i="1"/>
  <c r="DA300" i="1" s="1"/>
  <c r="R362" i="1"/>
  <c r="T361" i="1"/>
  <c r="CT301" i="1" s="1"/>
  <c r="BH361" i="1"/>
  <c r="BJ360" i="1"/>
  <c r="DH300" i="1" s="1"/>
  <c r="BW362" i="1"/>
  <c r="BY361" i="1"/>
  <c r="DM301" i="1" s="1"/>
  <c r="BQ362" i="1"/>
  <c r="BS361" i="1"/>
  <c r="DK301" i="1" s="1"/>
  <c r="AP362" i="1"/>
  <c r="AR361" i="1"/>
  <c r="BK362" i="1"/>
  <c r="BM361" i="1"/>
  <c r="DI301" i="1" s="1"/>
  <c r="AG361" i="1"/>
  <c r="AI360" i="1"/>
  <c r="CY300" i="1" s="1"/>
  <c r="BN361" i="1"/>
  <c r="BP360" i="1"/>
  <c r="DJ300" i="1" s="1"/>
  <c r="U361" i="1"/>
  <c r="W360" i="1"/>
  <c r="CU300" i="1" s="1"/>
  <c r="BT361" i="1"/>
  <c r="BV360" i="1"/>
  <c r="AS362" i="1"/>
  <c r="AU361" i="1"/>
  <c r="AA361" i="1"/>
  <c r="AC360" i="1"/>
  <c r="CW300" i="1" s="1"/>
  <c r="O364" i="1" l="1"/>
  <c r="Q363" i="1"/>
  <c r="CS303" i="1" s="1"/>
  <c r="AG362" i="1"/>
  <c r="AI361" i="1"/>
  <c r="CY301" i="1" s="1"/>
  <c r="R363" i="1"/>
  <c r="T362" i="1"/>
  <c r="CT302" i="1" s="1"/>
  <c r="AY363" i="1"/>
  <c r="BA362" i="1"/>
  <c r="DE302" i="1" s="1"/>
  <c r="AV363" i="1"/>
  <c r="AX362" i="1"/>
  <c r="DD302" i="1" s="1"/>
  <c r="AD363" i="1"/>
  <c r="AF362" i="1"/>
  <c r="CX302" i="1" s="1"/>
  <c r="AS363" i="1"/>
  <c r="AU362" i="1"/>
  <c r="BW363" i="1"/>
  <c r="BY362" i="1"/>
  <c r="DM302" i="1" s="1"/>
  <c r="U362" i="1"/>
  <c r="W361" i="1"/>
  <c r="CU301" i="1" s="1"/>
  <c r="AP363" i="1"/>
  <c r="AR362" i="1"/>
  <c r="AA362" i="1"/>
  <c r="AC361" i="1"/>
  <c r="CW301" i="1" s="1"/>
  <c r="BT362" i="1"/>
  <c r="BV361" i="1"/>
  <c r="BN362" i="1"/>
  <c r="BP361" i="1"/>
  <c r="DJ301" i="1" s="1"/>
  <c r="BK363" i="1"/>
  <c r="BM362" i="1"/>
  <c r="DI302" i="1" s="1"/>
  <c r="BQ363" i="1"/>
  <c r="BS362" i="1"/>
  <c r="DK302" i="1" s="1"/>
  <c r="BH362" i="1"/>
  <c r="BJ361" i="1"/>
  <c r="DH301" i="1" s="1"/>
  <c r="AM362" i="1"/>
  <c r="AO361" i="1"/>
  <c r="DA301" i="1" s="1"/>
  <c r="X363" i="1"/>
  <c r="Z362" i="1"/>
  <c r="CV302" i="1" s="1"/>
  <c r="AJ363" i="1"/>
  <c r="AL362" i="1"/>
  <c r="CZ302" i="1" s="1"/>
  <c r="O365" i="1" l="1"/>
  <c r="Q364" i="1"/>
  <c r="CS304" i="1" s="1"/>
  <c r="AJ364" i="1"/>
  <c r="AL363" i="1"/>
  <c r="CZ303" i="1" s="1"/>
  <c r="BN363" i="1"/>
  <c r="BP362" i="1"/>
  <c r="DJ302" i="1" s="1"/>
  <c r="AA363" i="1"/>
  <c r="AC362" i="1"/>
  <c r="CW302" i="1" s="1"/>
  <c r="U363" i="1"/>
  <c r="W362" i="1"/>
  <c r="CU302" i="1" s="1"/>
  <c r="AS364" i="1"/>
  <c r="AU363" i="1"/>
  <c r="AV364" i="1"/>
  <c r="AX363" i="1"/>
  <c r="DD303" i="1" s="1"/>
  <c r="R364" i="1"/>
  <c r="T363" i="1"/>
  <c r="CT303" i="1" s="1"/>
  <c r="AM363" i="1"/>
  <c r="AO362" i="1"/>
  <c r="DA302" i="1" s="1"/>
  <c r="BQ364" i="1"/>
  <c r="BS363" i="1"/>
  <c r="DK303" i="1" s="1"/>
  <c r="X364" i="1"/>
  <c r="Z363" i="1"/>
  <c r="CV303" i="1" s="1"/>
  <c r="BH363" i="1"/>
  <c r="BJ362" i="1"/>
  <c r="DH302" i="1" s="1"/>
  <c r="BK364" i="1"/>
  <c r="BM363" i="1"/>
  <c r="DI303" i="1" s="1"/>
  <c r="BT363" i="1"/>
  <c r="BV362" i="1"/>
  <c r="AP364" i="1"/>
  <c r="AR363" i="1"/>
  <c r="BW364" i="1"/>
  <c r="BY363" i="1"/>
  <c r="DM303" i="1" s="1"/>
  <c r="AD364" i="1"/>
  <c r="AF363" i="1"/>
  <c r="CX303" i="1" s="1"/>
  <c r="AY364" i="1"/>
  <c r="BA363" i="1"/>
  <c r="DE303" i="1" s="1"/>
  <c r="AG363" i="1"/>
  <c r="AI362" i="1"/>
  <c r="CY302" i="1" s="1"/>
  <c r="Q365" i="1" l="1"/>
  <c r="CS305" i="1" s="1"/>
  <c r="O366" i="1"/>
  <c r="O368" i="1"/>
  <c r="Q368" i="1" s="1"/>
  <c r="AG364" i="1"/>
  <c r="AI363" i="1"/>
  <c r="CY303" i="1" s="1"/>
  <c r="AP365" i="1"/>
  <c r="AR364" i="1"/>
  <c r="BK365" i="1"/>
  <c r="BM364" i="1"/>
  <c r="DI304" i="1" s="1"/>
  <c r="BQ365" i="1"/>
  <c r="BS364" i="1"/>
  <c r="DK304" i="1" s="1"/>
  <c r="BH364" i="1"/>
  <c r="BJ363" i="1"/>
  <c r="DH303" i="1" s="1"/>
  <c r="AV365" i="1"/>
  <c r="AX364" i="1"/>
  <c r="DD304" i="1" s="1"/>
  <c r="BN364" i="1"/>
  <c r="BP363" i="1"/>
  <c r="DJ303" i="1" s="1"/>
  <c r="AY365" i="1"/>
  <c r="BA364" i="1"/>
  <c r="DE304" i="1" s="1"/>
  <c r="BW365" i="1"/>
  <c r="BY364" i="1"/>
  <c r="DM304" i="1" s="1"/>
  <c r="BT364" i="1"/>
  <c r="BV363" i="1"/>
  <c r="AM364" i="1"/>
  <c r="AO363" i="1"/>
  <c r="DA303" i="1" s="1"/>
  <c r="U364" i="1"/>
  <c r="W363" i="1"/>
  <c r="CU303" i="1" s="1"/>
  <c r="AD365" i="1"/>
  <c r="AF364" i="1"/>
  <c r="CX304" i="1" s="1"/>
  <c r="X365" i="1"/>
  <c r="Z364" i="1"/>
  <c r="CV304" i="1" s="1"/>
  <c r="R365" i="1"/>
  <c r="T364" i="1"/>
  <c r="CT304" i="1" s="1"/>
  <c r="AS365" i="1"/>
  <c r="AU364" i="1"/>
  <c r="AA364" i="1"/>
  <c r="AC363" i="1"/>
  <c r="CW303" i="1" s="1"/>
  <c r="AJ365" i="1"/>
  <c r="AL364" i="1"/>
  <c r="CZ304" i="1" s="1"/>
  <c r="Q366" i="1" l="1"/>
  <c r="CS306" i="1" s="1"/>
  <c r="O370" i="1"/>
  <c r="AL365" i="1"/>
  <c r="CZ305" i="1" s="1"/>
  <c r="AJ368" i="1"/>
  <c r="AL368" i="1" s="1"/>
  <c r="AJ366" i="1"/>
  <c r="Z365" i="1"/>
  <c r="CV305" i="1" s="1"/>
  <c r="X368" i="1"/>
  <c r="Z368" i="1" s="1"/>
  <c r="X366" i="1"/>
  <c r="U365" i="1"/>
  <c r="W364" i="1"/>
  <c r="CU304" i="1" s="1"/>
  <c r="BY365" i="1"/>
  <c r="DM305" i="1" s="1"/>
  <c r="BW366" i="1"/>
  <c r="BW368" i="1"/>
  <c r="BY368" i="1" s="1"/>
  <c r="BN365" i="1"/>
  <c r="BP364" i="1"/>
  <c r="DJ304" i="1" s="1"/>
  <c r="BM365" i="1"/>
  <c r="DI305" i="1" s="1"/>
  <c r="BK366" i="1"/>
  <c r="BK368" i="1"/>
  <c r="BM368" i="1" s="1"/>
  <c r="AM365" i="1"/>
  <c r="AO364" i="1"/>
  <c r="DA304" i="1" s="1"/>
  <c r="BS365" i="1"/>
  <c r="DK305" i="1" s="1"/>
  <c r="BQ366" i="1"/>
  <c r="BQ368" i="1"/>
  <c r="BS368" i="1" s="1"/>
  <c r="AA365" i="1"/>
  <c r="AC364" i="1"/>
  <c r="CW304" i="1" s="1"/>
  <c r="T365" i="1"/>
  <c r="CT305" i="1" s="1"/>
  <c r="R366" i="1"/>
  <c r="R368" i="1"/>
  <c r="T368" i="1" s="1"/>
  <c r="AF365" i="1"/>
  <c r="CX305" i="1" s="1"/>
  <c r="AD366" i="1"/>
  <c r="AD368" i="1"/>
  <c r="AF368" i="1" s="1"/>
  <c r="BT365" i="1"/>
  <c r="BV364" i="1"/>
  <c r="BA365" i="1"/>
  <c r="DE305" i="1" s="1"/>
  <c r="AY366" i="1"/>
  <c r="AY368" i="1"/>
  <c r="BA368" i="1" s="1"/>
  <c r="AX365" i="1"/>
  <c r="DD305" i="1" s="1"/>
  <c r="AV366" i="1"/>
  <c r="AV368" i="1"/>
  <c r="AX368" i="1" s="1"/>
  <c r="AR365" i="1"/>
  <c r="AP368" i="1"/>
  <c r="AR368" i="1" s="1"/>
  <c r="AP366" i="1"/>
  <c r="AU365" i="1"/>
  <c r="AS366" i="1"/>
  <c r="AS368" i="1"/>
  <c r="AU368" i="1" s="1"/>
  <c r="BH365" i="1"/>
  <c r="BJ364" i="1"/>
  <c r="DH304" i="1" s="1"/>
  <c r="AG365" i="1"/>
  <c r="AI364" i="1"/>
  <c r="CY304" i="1" s="1"/>
  <c r="O371" i="1" l="1"/>
  <c r="Q370" i="1"/>
  <c r="CS307" i="1" s="1"/>
  <c r="AY370" i="1"/>
  <c r="BA366" i="1"/>
  <c r="DE306" i="1" s="1"/>
  <c r="R370" i="1"/>
  <c r="T366" i="1"/>
  <c r="CT306" i="1" s="1"/>
  <c r="AO365" i="1"/>
  <c r="DA305" i="1" s="1"/>
  <c r="AM366" i="1"/>
  <c r="AM368" i="1"/>
  <c r="AO368" i="1" s="1"/>
  <c r="AP370" i="1"/>
  <c r="AR366" i="1"/>
  <c r="AV370" i="1"/>
  <c r="AX366" i="1"/>
  <c r="DD306" i="1" s="1"/>
  <c r="AD370" i="1"/>
  <c r="AF366" i="1"/>
  <c r="CX306" i="1" s="1"/>
  <c r="BQ370" i="1"/>
  <c r="BS366" i="1"/>
  <c r="DK306" i="1" s="1"/>
  <c r="BP365" i="1"/>
  <c r="DJ305" i="1" s="1"/>
  <c r="BN368" i="1"/>
  <c r="BP368" i="1" s="1"/>
  <c r="BN366" i="1"/>
  <c r="AI365" i="1"/>
  <c r="CY305" i="1" s="1"/>
  <c r="AG366" i="1"/>
  <c r="AG368" i="1"/>
  <c r="AI368" i="1" s="1"/>
  <c r="BJ365" i="1"/>
  <c r="DH305" i="1" s="1"/>
  <c r="BH366" i="1"/>
  <c r="BH368" i="1"/>
  <c r="BJ368" i="1" s="1"/>
  <c r="BK370" i="1"/>
  <c r="BM366" i="1"/>
  <c r="DI306" i="1" s="1"/>
  <c r="W365" i="1"/>
  <c r="CU305" i="1" s="1"/>
  <c r="U366" i="1"/>
  <c r="U368" i="1"/>
  <c r="W368" i="1" s="1"/>
  <c r="AJ370" i="1"/>
  <c r="AL366" i="1"/>
  <c r="CZ306" i="1" s="1"/>
  <c r="AS370" i="1"/>
  <c r="AU366" i="1"/>
  <c r="BV365" i="1"/>
  <c r="BT368" i="1"/>
  <c r="BV368" i="1" s="1"/>
  <c r="BT366" i="1"/>
  <c r="AC365" i="1"/>
  <c r="CW305" i="1" s="1"/>
  <c r="AA366" i="1"/>
  <c r="AA368" i="1"/>
  <c r="AC368" i="1" s="1"/>
  <c r="BW370" i="1"/>
  <c r="BY366" i="1"/>
  <c r="DM306" i="1" s="1"/>
  <c r="X370" i="1"/>
  <c r="Z366" i="1"/>
  <c r="CV306" i="1" s="1"/>
  <c r="O374" i="1" l="1"/>
  <c r="Q374" i="1" s="1"/>
  <c r="O372" i="1"/>
  <c r="Q372" i="1" s="1"/>
  <c r="Q371" i="1"/>
  <c r="CS308" i="1" s="1"/>
  <c r="AY371" i="1"/>
  <c r="BA370" i="1"/>
  <c r="DE307" i="1" s="1"/>
  <c r="X371" i="1"/>
  <c r="Z370" i="1"/>
  <c r="CV307" i="1" s="1"/>
  <c r="AA370" i="1"/>
  <c r="AC366" i="1"/>
  <c r="CW306" i="1" s="1"/>
  <c r="U370" i="1"/>
  <c r="W366" i="1"/>
  <c r="CU306" i="1" s="1"/>
  <c r="AG370" i="1"/>
  <c r="AI366" i="1"/>
  <c r="CY306" i="1" s="1"/>
  <c r="AD371" i="1"/>
  <c r="AF370" i="1"/>
  <c r="CX307" i="1" s="1"/>
  <c r="AP371" i="1"/>
  <c r="AR370" i="1"/>
  <c r="BK371" i="1"/>
  <c r="BM370" i="1"/>
  <c r="DI307" i="1" s="1"/>
  <c r="BH370" i="1"/>
  <c r="BJ366" i="1"/>
  <c r="DH306" i="1" s="1"/>
  <c r="R371" i="1"/>
  <c r="T370" i="1"/>
  <c r="CT307" i="1" s="1"/>
  <c r="BW371" i="1"/>
  <c r="BY370" i="1"/>
  <c r="DM307" i="1" s="1"/>
  <c r="BT370" i="1"/>
  <c r="BV366" i="1"/>
  <c r="AS371" i="1"/>
  <c r="AU370" i="1"/>
  <c r="AJ371" i="1"/>
  <c r="AL370" i="1"/>
  <c r="CZ307" i="1" s="1"/>
  <c r="BN370" i="1"/>
  <c r="BP366" i="1"/>
  <c r="DJ306" i="1" s="1"/>
  <c r="BQ371" i="1"/>
  <c r="BS370" i="1"/>
  <c r="DK307" i="1" s="1"/>
  <c r="AV371" i="1"/>
  <c r="AX370" i="1"/>
  <c r="DD307" i="1" s="1"/>
  <c r="AM370" i="1"/>
  <c r="AO366" i="1"/>
  <c r="DA306" i="1" s="1"/>
  <c r="CS309" i="1" l="1"/>
  <c r="L25" i="1" s="1"/>
  <c r="BQ374" i="1"/>
  <c r="BS374" i="1" s="1"/>
  <c r="BQ372" i="1"/>
  <c r="BS372" i="1" s="1"/>
  <c r="BK374" i="1"/>
  <c r="BM374" i="1" s="1"/>
  <c r="BK372" i="1"/>
  <c r="BM372" i="1" s="1"/>
  <c r="AJ374" i="1"/>
  <c r="AL374" i="1" s="1"/>
  <c r="AJ372" i="1"/>
  <c r="AL372" i="1" s="1"/>
  <c r="R374" i="1"/>
  <c r="T374" i="1" s="1"/>
  <c r="R372" i="1"/>
  <c r="T372" i="1" s="1"/>
  <c r="AD374" i="1"/>
  <c r="AF374" i="1" s="1"/>
  <c r="AD372" i="1"/>
  <c r="AF372" i="1" s="1"/>
  <c r="AV374" i="1"/>
  <c r="AX374" i="1" s="1"/>
  <c r="AV372" i="1"/>
  <c r="AX372" i="1" s="1"/>
  <c r="AS374" i="1"/>
  <c r="AU374" i="1" s="1"/>
  <c r="AS372" i="1"/>
  <c r="AU372" i="1" s="1"/>
  <c r="BW374" i="1"/>
  <c r="BY374" i="1" s="1"/>
  <c r="BW372" i="1"/>
  <c r="BY372" i="1" s="1"/>
  <c r="AP374" i="1"/>
  <c r="AR374" i="1" s="1"/>
  <c r="AP372" i="1"/>
  <c r="AR372" i="1" s="1"/>
  <c r="X374" i="1"/>
  <c r="Z374" i="1" s="1"/>
  <c r="X372" i="1"/>
  <c r="Z372" i="1" s="1"/>
  <c r="AY374" i="1"/>
  <c r="BA374" i="1" s="1"/>
  <c r="AY372" i="1"/>
  <c r="BA372" i="1" s="1"/>
  <c r="AX371" i="1"/>
  <c r="DD308" i="1" s="1"/>
  <c r="BN371" i="1"/>
  <c r="BP370" i="1"/>
  <c r="DJ307" i="1" s="1"/>
  <c r="AU371" i="1"/>
  <c r="BY371" i="1"/>
  <c r="DM308" i="1" s="1"/>
  <c r="BH371" i="1"/>
  <c r="BJ370" i="1"/>
  <c r="DH307" i="1" s="1"/>
  <c r="AR371" i="1"/>
  <c r="AG371" i="1"/>
  <c r="AI370" i="1"/>
  <c r="CY307" i="1" s="1"/>
  <c r="Z371" i="1"/>
  <c r="CV308" i="1" s="1"/>
  <c r="AM371" i="1"/>
  <c r="AO370" i="1"/>
  <c r="DA307" i="1" s="1"/>
  <c r="BS371" i="1"/>
  <c r="DK308" i="1" s="1"/>
  <c r="AL371" i="1"/>
  <c r="CZ308" i="1" s="1"/>
  <c r="BT371" i="1"/>
  <c r="BV370" i="1"/>
  <c r="T371" i="1"/>
  <c r="CT308" i="1" s="1"/>
  <c r="BM371" i="1"/>
  <c r="DI308" i="1" s="1"/>
  <c r="AF371" i="1"/>
  <c r="CX308" i="1" s="1"/>
  <c r="U371" i="1"/>
  <c r="W370" i="1"/>
  <c r="CU307" i="1" s="1"/>
  <c r="AA371" i="1"/>
  <c r="AC370" i="1"/>
  <c r="CW307" i="1" s="1"/>
  <c r="BA371" i="1"/>
  <c r="DE308" i="1" s="1"/>
  <c r="DM309" i="1" l="1"/>
  <c r="L45" i="1" s="1"/>
  <c r="DD309" i="1"/>
  <c r="L36" i="1" s="1"/>
  <c r="DE309" i="1"/>
  <c r="L37" i="1" s="1"/>
  <c r="CV309" i="1"/>
  <c r="L28" i="1" s="1"/>
  <c r="CX309" i="1"/>
  <c r="L30" i="1" s="1"/>
  <c r="CZ309" i="1"/>
  <c r="L32" i="1" s="1"/>
  <c r="DK309" i="1"/>
  <c r="L43" i="1" s="1"/>
  <c r="CT309" i="1"/>
  <c r="L26" i="1" s="1"/>
  <c r="DI309" i="1"/>
  <c r="L41" i="1" s="1"/>
  <c r="BH374" i="1"/>
  <c r="BJ374" i="1" s="1"/>
  <c r="BH372" i="1"/>
  <c r="BJ372" i="1" s="1"/>
  <c r="AA374" i="1"/>
  <c r="AC374" i="1" s="1"/>
  <c r="AA372" i="1"/>
  <c r="AC372" i="1" s="1"/>
  <c r="U374" i="1"/>
  <c r="W374" i="1" s="1"/>
  <c r="U372" i="1"/>
  <c r="W372" i="1" s="1"/>
  <c r="BN374" i="1"/>
  <c r="BP374" i="1" s="1"/>
  <c r="BN372" i="1"/>
  <c r="BP372" i="1" s="1"/>
  <c r="BT374" i="1"/>
  <c r="BV374" i="1" s="1"/>
  <c r="BT372" i="1"/>
  <c r="BV372" i="1" s="1"/>
  <c r="AM374" i="1"/>
  <c r="AO374" i="1" s="1"/>
  <c r="AM372" i="1"/>
  <c r="AO372" i="1" s="1"/>
  <c r="AG374" i="1"/>
  <c r="AI374" i="1" s="1"/>
  <c r="AG372" i="1"/>
  <c r="AI372" i="1" s="1"/>
  <c r="W371" i="1"/>
  <c r="CU308" i="1" s="1"/>
  <c r="BV371" i="1"/>
  <c r="BP371" i="1"/>
  <c r="DJ308" i="1" s="1"/>
  <c r="AC371" i="1"/>
  <c r="CW308" i="1" s="1"/>
  <c r="AO371" i="1"/>
  <c r="DA308" i="1" s="1"/>
  <c r="AI371" i="1"/>
  <c r="CY308" i="1" s="1"/>
  <c r="BJ371" i="1"/>
  <c r="DH308" i="1" s="1"/>
  <c r="DA309" i="1" l="1"/>
  <c r="L33" i="1" s="1"/>
  <c r="CU309" i="1"/>
  <c r="L27" i="1" s="1"/>
  <c r="DJ309" i="1"/>
  <c r="L42" i="1" s="1"/>
  <c r="CY309" i="1"/>
  <c r="L31" i="1" s="1"/>
  <c r="DH309" i="1"/>
  <c r="L40" i="1" s="1"/>
  <c r="CW309" i="1"/>
  <c r="L29" i="1" s="1"/>
  <c r="CI398" i="1"/>
  <c r="J55" i="1"/>
  <c r="C55" i="1"/>
  <c r="B56" i="1"/>
  <c r="B57" i="1" l="1"/>
  <c r="DP56" i="1"/>
  <c r="DR56" i="1" s="1"/>
  <c r="N56" i="1"/>
  <c r="CR56" i="1" s="1"/>
  <c r="B58" i="1" l="1"/>
  <c r="DP57" i="1"/>
  <c r="DR57" i="1" s="1"/>
  <c r="CI399" i="1"/>
  <c r="L57" i="1"/>
  <c r="B59" i="1" l="1"/>
  <c r="DP58" i="1"/>
  <c r="DR58" i="1" s="1"/>
  <c r="N57" i="1"/>
  <c r="CR57" i="1" s="1"/>
  <c r="CI400" i="1"/>
  <c r="L58" i="1"/>
  <c r="B60" i="1" l="1"/>
  <c r="DP59" i="1"/>
  <c r="DR59" i="1" s="1"/>
  <c r="N58" i="1"/>
  <c r="CR58" i="1" s="1"/>
  <c r="CI401" i="1"/>
  <c r="L59" i="1"/>
  <c r="B61" i="1" l="1"/>
  <c r="DP60" i="1"/>
  <c r="DR60" i="1" s="1"/>
  <c r="N59" i="1"/>
  <c r="CR59" i="1" s="1"/>
  <c r="CI402" i="1"/>
  <c r="L60" i="1"/>
  <c r="B62" i="1" l="1"/>
  <c r="DP61" i="1"/>
  <c r="DR61" i="1" s="1"/>
  <c r="N60" i="1"/>
  <c r="CR60" i="1" s="1"/>
  <c r="CI403" i="1"/>
  <c r="L61" i="1"/>
  <c r="B63" i="1" l="1"/>
  <c r="DP62" i="1"/>
  <c r="DR62" i="1" s="1"/>
  <c r="N61" i="1"/>
  <c r="CR61" i="1" s="1"/>
  <c r="CI404" i="1"/>
  <c r="L62" i="1"/>
  <c r="B64" i="1" l="1"/>
  <c r="DP63" i="1"/>
  <c r="DR63" i="1" s="1"/>
  <c r="N62" i="1"/>
  <c r="CR62" i="1" s="1"/>
  <c r="CI405" i="1"/>
  <c r="L63" i="1"/>
  <c r="B65" i="1" l="1"/>
  <c r="DP64" i="1"/>
  <c r="DR64" i="1" s="1"/>
  <c r="N63" i="1"/>
  <c r="CR63" i="1" s="1"/>
  <c r="CI406" i="1"/>
  <c r="L64" i="1"/>
  <c r="B66" i="1" l="1"/>
  <c r="DP65" i="1"/>
  <c r="DR65" i="1" s="1"/>
  <c r="N64" i="1"/>
  <c r="CR64" i="1" s="1"/>
  <c r="CI407" i="1"/>
  <c r="L65" i="1"/>
  <c r="B70" i="1" l="1"/>
  <c r="DP66" i="1"/>
  <c r="DR66" i="1" s="1"/>
  <c r="N65" i="1"/>
  <c r="CR65" i="1" s="1"/>
  <c r="CI408" i="1"/>
  <c r="L66" i="1"/>
  <c r="B71" i="1" l="1"/>
  <c r="DP67" i="1"/>
  <c r="DR67" i="1" s="1"/>
  <c r="N66" i="1"/>
  <c r="CR66" i="1" s="1"/>
  <c r="L68" i="1"/>
  <c r="N68" i="1" s="1"/>
  <c r="CI409" i="1"/>
  <c r="L70" i="1"/>
  <c r="B72" i="1" l="1"/>
  <c r="DP68" i="1"/>
  <c r="DR68" i="1" s="1"/>
  <c r="N70" i="1"/>
  <c r="CR67" i="1" s="1"/>
  <c r="CI410" i="1"/>
  <c r="L71" i="1"/>
  <c r="B73" i="1" l="1"/>
  <c r="DP69" i="1"/>
  <c r="DR69" i="1" s="1"/>
  <c r="N71" i="1"/>
  <c r="CR68" i="1" s="1"/>
  <c r="CI411" i="1"/>
  <c r="L72" i="1"/>
  <c r="B74" i="1" l="1"/>
  <c r="DP70" i="1"/>
  <c r="DR70" i="1" s="1"/>
  <c r="N72" i="1"/>
  <c r="CR69" i="1" s="1"/>
  <c r="CI412" i="1"/>
  <c r="L73" i="1"/>
  <c r="B75" i="1" l="1"/>
  <c r="DP71" i="1"/>
  <c r="DR71" i="1" s="1"/>
  <c r="N73" i="1"/>
  <c r="CR70" i="1" s="1"/>
  <c r="CI413" i="1"/>
  <c r="L74" i="1"/>
  <c r="B76" i="1" l="1"/>
  <c r="DP72" i="1"/>
  <c r="DR72" i="1" s="1"/>
  <c r="N74" i="1"/>
  <c r="CR71" i="1" s="1"/>
  <c r="CI414" i="1"/>
  <c r="L75" i="1"/>
  <c r="B77" i="1" l="1"/>
  <c r="DP73" i="1"/>
  <c r="DR73" i="1" s="1"/>
  <c r="N75" i="1"/>
  <c r="CR72" i="1" s="1"/>
  <c r="F47" i="1"/>
  <c r="CI415" i="1"/>
  <c r="L76" i="1"/>
  <c r="B78" i="1" l="1"/>
  <c r="DP74" i="1"/>
  <c r="DR74" i="1" s="1"/>
  <c r="N76" i="1"/>
  <c r="CR73" i="1" s="1"/>
  <c r="F48" i="1"/>
  <c r="CI416" i="1"/>
  <c r="L77" i="1"/>
  <c r="B79" i="1" l="1"/>
  <c r="DP75" i="1"/>
  <c r="DR75" i="1" s="1"/>
  <c r="N77" i="1"/>
  <c r="CR74" i="1" s="1"/>
  <c r="F49" i="1"/>
  <c r="CI417" i="1"/>
  <c r="L78" i="1"/>
  <c r="B80" i="1" l="1"/>
  <c r="DP76" i="1"/>
  <c r="DR76" i="1" s="1"/>
  <c r="N78" i="1"/>
  <c r="CR75" i="1" s="1"/>
  <c r="F50" i="1"/>
  <c r="CI419" i="1" s="1"/>
  <c r="CI418" i="1"/>
  <c r="L79" i="1"/>
  <c r="B81" i="1" l="1"/>
  <c r="DP77" i="1"/>
  <c r="DR77" i="1" s="1"/>
  <c r="N79" i="1"/>
  <c r="CR76" i="1" s="1"/>
  <c r="L80" i="1"/>
  <c r="B85" i="1" l="1"/>
  <c r="DP78" i="1"/>
  <c r="DR78" i="1" s="1"/>
  <c r="N80" i="1"/>
  <c r="CR77" i="1" s="1"/>
  <c r="L81" i="1"/>
  <c r="L83" i="1" s="1"/>
  <c r="N83" i="1" s="1"/>
  <c r="B86" i="1" l="1"/>
  <c r="DP79" i="1"/>
  <c r="DR79" i="1" s="1"/>
  <c r="N81" i="1"/>
  <c r="CR78" i="1" s="1"/>
  <c r="L85" i="1"/>
  <c r="B87" i="1" l="1"/>
  <c r="DP80" i="1"/>
  <c r="DR80" i="1" s="1"/>
  <c r="N85" i="1"/>
  <c r="CR79" i="1" s="1"/>
  <c r="L86" i="1"/>
  <c r="B88" i="1" l="1"/>
  <c r="DP81" i="1"/>
  <c r="DR81" i="1" s="1"/>
  <c r="N86" i="1"/>
  <c r="CR80" i="1" s="1"/>
  <c r="L87" i="1"/>
  <c r="B89" i="1" l="1"/>
  <c r="DP82" i="1"/>
  <c r="DR82" i="1" s="1"/>
  <c r="N87" i="1"/>
  <c r="CR81" i="1" s="1"/>
  <c r="L88" i="1"/>
  <c r="B90" i="1" l="1"/>
  <c r="DP83" i="1"/>
  <c r="DR83" i="1" s="1"/>
  <c r="N88" i="1"/>
  <c r="CR82" i="1" s="1"/>
  <c r="L89" i="1"/>
  <c r="B91" i="1" l="1"/>
  <c r="DP84" i="1"/>
  <c r="DR84" i="1" s="1"/>
  <c r="N89" i="1"/>
  <c r="CR83" i="1" s="1"/>
  <c r="L90" i="1"/>
  <c r="B92" i="1" l="1"/>
  <c r="DP85" i="1"/>
  <c r="DR85" i="1" s="1"/>
  <c r="N90" i="1"/>
  <c r="CR84" i="1" s="1"/>
  <c r="L91" i="1"/>
  <c r="B93" i="1" l="1"/>
  <c r="DP86" i="1"/>
  <c r="DR86" i="1" s="1"/>
  <c r="N91" i="1"/>
  <c r="CR85" i="1" s="1"/>
  <c r="L92" i="1"/>
  <c r="B94" i="1" l="1"/>
  <c r="DP87" i="1"/>
  <c r="DR87" i="1" s="1"/>
  <c r="N92" i="1"/>
  <c r="CR86" i="1" s="1"/>
  <c r="L93" i="1"/>
  <c r="B95" i="1" l="1"/>
  <c r="DP88" i="1"/>
  <c r="DR88" i="1" s="1"/>
  <c r="N93" i="1"/>
  <c r="CR87" i="1" s="1"/>
  <c r="L94" i="1"/>
  <c r="B96" i="1" l="1"/>
  <c r="DP89" i="1"/>
  <c r="DR89" i="1" s="1"/>
  <c r="N94" i="1"/>
  <c r="CR88" i="1" s="1"/>
  <c r="L95" i="1"/>
  <c r="B100" i="1" l="1"/>
  <c r="DP90" i="1"/>
  <c r="DR90" i="1" s="1"/>
  <c r="N95" i="1"/>
  <c r="CR89" i="1" s="1"/>
  <c r="L96" i="1"/>
  <c r="L98" i="1" s="1"/>
  <c r="N98" i="1" s="1"/>
  <c r="B101" i="1" l="1"/>
  <c r="DP91" i="1"/>
  <c r="DR91" i="1" s="1"/>
  <c r="N96" i="1"/>
  <c r="CR90" i="1" s="1"/>
  <c r="L100" i="1"/>
  <c r="B102" i="1" l="1"/>
  <c r="DP92" i="1"/>
  <c r="DR92" i="1" s="1"/>
  <c r="N100" i="1"/>
  <c r="CR91" i="1" s="1"/>
  <c r="L101" i="1"/>
  <c r="B103" i="1" l="1"/>
  <c r="DP93" i="1"/>
  <c r="DR93" i="1" s="1"/>
  <c r="N101" i="1"/>
  <c r="CR92" i="1" s="1"/>
  <c r="L102" i="1"/>
  <c r="B104" i="1" l="1"/>
  <c r="DP94" i="1"/>
  <c r="DR94" i="1" s="1"/>
  <c r="N102" i="1"/>
  <c r="CR93" i="1" s="1"/>
  <c r="L103" i="1"/>
  <c r="B105" i="1" l="1"/>
  <c r="DP95" i="1"/>
  <c r="DR95" i="1" s="1"/>
  <c r="N103" i="1"/>
  <c r="CR94" i="1" s="1"/>
  <c r="L104" i="1"/>
  <c r="B106" i="1" l="1"/>
  <c r="DP96" i="1"/>
  <c r="DR96" i="1" s="1"/>
  <c r="N104" i="1"/>
  <c r="CR95" i="1" s="1"/>
  <c r="L105" i="1"/>
  <c r="B107" i="1" l="1"/>
  <c r="DP97" i="1"/>
  <c r="DR97" i="1" s="1"/>
  <c r="N105" i="1"/>
  <c r="CR96" i="1" s="1"/>
  <c r="L106" i="1"/>
  <c r="B108" i="1" l="1"/>
  <c r="DP98" i="1"/>
  <c r="DR98" i="1" s="1"/>
  <c r="N106" i="1"/>
  <c r="CR97" i="1" s="1"/>
  <c r="L107" i="1"/>
  <c r="B109" i="1" l="1"/>
  <c r="DP99" i="1"/>
  <c r="DR99" i="1" s="1"/>
  <c r="N107" i="1"/>
  <c r="CR98" i="1" s="1"/>
  <c r="L108" i="1"/>
  <c r="B110" i="1" l="1"/>
  <c r="DP100" i="1"/>
  <c r="DR100" i="1" s="1"/>
  <c r="N108" i="1"/>
  <c r="CR99" i="1" s="1"/>
  <c r="L109" i="1"/>
  <c r="B111" i="1" l="1"/>
  <c r="DP101" i="1"/>
  <c r="DR101" i="1" s="1"/>
  <c r="N109" i="1"/>
  <c r="CR100" i="1" s="1"/>
  <c r="L110" i="1"/>
  <c r="B115" i="1" l="1"/>
  <c r="DP102" i="1"/>
  <c r="DR102" i="1" s="1"/>
  <c r="L113" i="1"/>
  <c r="N113" i="1" s="1"/>
  <c r="N110" i="1"/>
  <c r="CR101" i="1" s="1"/>
  <c r="L111" i="1"/>
  <c r="B116" i="1" l="1"/>
  <c r="DP103" i="1"/>
  <c r="DR103" i="1" s="1"/>
  <c r="N111" i="1"/>
  <c r="CR102" i="1" s="1"/>
  <c r="L115" i="1"/>
  <c r="B117" i="1" l="1"/>
  <c r="DP104" i="1"/>
  <c r="DR104" i="1" s="1"/>
  <c r="N115" i="1"/>
  <c r="CR103" i="1" s="1"/>
  <c r="L116" i="1"/>
  <c r="B118" i="1" l="1"/>
  <c r="DP105" i="1"/>
  <c r="DR105" i="1" s="1"/>
  <c r="N116" i="1"/>
  <c r="CR104" i="1" s="1"/>
  <c r="L117" i="1"/>
  <c r="B119" i="1" l="1"/>
  <c r="DP106" i="1"/>
  <c r="DR106" i="1" s="1"/>
  <c r="N117" i="1"/>
  <c r="CR105" i="1" s="1"/>
  <c r="L118" i="1"/>
  <c r="B120" i="1" l="1"/>
  <c r="DP107" i="1"/>
  <c r="DR107" i="1" s="1"/>
  <c r="N118" i="1"/>
  <c r="CR106" i="1" s="1"/>
  <c r="L119" i="1"/>
  <c r="B121" i="1" l="1"/>
  <c r="DP108" i="1"/>
  <c r="DR108" i="1" s="1"/>
  <c r="N119" i="1"/>
  <c r="CR107" i="1" s="1"/>
  <c r="L120" i="1"/>
  <c r="B122" i="1" l="1"/>
  <c r="DP109" i="1"/>
  <c r="DR109" i="1" s="1"/>
  <c r="N120" i="1"/>
  <c r="CR108" i="1" s="1"/>
  <c r="L121" i="1"/>
  <c r="B123" i="1" l="1"/>
  <c r="DP110" i="1"/>
  <c r="DR110" i="1" s="1"/>
  <c r="N121" i="1"/>
  <c r="CR109" i="1" s="1"/>
  <c r="L122" i="1"/>
  <c r="B124" i="1" l="1"/>
  <c r="DP111" i="1"/>
  <c r="DR111" i="1" s="1"/>
  <c r="N122" i="1"/>
  <c r="CR110" i="1" s="1"/>
  <c r="L123" i="1"/>
  <c r="B125" i="1" l="1"/>
  <c r="DP112" i="1"/>
  <c r="DR112" i="1" s="1"/>
  <c r="N123" i="1"/>
  <c r="CR111" i="1" s="1"/>
  <c r="L124" i="1"/>
  <c r="B126" i="1" l="1"/>
  <c r="DP113" i="1"/>
  <c r="DR113" i="1" s="1"/>
  <c r="N124" i="1"/>
  <c r="CR112" i="1" s="1"/>
  <c r="L125" i="1"/>
  <c r="B130" i="1" l="1"/>
  <c r="DP114" i="1"/>
  <c r="DR114" i="1" s="1"/>
  <c r="L128" i="1"/>
  <c r="N128" i="1" s="1"/>
  <c r="N125" i="1"/>
  <c r="CR113" i="1" s="1"/>
  <c r="L126" i="1"/>
  <c r="B131" i="1" l="1"/>
  <c r="DP115" i="1"/>
  <c r="DR115" i="1" s="1"/>
  <c r="N126" i="1"/>
  <c r="CR114" i="1" s="1"/>
  <c r="L130" i="1"/>
  <c r="B132" i="1" l="1"/>
  <c r="DP116" i="1"/>
  <c r="DR116" i="1" s="1"/>
  <c r="N130" i="1"/>
  <c r="CR115" i="1" s="1"/>
  <c r="L131" i="1"/>
  <c r="B133" i="1" l="1"/>
  <c r="DP117" i="1"/>
  <c r="DR117" i="1" s="1"/>
  <c r="N131" i="1"/>
  <c r="CR116" i="1" s="1"/>
  <c r="L132" i="1"/>
  <c r="B134" i="1" l="1"/>
  <c r="DP118" i="1"/>
  <c r="DR118" i="1" s="1"/>
  <c r="N132" i="1"/>
  <c r="CR117" i="1" s="1"/>
  <c r="L133" i="1"/>
  <c r="B135" i="1" l="1"/>
  <c r="DP119" i="1"/>
  <c r="DR119" i="1" s="1"/>
  <c r="N133" i="1"/>
  <c r="CR118" i="1" s="1"/>
  <c r="L134" i="1"/>
  <c r="B136" i="1" l="1"/>
  <c r="DP120" i="1"/>
  <c r="DR120" i="1" s="1"/>
  <c r="N134" i="1"/>
  <c r="CR119" i="1" s="1"/>
  <c r="L135" i="1"/>
  <c r="B137" i="1" l="1"/>
  <c r="DP121" i="1"/>
  <c r="DR121" i="1" s="1"/>
  <c r="N135" i="1"/>
  <c r="CR120" i="1" s="1"/>
  <c r="L136" i="1"/>
  <c r="B138" i="1" l="1"/>
  <c r="DP122" i="1"/>
  <c r="DR122" i="1" s="1"/>
  <c r="N136" i="1"/>
  <c r="CR121" i="1" s="1"/>
  <c r="L137" i="1"/>
  <c r="B139" i="1" l="1"/>
  <c r="DP123" i="1"/>
  <c r="DR123" i="1" s="1"/>
  <c r="N137" i="1"/>
  <c r="CR122" i="1" s="1"/>
  <c r="L138" i="1"/>
  <c r="B140" i="1" l="1"/>
  <c r="DP124" i="1"/>
  <c r="DR124" i="1" s="1"/>
  <c r="N138" i="1"/>
  <c r="CR123" i="1" s="1"/>
  <c r="L139" i="1"/>
  <c r="B141" i="1" l="1"/>
  <c r="DP125" i="1"/>
  <c r="DR125" i="1" s="1"/>
  <c r="N139" i="1"/>
  <c r="CR124" i="1" s="1"/>
  <c r="L140" i="1"/>
  <c r="B145" i="1" l="1"/>
  <c r="DP126" i="1"/>
  <c r="DR126" i="1" s="1"/>
  <c r="L143" i="1"/>
  <c r="N143" i="1" s="1"/>
  <c r="N140" i="1"/>
  <c r="CR125" i="1" s="1"/>
  <c r="L141" i="1"/>
  <c r="B146" i="1" l="1"/>
  <c r="DP127" i="1"/>
  <c r="DR127" i="1" s="1"/>
  <c r="N141" i="1"/>
  <c r="CR126" i="1" s="1"/>
  <c r="L145" i="1"/>
  <c r="B147" i="1" l="1"/>
  <c r="DP128" i="1"/>
  <c r="DR128" i="1" s="1"/>
  <c r="N145" i="1"/>
  <c r="CR127" i="1" s="1"/>
  <c r="L146" i="1"/>
  <c r="B148" i="1" l="1"/>
  <c r="DP129" i="1"/>
  <c r="DR129" i="1" s="1"/>
  <c r="N146" i="1"/>
  <c r="CR128" i="1" s="1"/>
  <c r="L147" i="1"/>
  <c r="B149" i="1" l="1"/>
  <c r="DP130" i="1"/>
  <c r="DR130" i="1" s="1"/>
  <c r="N147" i="1"/>
  <c r="CR129" i="1" s="1"/>
  <c r="L148" i="1"/>
  <c r="B150" i="1" l="1"/>
  <c r="DP131" i="1"/>
  <c r="DR131" i="1" s="1"/>
  <c r="N148" i="1"/>
  <c r="CR130" i="1" s="1"/>
  <c r="L149" i="1"/>
  <c r="B151" i="1" l="1"/>
  <c r="DP132" i="1"/>
  <c r="DR132" i="1" s="1"/>
  <c r="N149" i="1"/>
  <c r="CR131" i="1" s="1"/>
  <c r="L150" i="1"/>
  <c r="B152" i="1" l="1"/>
  <c r="DP133" i="1"/>
  <c r="DR133" i="1" s="1"/>
  <c r="N150" i="1"/>
  <c r="CR132" i="1" s="1"/>
  <c r="L151" i="1"/>
  <c r="B153" i="1" l="1"/>
  <c r="DP134" i="1"/>
  <c r="DR134" i="1" s="1"/>
  <c r="N151" i="1"/>
  <c r="CR133" i="1" s="1"/>
  <c r="L152" i="1"/>
  <c r="B154" i="1" l="1"/>
  <c r="DP135" i="1"/>
  <c r="DR135" i="1" s="1"/>
  <c r="N152" i="1"/>
  <c r="CR134" i="1" s="1"/>
  <c r="L153" i="1"/>
  <c r="B155" i="1" l="1"/>
  <c r="DP136" i="1"/>
  <c r="DR136" i="1" s="1"/>
  <c r="N153" i="1"/>
  <c r="CR135" i="1" s="1"/>
  <c r="L154" i="1"/>
  <c r="B156" i="1" l="1"/>
  <c r="DP137" i="1"/>
  <c r="DR137" i="1" s="1"/>
  <c r="N154" i="1"/>
  <c r="CR136" i="1" s="1"/>
  <c r="L155" i="1"/>
  <c r="B160" i="1" l="1"/>
  <c r="DP138" i="1"/>
  <c r="DR138" i="1" s="1"/>
  <c r="N155" i="1"/>
  <c r="CR137" i="1" s="1"/>
  <c r="L158" i="1"/>
  <c r="N158" i="1" s="1"/>
  <c r="L156" i="1"/>
  <c r="B161" i="1" l="1"/>
  <c r="DP139" i="1"/>
  <c r="DR139" i="1" s="1"/>
  <c r="N156" i="1"/>
  <c r="CR138" i="1" s="1"/>
  <c r="L160" i="1"/>
  <c r="B162" i="1" l="1"/>
  <c r="DP140" i="1"/>
  <c r="DR140" i="1" s="1"/>
  <c r="N160" i="1"/>
  <c r="CR139" i="1" s="1"/>
  <c r="L161" i="1"/>
  <c r="B163" i="1" l="1"/>
  <c r="DP141" i="1"/>
  <c r="DR141" i="1" s="1"/>
  <c r="N161" i="1"/>
  <c r="CR140" i="1" s="1"/>
  <c r="L162" i="1"/>
  <c r="B164" i="1" l="1"/>
  <c r="DP142" i="1"/>
  <c r="DR142" i="1" s="1"/>
  <c r="N162" i="1"/>
  <c r="CR141" i="1" s="1"/>
  <c r="L163" i="1"/>
  <c r="B165" i="1" l="1"/>
  <c r="DP143" i="1"/>
  <c r="DR143" i="1" s="1"/>
  <c r="N163" i="1"/>
  <c r="CR142" i="1" s="1"/>
  <c r="L164" i="1"/>
  <c r="B166" i="1" l="1"/>
  <c r="DP144" i="1"/>
  <c r="DR144" i="1" s="1"/>
  <c r="N164" i="1"/>
  <c r="CR143" i="1" s="1"/>
  <c r="L165" i="1"/>
  <c r="B167" i="1" l="1"/>
  <c r="DP145" i="1"/>
  <c r="DR145" i="1" s="1"/>
  <c r="N165" i="1"/>
  <c r="CR144" i="1" s="1"/>
  <c r="L166" i="1"/>
  <c r="B168" i="1" l="1"/>
  <c r="DP146" i="1"/>
  <c r="DR146" i="1" s="1"/>
  <c r="N166" i="1"/>
  <c r="CR145" i="1" s="1"/>
  <c r="L167" i="1"/>
  <c r="B169" i="1" l="1"/>
  <c r="DP147" i="1"/>
  <c r="DR147" i="1" s="1"/>
  <c r="N167" i="1"/>
  <c r="CR146" i="1" s="1"/>
  <c r="L168" i="1"/>
  <c r="B170" i="1" l="1"/>
  <c r="DP148" i="1"/>
  <c r="DR148" i="1" s="1"/>
  <c r="N168" i="1"/>
  <c r="CR147" i="1" s="1"/>
  <c r="L169" i="1"/>
  <c r="B171" i="1" l="1"/>
  <c r="DP149" i="1"/>
  <c r="DR149" i="1" s="1"/>
  <c r="N169" i="1"/>
  <c r="CR148" i="1" s="1"/>
  <c r="L170" i="1"/>
  <c r="B175" i="1" l="1"/>
  <c r="DP150" i="1"/>
  <c r="DR150" i="1" s="1"/>
  <c r="N170" i="1"/>
  <c r="CR149" i="1" s="1"/>
  <c r="L173" i="1"/>
  <c r="N173" i="1" s="1"/>
  <c r="L171" i="1"/>
  <c r="B176" i="1" l="1"/>
  <c r="DP151" i="1"/>
  <c r="DR151" i="1" s="1"/>
  <c r="N171" i="1"/>
  <c r="CR150" i="1" s="1"/>
  <c r="L175" i="1"/>
  <c r="B177" i="1" l="1"/>
  <c r="DP152" i="1"/>
  <c r="DR152" i="1" s="1"/>
  <c r="N175" i="1"/>
  <c r="CR151" i="1" s="1"/>
  <c r="L176" i="1"/>
  <c r="B178" i="1" l="1"/>
  <c r="DP153" i="1"/>
  <c r="DR153" i="1" s="1"/>
  <c r="N176" i="1"/>
  <c r="CR152" i="1" s="1"/>
  <c r="L177" i="1"/>
  <c r="B179" i="1" l="1"/>
  <c r="DP154" i="1"/>
  <c r="DR154" i="1" s="1"/>
  <c r="N177" i="1"/>
  <c r="CR153" i="1" s="1"/>
  <c r="L178" i="1"/>
  <c r="B180" i="1" l="1"/>
  <c r="DP155" i="1"/>
  <c r="DR155" i="1" s="1"/>
  <c r="N178" i="1"/>
  <c r="CR154" i="1" s="1"/>
  <c r="L179" i="1"/>
  <c r="B181" i="1" l="1"/>
  <c r="DP156" i="1"/>
  <c r="DR156" i="1" s="1"/>
  <c r="N179" i="1"/>
  <c r="CR155" i="1" s="1"/>
  <c r="L180" i="1"/>
  <c r="B182" i="1" l="1"/>
  <c r="DP157" i="1"/>
  <c r="DR157" i="1" s="1"/>
  <c r="N180" i="1"/>
  <c r="CR156" i="1" s="1"/>
  <c r="L181" i="1"/>
  <c r="B183" i="1" l="1"/>
  <c r="DP158" i="1"/>
  <c r="DR158" i="1" s="1"/>
  <c r="N181" i="1"/>
  <c r="CR157" i="1" s="1"/>
  <c r="L182" i="1"/>
  <c r="B184" i="1" l="1"/>
  <c r="DP159" i="1"/>
  <c r="DR159" i="1" s="1"/>
  <c r="N182" i="1"/>
  <c r="CR158" i="1" s="1"/>
  <c r="L183" i="1"/>
  <c r="B185" i="1" l="1"/>
  <c r="DP160" i="1"/>
  <c r="DR160" i="1" s="1"/>
  <c r="N183" i="1"/>
  <c r="CR159" i="1" s="1"/>
  <c r="L184" i="1"/>
  <c r="B186" i="1" l="1"/>
  <c r="DP161" i="1"/>
  <c r="DR161" i="1" s="1"/>
  <c r="N184" i="1"/>
  <c r="CR160" i="1" s="1"/>
  <c r="L185" i="1"/>
  <c r="B190" i="1" l="1"/>
  <c r="DP162" i="1"/>
  <c r="DR162" i="1" s="1"/>
  <c r="L188" i="1"/>
  <c r="N188" i="1" s="1"/>
  <c r="N185" i="1"/>
  <c r="CR161" i="1" s="1"/>
  <c r="L186" i="1"/>
  <c r="B191" i="1" l="1"/>
  <c r="DP163" i="1"/>
  <c r="DR163" i="1" s="1"/>
  <c r="N186" i="1"/>
  <c r="CR162" i="1" s="1"/>
  <c r="L190" i="1"/>
  <c r="B192" i="1" l="1"/>
  <c r="DP164" i="1"/>
  <c r="DR164" i="1" s="1"/>
  <c r="N190" i="1"/>
  <c r="CR163" i="1" s="1"/>
  <c r="L191" i="1"/>
  <c r="B193" i="1" l="1"/>
  <c r="DP165" i="1"/>
  <c r="DR165" i="1" s="1"/>
  <c r="N191" i="1"/>
  <c r="CR164" i="1" s="1"/>
  <c r="L192" i="1"/>
  <c r="B194" i="1" l="1"/>
  <c r="DP166" i="1"/>
  <c r="DR166" i="1" s="1"/>
  <c r="N192" i="1"/>
  <c r="CR165" i="1" s="1"/>
  <c r="L193" i="1"/>
  <c r="B195" i="1" l="1"/>
  <c r="DP167" i="1"/>
  <c r="DR167" i="1" s="1"/>
  <c r="N193" i="1"/>
  <c r="CR166" i="1" s="1"/>
  <c r="L194" i="1"/>
  <c r="B196" i="1" l="1"/>
  <c r="DP168" i="1"/>
  <c r="DR168" i="1" s="1"/>
  <c r="N194" i="1"/>
  <c r="CR167" i="1" s="1"/>
  <c r="L195" i="1"/>
  <c r="B197" i="1" l="1"/>
  <c r="DP169" i="1"/>
  <c r="DR169" i="1" s="1"/>
  <c r="N195" i="1"/>
  <c r="CR168" i="1" s="1"/>
  <c r="L196" i="1"/>
  <c r="B198" i="1" l="1"/>
  <c r="DP170" i="1"/>
  <c r="DR170" i="1" s="1"/>
  <c r="N196" i="1"/>
  <c r="CR169" i="1" s="1"/>
  <c r="L197" i="1"/>
  <c r="B199" i="1" l="1"/>
  <c r="DP171" i="1"/>
  <c r="DR171" i="1" s="1"/>
  <c r="N197" i="1"/>
  <c r="CR170" i="1" s="1"/>
  <c r="L198" i="1"/>
  <c r="B200" i="1" l="1"/>
  <c r="DP172" i="1"/>
  <c r="DR172" i="1" s="1"/>
  <c r="N198" i="1"/>
  <c r="CR171" i="1" s="1"/>
  <c r="L199" i="1"/>
  <c r="B201" i="1" l="1"/>
  <c r="DP173" i="1"/>
  <c r="DR173" i="1" s="1"/>
  <c r="N199" i="1"/>
  <c r="CR172" i="1" s="1"/>
  <c r="L200" i="1"/>
  <c r="B205" i="1" l="1"/>
  <c r="DP174" i="1"/>
  <c r="DR174" i="1" s="1"/>
  <c r="L203" i="1"/>
  <c r="N203" i="1" s="1"/>
  <c r="N200" i="1"/>
  <c r="CR173" i="1" s="1"/>
  <c r="L201" i="1"/>
  <c r="B206" i="1" l="1"/>
  <c r="DP175" i="1"/>
  <c r="DR175" i="1" s="1"/>
  <c r="N201" i="1"/>
  <c r="CR174" i="1" s="1"/>
  <c r="L205" i="1"/>
  <c r="B207" i="1" l="1"/>
  <c r="DP176" i="1"/>
  <c r="DR176" i="1" s="1"/>
  <c r="N205" i="1"/>
  <c r="CR175" i="1" s="1"/>
  <c r="L206" i="1"/>
  <c r="B208" i="1" l="1"/>
  <c r="DP177" i="1"/>
  <c r="DR177" i="1" s="1"/>
  <c r="N206" i="1"/>
  <c r="CR176" i="1" s="1"/>
  <c r="L207" i="1"/>
  <c r="B209" i="1" l="1"/>
  <c r="DP178" i="1"/>
  <c r="DR178" i="1" s="1"/>
  <c r="N207" i="1"/>
  <c r="CR177" i="1" s="1"/>
  <c r="L208" i="1"/>
  <c r="B210" i="1" l="1"/>
  <c r="DP179" i="1"/>
  <c r="DR179" i="1" s="1"/>
  <c r="N208" i="1"/>
  <c r="CR178" i="1" s="1"/>
  <c r="L209" i="1"/>
  <c r="B211" i="1" l="1"/>
  <c r="DP180" i="1"/>
  <c r="DR180" i="1" s="1"/>
  <c r="N209" i="1"/>
  <c r="CR179" i="1" s="1"/>
  <c r="L210" i="1"/>
  <c r="B212" i="1" l="1"/>
  <c r="DP181" i="1"/>
  <c r="DR181" i="1" s="1"/>
  <c r="N210" i="1"/>
  <c r="CR180" i="1" s="1"/>
  <c r="L211" i="1"/>
  <c r="B213" i="1" l="1"/>
  <c r="DP182" i="1"/>
  <c r="DR182" i="1" s="1"/>
  <c r="N211" i="1"/>
  <c r="CR181" i="1" s="1"/>
  <c r="L212" i="1"/>
  <c r="B214" i="1" l="1"/>
  <c r="DP183" i="1"/>
  <c r="DR183" i="1" s="1"/>
  <c r="N212" i="1"/>
  <c r="CR182" i="1" s="1"/>
  <c r="L213" i="1"/>
  <c r="B215" i="1" l="1"/>
  <c r="DP184" i="1"/>
  <c r="DR184" i="1" s="1"/>
  <c r="N213" i="1"/>
  <c r="CR183" i="1" s="1"/>
  <c r="L214" i="1"/>
  <c r="B216" i="1" l="1"/>
  <c r="DP185" i="1"/>
  <c r="DR185" i="1" s="1"/>
  <c r="N214" i="1"/>
  <c r="CR184" i="1" s="1"/>
  <c r="L215" i="1"/>
  <c r="B220" i="1" l="1"/>
  <c r="DP186" i="1"/>
  <c r="DR186" i="1" s="1"/>
  <c r="L218" i="1"/>
  <c r="N218" i="1" s="1"/>
  <c r="N215" i="1"/>
  <c r="CR185" i="1" s="1"/>
  <c r="L216" i="1"/>
  <c r="B221" i="1" l="1"/>
  <c r="DP187" i="1"/>
  <c r="DR187" i="1" s="1"/>
  <c r="N216" i="1"/>
  <c r="CR186" i="1" s="1"/>
  <c r="L220" i="1"/>
  <c r="B222" i="1" l="1"/>
  <c r="DP188" i="1"/>
  <c r="DR188" i="1" s="1"/>
  <c r="N220" i="1"/>
  <c r="CR187" i="1" s="1"/>
  <c r="L221" i="1"/>
  <c r="B223" i="1" l="1"/>
  <c r="DP189" i="1"/>
  <c r="DR189" i="1" s="1"/>
  <c r="N221" i="1"/>
  <c r="CR188" i="1" s="1"/>
  <c r="L222" i="1"/>
  <c r="B224" i="1" l="1"/>
  <c r="DP190" i="1"/>
  <c r="DR190" i="1" s="1"/>
  <c r="N222" i="1"/>
  <c r="CR189" i="1" s="1"/>
  <c r="L223" i="1"/>
  <c r="B225" i="1" l="1"/>
  <c r="DP191" i="1"/>
  <c r="DR191" i="1" s="1"/>
  <c r="N223" i="1"/>
  <c r="CR190" i="1" s="1"/>
  <c r="L224" i="1"/>
  <c r="B226" i="1" l="1"/>
  <c r="DP192" i="1"/>
  <c r="DR192" i="1" s="1"/>
  <c r="N224" i="1"/>
  <c r="CR191" i="1" s="1"/>
  <c r="L225" i="1"/>
  <c r="B227" i="1" l="1"/>
  <c r="DP193" i="1"/>
  <c r="DR193" i="1" s="1"/>
  <c r="N225" i="1"/>
  <c r="CR192" i="1" s="1"/>
  <c r="L226" i="1"/>
  <c r="B228" i="1" l="1"/>
  <c r="DP194" i="1"/>
  <c r="DR194" i="1" s="1"/>
  <c r="N226" i="1"/>
  <c r="CR193" i="1" s="1"/>
  <c r="L227" i="1"/>
  <c r="B229" i="1" l="1"/>
  <c r="DP195" i="1"/>
  <c r="DR195" i="1" s="1"/>
  <c r="N227" i="1"/>
  <c r="CR194" i="1" s="1"/>
  <c r="L228" i="1"/>
  <c r="B230" i="1" l="1"/>
  <c r="DP196" i="1"/>
  <c r="DR196" i="1" s="1"/>
  <c r="N228" i="1"/>
  <c r="CR195" i="1" s="1"/>
  <c r="L229" i="1"/>
  <c r="B231" i="1" l="1"/>
  <c r="DP197" i="1"/>
  <c r="DR197" i="1" s="1"/>
  <c r="N229" i="1"/>
  <c r="CR196" i="1" s="1"/>
  <c r="L230" i="1"/>
  <c r="B235" i="1" l="1"/>
  <c r="DP198" i="1"/>
  <c r="DR198" i="1" s="1"/>
  <c r="L233" i="1"/>
  <c r="N233" i="1" s="1"/>
  <c r="N230" i="1"/>
  <c r="CR197" i="1" s="1"/>
  <c r="L231" i="1"/>
  <c r="B236" i="1" l="1"/>
  <c r="DP199" i="1"/>
  <c r="DR199" i="1" s="1"/>
  <c r="N231" i="1"/>
  <c r="CR198" i="1" s="1"/>
  <c r="L235" i="1"/>
  <c r="B237" i="1" l="1"/>
  <c r="DP200" i="1"/>
  <c r="DR200" i="1" s="1"/>
  <c r="N235" i="1"/>
  <c r="CR199" i="1" s="1"/>
  <c r="L236" i="1"/>
  <c r="B238" i="1" l="1"/>
  <c r="DP201" i="1"/>
  <c r="DR201" i="1" s="1"/>
  <c r="N236" i="1"/>
  <c r="CR200" i="1" s="1"/>
  <c r="L237" i="1"/>
  <c r="B239" i="1" l="1"/>
  <c r="DP202" i="1"/>
  <c r="DR202" i="1" s="1"/>
  <c r="N237" i="1"/>
  <c r="CR201" i="1" s="1"/>
  <c r="L238" i="1"/>
  <c r="B240" i="1" l="1"/>
  <c r="DP203" i="1"/>
  <c r="DR203" i="1" s="1"/>
  <c r="N238" i="1"/>
  <c r="CR202" i="1" s="1"/>
  <c r="L239" i="1"/>
  <c r="B241" i="1" l="1"/>
  <c r="DP204" i="1"/>
  <c r="DR204" i="1" s="1"/>
  <c r="N239" i="1"/>
  <c r="CR203" i="1" s="1"/>
  <c r="L240" i="1"/>
  <c r="B242" i="1" l="1"/>
  <c r="DP205" i="1"/>
  <c r="DR205" i="1" s="1"/>
  <c r="N240" i="1"/>
  <c r="CR204" i="1" s="1"/>
  <c r="L241" i="1"/>
  <c r="B243" i="1" l="1"/>
  <c r="DP206" i="1"/>
  <c r="DR206" i="1" s="1"/>
  <c r="N241" i="1"/>
  <c r="CR205" i="1" s="1"/>
  <c r="L242" i="1"/>
  <c r="B244" i="1" l="1"/>
  <c r="DP207" i="1"/>
  <c r="DR207" i="1" s="1"/>
  <c r="N242" i="1"/>
  <c r="CR206" i="1" s="1"/>
  <c r="L243" i="1"/>
  <c r="B245" i="1" l="1"/>
  <c r="DP208" i="1"/>
  <c r="DR208" i="1" s="1"/>
  <c r="N243" i="1"/>
  <c r="CR207" i="1" s="1"/>
  <c r="L244" i="1"/>
  <c r="B246" i="1" l="1"/>
  <c r="DP209" i="1"/>
  <c r="DR209" i="1" s="1"/>
  <c r="N244" i="1"/>
  <c r="CR208" i="1" s="1"/>
  <c r="L245" i="1"/>
  <c r="B250" i="1" l="1"/>
  <c r="DP210" i="1"/>
  <c r="DR210" i="1" s="1"/>
  <c r="L248" i="1"/>
  <c r="N248" i="1" s="1"/>
  <c r="N245" i="1"/>
  <c r="CR209" i="1" s="1"/>
  <c r="L246" i="1"/>
  <c r="B251" i="1" l="1"/>
  <c r="DP211" i="1"/>
  <c r="DR211" i="1" s="1"/>
  <c r="N246" i="1"/>
  <c r="CR210" i="1" s="1"/>
  <c r="L250" i="1"/>
  <c r="B252" i="1" l="1"/>
  <c r="DP212" i="1"/>
  <c r="DR212" i="1" s="1"/>
  <c r="N250" i="1"/>
  <c r="CR211" i="1" s="1"/>
  <c r="L251" i="1"/>
  <c r="B253" i="1" l="1"/>
  <c r="DP213" i="1"/>
  <c r="DR213" i="1" s="1"/>
  <c r="N251" i="1"/>
  <c r="CR212" i="1" s="1"/>
  <c r="L252" i="1"/>
  <c r="B254" i="1" l="1"/>
  <c r="DP214" i="1"/>
  <c r="DR214" i="1" s="1"/>
  <c r="N252" i="1"/>
  <c r="CR213" i="1" s="1"/>
  <c r="L253" i="1"/>
  <c r="B255" i="1" l="1"/>
  <c r="DP215" i="1"/>
  <c r="DR215" i="1" s="1"/>
  <c r="N253" i="1"/>
  <c r="CR214" i="1" s="1"/>
  <c r="L254" i="1"/>
  <c r="B256" i="1" l="1"/>
  <c r="DP216" i="1"/>
  <c r="DR216" i="1" s="1"/>
  <c r="N254" i="1"/>
  <c r="CR215" i="1" s="1"/>
  <c r="L255" i="1"/>
  <c r="B257" i="1" l="1"/>
  <c r="DP217" i="1"/>
  <c r="DR217" i="1" s="1"/>
  <c r="N255" i="1"/>
  <c r="CR216" i="1" s="1"/>
  <c r="L256" i="1"/>
  <c r="B258" i="1" l="1"/>
  <c r="DP218" i="1"/>
  <c r="DR218" i="1" s="1"/>
  <c r="N256" i="1"/>
  <c r="CR217" i="1" s="1"/>
  <c r="L257" i="1"/>
  <c r="B259" i="1" l="1"/>
  <c r="DP219" i="1"/>
  <c r="DR219" i="1" s="1"/>
  <c r="N257" i="1"/>
  <c r="CR218" i="1" s="1"/>
  <c r="L258" i="1"/>
  <c r="B260" i="1" l="1"/>
  <c r="DP220" i="1"/>
  <c r="DR220" i="1" s="1"/>
  <c r="N258" i="1"/>
  <c r="CR219" i="1" s="1"/>
  <c r="L259" i="1"/>
  <c r="B261" i="1" l="1"/>
  <c r="DP221" i="1"/>
  <c r="DR221" i="1" s="1"/>
  <c r="N259" i="1"/>
  <c r="CR220" i="1" s="1"/>
  <c r="L260" i="1"/>
  <c r="B265" i="1" l="1"/>
  <c r="DP222" i="1"/>
  <c r="DR222" i="1" s="1"/>
  <c r="L263" i="1"/>
  <c r="N263" i="1" s="1"/>
  <c r="N260" i="1"/>
  <c r="CR221" i="1" s="1"/>
  <c r="L261" i="1"/>
  <c r="B266" i="1" l="1"/>
  <c r="DP223" i="1"/>
  <c r="DR223" i="1" s="1"/>
  <c r="N261" i="1"/>
  <c r="CR222" i="1" s="1"/>
  <c r="L265" i="1"/>
  <c r="B267" i="1" l="1"/>
  <c r="DP224" i="1"/>
  <c r="DR224" i="1" s="1"/>
  <c r="N265" i="1"/>
  <c r="CR223" i="1" s="1"/>
  <c r="L266" i="1"/>
  <c r="B268" i="1" l="1"/>
  <c r="DP225" i="1"/>
  <c r="DR225" i="1" s="1"/>
  <c r="N266" i="1"/>
  <c r="CR224" i="1" s="1"/>
  <c r="L267" i="1"/>
  <c r="B269" i="1" l="1"/>
  <c r="DP226" i="1"/>
  <c r="DR226" i="1" s="1"/>
  <c r="N267" i="1"/>
  <c r="CR225" i="1" s="1"/>
  <c r="L268" i="1"/>
  <c r="B270" i="1" l="1"/>
  <c r="DP227" i="1"/>
  <c r="DR227" i="1" s="1"/>
  <c r="N268" i="1"/>
  <c r="CR226" i="1" s="1"/>
  <c r="L269" i="1"/>
  <c r="B271" i="1" l="1"/>
  <c r="DP228" i="1"/>
  <c r="DR228" i="1" s="1"/>
  <c r="N269" i="1"/>
  <c r="CR227" i="1" s="1"/>
  <c r="L270" i="1"/>
  <c r="B272" i="1" l="1"/>
  <c r="DP229" i="1"/>
  <c r="DR229" i="1" s="1"/>
  <c r="N270" i="1"/>
  <c r="CR228" i="1" s="1"/>
  <c r="L271" i="1"/>
  <c r="B273" i="1" l="1"/>
  <c r="DP230" i="1"/>
  <c r="DR230" i="1" s="1"/>
  <c r="N271" i="1"/>
  <c r="CR229" i="1" s="1"/>
  <c r="L272" i="1"/>
  <c r="B274" i="1" l="1"/>
  <c r="DP231" i="1"/>
  <c r="DR231" i="1" s="1"/>
  <c r="N272" i="1"/>
  <c r="CR230" i="1" s="1"/>
  <c r="L273" i="1"/>
  <c r="B275" i="1" l="1"/>
  <c r="DP232" i="1"/>
  <c r="DR232" i="1" s="1"/>
  <c r="N273" i="1"/>
  <c r="CR231" i="1" s="1"/>
  <c r="L274" i="1"/>
  <c r="B276" i="1" l="1"/>
  <c r="DP233" i="1"/>
  <c r="DR233" i="1" s="1"/>
  <c r="N274" i="1"/>
  <c r="CR232" i="1" s="1"/>
  <c r="L275" i="1"/>
  <c r="B280" i="1" l="1"/>
  <c r="DP234" i="1"/>
  <c r="DR234" i="1" s="1"/>
  <c r="L278" i="1"/>
  <c r="N278" i="1" s="1"/>
  <c r="N275" i="1"/>
  <c r="CR233" i="1" s="1"/>
  <c r="L276" i="1"/>
  <c r="B281" i="1" l="1"/>
  <c r="DP235" i="1"/>
  <c r="DR235" i="1" s="1"/>
  <c r="N276" i="1"/>
  <c r="CR234" i="1" s="1"/>
  <c r="L280" i="1"/>
  <c r="B282" i="1" l="1"/>
  <c r="DP236" i="1"/>
  <c r="DR236" i="1" s="1"/>
  <c r="N280" i="1"/>
  <c r="CR235" i="1" s="1"/>
  <c r="L281" i="1"/>
  <c r="B283" i="1" l="1"/>
  <c r="DP237" i="1"/>
  <c r="DR237" i="1" s="1"/>
  <c r="N281" i="1"/>
  <c r="CR236" i="1" s="1"/>
  <c r="L282" i="1"/>
  <c r="B284" i="1" l="1"/>
  <c r="DP238" i="1"/>
  <c r="DR238" i="1" s="1"/>
  <c r="N282" i="1"/>
  <c r="CR237" i="1" s="1"/>
  <c r="L283" i="1"/>
  <c r="B285" i="1" l="1"/>
  <c r="DP239" i="1"/>
  <c r="DR239" i="1" s="1"/>
  <c r="N283" i="1"/>
  <c r="CR238" i="1" s="1"/>
  <c r="L284" i="1"/>
  <c r="B286" i="1" l="1"/>
  <c r="DP240" i="1"/>
  <c r="DR240" i="1" s="1"/>
  <c r="N284" i="1"/>
  <c r="CR239" i="1" s="1"/>
  <c r="L285" i="1"/>
  <c r="B287" i="1" l="1"/>
  <c r="DP241" i="1"/>
  <c r="DR241" i="1" s="1"/>
  <c r="N285" i="1"/>
  <c r="CR240" i="1" s="1"/>
  <c r="L286" i="1"/>
  <c r="B288" i="1" l="1"/>
  <c r="DP242" i="1"/>
  <c r="DR242" i="1" s="1"/>
  <c r="N286" i="1"/>
  <c r="CR241" i="1" s="1"/>
  <c r="L287" i="1"/>
  <c r="B289" i="1" l="1"/>
  <c r="DP243" i="1"/>
  <c r="DR243" i="1" s="1"/>
  <c r="N287" i="1"/>
  <c r="CR242" i="1" s="1"/>
  <c r="L288" i="1"/>
  <c r="B290" i="1" l="1"/>
  <c r="DP244" i="1"/>
  <c r="DR244" i="1" s="1"/>
  <c r="N288" i="1"/>
  <c r="CR243" i="1" s="1"/>
  <c r="L289" i="1"/>
  <c r="B291" i="1" l="1"/>
  <c r="DP245" i="1"/>
  <c r="DR245" i="1" s="1"/>
  <c r="N289" i="1"/>
  <c r="CR244" i="1" s="1"/>
  <c r="L290" i="1"/>
  <c r="B295" i="1" l="1"/>
  <c r="DP246" i="1"/>
  <c r="DR246" i="1" s="1"/>
  <c r="N290" i="1"/>
  <c r="CR245" i="1" s="1"/>
  <c r="L293" i="1"/>
  <c r="N293" i="1" s="1"/>
  <c r="L291" i="1"/>
  <c r="B296" i="1" l="1"/>
  <c r="DP247" i="1"/>
  <c r="DR247" i="1" s="1"/>
  <c r="N291" i="1"/>
  <c r="CR246" i="1" s="1"/>
  <c r="L295" i="1"/>
  <c r="B297" i="1" l="1"/>
  <c r="DP248" i="1"/>
  <c r="DR248" i="1" s="1"/>
  <c r="N295" i="1"/>
  <c r="CR247" i="1" s="1"/>
  <c r="L296" i="1"/>
  <c r="B298" i="1" l="1"/>
  <c r="DP249" i="1"/>
  <c r="DR249" i="1" s="1"/>
  <c r="N296" i="1"/>
  <c r="CR248" i="1" s="1"/>
  <c r="L297" i="1"/>
  <c r="B299" i="1" l="1"/>
  <c r="DP250" i="1"/>
  <c r="DR250" i="1" s="1"/>
  <c r="N297" i="1"/>
  <c r="CR249" i="1" s="1"/>
  <c r="L298" i="1"/>
  <c r="B300" i="1" l="1"/>
  <c r="DP251" i="1"/>
  <c r="DR251" i="1" s="1"/>
  <c r="N298" i="1"/>
  <c r="CR250" i="1" s="1"/>
  <c r="L299" i="1"/>
  <c r="B301" i="1" l="1"/>
  <c r="DP252" i="1"/>
  <c r="DR252" i="1" s="1"/>
  <c r="N299" i="1"/>
  <c r="CR251" i="1" s="1"/>
  <c r="L300" i="1"/>
  <c r="B302" i="1" l="1"/>
  <c r="DP253" i="1"/>
  <c r="DR253" i="1" s="1"/>
  <c r="N300" i="1"/>
  <c r="CR252" i="1" s="1"/>
  <c r="L301" i="1"/>
  <c r="B303" i="1" l="1"/>
  <c r="DP254" i="1"/>
  <c r="DR254" i="1" s="1"/>
  <c r="N301" i="1"/>
  <c r="CR253" i="1" s="1"/>
  <c r="L302" i="1"/>
  <c r="B304" i="1" l="1"/>
  <c r="DP255" i="1"/>
  <c r="DR255" i="1" s="1"/>
  <c r="N302" i="1"/>
  <c r="CR254" i="1" s="1"/>
  <c r="L303" i="1"/>
  <c r="B305" i="1" l="1"/>
  <c r="DP256" i="1"/>
  <c r="DR256" i="1" s="1"/>
  <c r="N303" i="1"/>
  <c r="CR255" i="1" s="1"/>
  <c r="L304" i="1"/>
  <c r="B306" i="1" l="1"/>
  <c r="DP257" i="1"/>
  <c r="DR257" i="1" s="1"/>
  <c r="N304" i="1"/>
  <c r="CR256" i="1" s="1"/>
  <c r="L305" i="1"/>
  <c r="B310" i="1" l="1"/>
  <c r="DP258" i="1"/>
  <c r="DR258" i="1" s="1"/>
  <c r="L308" i="1"/>
  <c r="N308" i="1" s="1"/>
  <c r="N305" i="1"/>
  <c r="CR257" i="1" s="1"/>
  <c r="L306" i="1"/>
  <c r="B311" i="1" l="1"/>
  <c r="DP259" i="1"/>
  <c r="DR259" i="1" s="1"/>
  <c r="N306" i="1"/>
  <c r="CR258" i="1" s="1"/>
  <c r="L310" i="1"/>
  <c r="B312" i="1" l="1"/>
  <c r="DP260" i="1"/>
  <c r="DR260" i="1" s="1"/>
  <c r="N310" i="1"/>
  <c r="CR259" i="1" s="1"/>
  <c r="L311" i="1"/>
  <c r="B313" i="1" l="1"/>
  <c r="DP261" i="1"/>
  <c r="DR261" i="1" s="1"/>
  <c r="N311" i="1"/>
  <c r="CR260" i="1" s="1"/>
  <c r="L312" i="1"/>
  <c r="B314" i="1" l="1"/>
  <c r="DP262" i="1"/>
  <c r="DR262" i="1" s="1"/>
  <c r="N312" i="1"/>
  <c r="CR261" i="1" s="1"/>
  <c r="L313" i="1"/>
  <c r="B315" i="1" l="1"/>
  <c r="DP263" i="1"/>
  <c r="DR263" i="1" s="1"/>
  <c r="N313" i="1"/>
  <c r="CR262" i="1" s="1"/>
  <c r="L314" i="1"/>
  <c r="B316" i="1" l="1"/>
  <c r="DP264" i="1"/>
  <c r="DR264" i="1" s="1"/>
  <c r="N314" i="1"/>
  <c r="CR263" i="1" s="1"/>
  <c r="L315" i="1"/>
  <c r="B317" i="1" l="1"/>
  <c r="DP265" i="1"/>
  <c r="DR265" i="1" s="1"/>
  <c r="N315" i="1"/>
  <c r="CR264" i="1" s="1"/>
  <c r="L316" i="1"/>
  <c r="B318" i="1" l="1"/>
  <c r="DP266" i="1"/>
  <c r="DR266" i="1" s="1"/>
  <c r="N316" i="1"/>
  <c r="CR265" i="1" s="1"/>
  <c r="L317" i="1"/>
  <c r="B319" i="1" l="1"/>
  <c r="DP267" i="1"/>
  <c r="DR267" i="1" s="1"/>
  <c r="N317" i="1"/>
  <c r="CR266" i="1" s="1"/>
  <c r="L318" i="1"/>
  <c r="B320" i="1" l="1"/>
  <c r="DP268" i="1"/>
  <c r="DR268" i="1" s="1"/>
  <c r="N318" i="1"/>
  <c r="CR267" i="1" s="1"/>
  <c r="L319" i="1"/>
  <c r="B321" i="1" l="1"/>
  <c r="DP269" i="1"/>
  <c r="DR269" i="1" s="1"/>
  <c r="N319" i="1"/>
  <c r="CR268" i="1" s="1"/>
  <c r="L320" i="1"/>
  <c r="B325" i="1" l="1"/>
  <c r="DP270" i="1"/>
  <c r="DR270" i="1" s="1"/>
  <c r="N320" i="1"/>
  <c r="CR269" i="1" s="1"/>
  <c r="L323" i="1"/>
  <c r="N323" i="1" s="1"/>
  <c r="L321" i="1"/>
  <c r="B326" i="1" l="1"/>
  <c r="DP271" i="1"/>
  <c r="DR271" i="1" s="1"/>
  <c r="N321" i="1"/>
  <c r="CR270" i="1" s="1"/>
  <c r="L325" i="1"/>
  <c r="B327" i="1" l="1"/>
  <c r="DP272" i="1"/>
  <c r="DR272" i="1" s="1"/>
  <c r="N325" i="1"/>
  <c r="CR271" i="1" s="1"/>
  <c r="L326" i="1"/>
  <c r="B328" i="1" l="1"/>
  <c r="DP273" i="1"/>
  <c r="DR273" i="1" s="1"/>
  <c r="N326" i="1"/>
  <c r="CR272" i="1" s="1"/>
  <c r="L327" i="1"/>
  <c r="B329" i="1" l="1"/>
  <c r="DP274" i="1"/>
  <c r="DR274" i="1" s="1"/>
  <c r="N327" i="1"/>
  <c r="CR273" i="1" s="1"/>
  <c r="L328" i="1"/>
  <c r="B330" i="1" l="1"/>
  <c r="DP275" i="1"/>
  <c r="DR275" i="1" s="1"/>
  <c r="N328" i="1"/>
  <c r="CR274" i="1" s="1"/>
  <c r="L329" i="1"/>
  <c r="B331" i="1" l="1"/>
  <c r="DP276" i="1"/>
  <c r="DR276" i="1" s="1"/>
  <c r="N329" i="1"/>
  <c r="CR275" i="1" s="1"/>
  <c r="L330" i="1"/>
  <c r="B332" i="1" l="1"/>
  <c r="DP277" i="1"/>
  <c r="DR277" i="1" s="1"/>
  <c r="N330" i="1"/>
  <c r="CR276" i="1" s="1"/>
  <c r="L331" i="1"/>
  <c r="B333" i="1" l="1"/>
  <c r="DP278" i="1"/>
  <c r="DR278" i="1" s="1"/>
  <c r="N331" i="1"/>
  <c r="CR277" i="1" s="1"/>
  <c r="L332" i="1"/>
  <c r="B334" i="1" l="1"/>
  <c r="DP279" i="1"/>
  <c r="DR279" i="1" s="1"/>
  <c r="N332" i="1"/>
  <c r="CR278" i="1" s="1"/>
  <c r="L333" i="1"/>
  <c r="B335" i="1" l="1"/>
  <c r="DP280" i="1"/>
  <c r="DR280" i="1" s="1"/>
  <c r="N333" i="1"/>
  <c r="CR279" i="1" s="1"/>
  <c r="L334" i="1"/>
  <c r="B336" i="1" l="1"/>
  <c r="DP281" i="1"/>
  <c r="DR281" i="1" s="1"/>
  <c r="N334" i="1"/>
  <c r="CR280" i="1" s="1"/>
  <c r="L335" i="1"/>
  <c r="B340" i="1" l="1"/>
  <c r="DP282" i="1"/>
  <c r="DR282" i="1" s="1"/>
  <c r="N335" i="1"/>
  <c r="CR281" i="1" s="1"/>
  <c r="L338" i="1"/>
  <c r="N338" i="1" s="1"/>
  <c r="L336" i="1"/>
  <c r="B341" i="1" l="1"/>
  <c r="DP283" i="1"/>
  <c r="DR283" i="1" s="1"/>
  <c r="N336" i="1"/>
  <c r="CR282" i="1" s="1"/>
  <c r="L340" i="1"/>
  <c r="B342" i="1" l="1"/>
  <c r="DP284" i="1"/>
  <c r="DR284" i="1" s="1"/>
  <c r="N340" i="1"/>
  <c r="CR283" i="1" s="1"/>
  <c r="L341" i="1"/>
  <c r="B343" i="1" l="1"/>
  <c r="DP285" i="1"/>
  <c r="DR285" i="1" s="1"/>
  <c r="N341" i="1"/>
  <c r="CR284" i="1" s="1"/>
  <c r="L342" i="1"/>
  <c r="B344" i="1" l="1"/>
  <c r="DP286" i="1"/>
  <c r="DR286" i="1" s="1"/>
  <c r="N342" i="1"/>
  <c r="CR285" i="1" s="1"/>
  <c r="L343" i="1"/>
  <c r="B345" i="1" l="1"/>
  <c r="DP287" i="1"/>
  <c r="DR287" i="1" s="1"/>
  <c r="N343" i="1"/>
  <c r="CR286" i="1" s="1"/>
  <c r="L344" i="1"/>
  <c r="B346" i="1" l="1"/>
  <c r="DP288" i="1"/>
  <c r="DR288" i="1" s="1"/>
  <c r="N344" i="1"/>
  <c r="CR287" i="1" s="1"/>
  <c r="L345" i="1"/>
  <c r="B347" i="1" l="1"/>
  <c r="DP289" i="1"/>
  <c r="DR289" i="1" s="1"/>
  <c r="N345" i="1"/>
  <c r="CR288" i="1" s="1"/>
  <c r="L346" i="1"/>
  <c r="B348" i="1" l="1"/>
  <c r="DP290" i="1"/>
  <c r="DR290" i="1" s="1"/>
  <c r="N346" i="1"/>
  <c r="CR289" i="1" s="1"/>
  <c r="L347" i="1"/>
  <c r="B349" i="1" l="1"/>
  <c r="DP291" i="1"/>
  <c r="DR291" i="1" s="1"/>
  <c r="N347" i="1"/>
  <c r="CR290" i="1" s="1"/>
  <c r="L348" i="1"/>
  <c r="B350" i="1" l="1"/>
  <c r="DP292" i="1"/>
  <c r="DR292" i="1" s="1"/>
  <c r="N348" i="1"/>
  <c r="CR291" i="1" s="1"/>
  <c r="L349" i="1"/>
  <c r="B351" i="1" l="1"/>
  <c r="DP293" i="1"/>
  <c r="DR293" i="1" s="1"/>
  <c r="N349" i="1"/>
  <c r="CR292" i="1" s="1"/>
  <c r="L350" i="1"/>
  <c r="B355" i="1" l="1"/>
  <c r="DP294" i="1"/>
  <c r="DR294" i="1" s="1"/>
  <c r="L353" i="1"/>
  <c r="N353" i="1" s="1"/>
  <c r="N350" i="1"/>
  <c r="CR293" i="1" s="1"/>
  <c r="L351" i="1"/>
  <c r="B356" i="1" l="1"/>
  <c r="DP295" i="1"/>
  <c r="DR295" i="1" s="1"/>
  <c r="N351" i="1"/>
  <c r="CR294" i="1" s="1"/>
  <c r="L355" i="1"/>
  <c r="B357" i="1" l="1"/>
  <c r="DP296" i="1"/>
  <c r="DR296" i="1" s="1"/>
  <c r="N355" i="1"/>
  <c r="CR295" i="1" s="1"/>
  <c r="L356" i="1"/>
  <c r="B358" i="1" l="1"/>
  <c r="DP297" i="1"/>
  <c r="DR297" i="1" s="1"/>
  <c r="N356" i="1"/>
  <c r="CR296" i="1" s="1"/>
  <c r="L357" i="1"/>
  <c r="B359" i="1" l="1"/>
  <c r="DP298" i="1"/>
  <c r="DR298" i="1" s="1"/>
  <c r="N357" i="1"/>
  <c r="CR297" i="1" s="1"/>
  <c r="L358" i="1"/>
  <c r="B360" i="1" l="1"/>
  <c r="DP299" i="1"/>
  <c r="DR299" i="1" s="1"/>
  <c r="N358" i="1"/>
  <c r="CR298" i="1" s="1"/>
  <c r="L359" i="1"/>
  <c r="B361" i="1" l="1"/>
  <c r="DP300" i="1"/>
  <c r="DR300" i="1" s="1"/>
  <c r="N359" i="1"/>
  <c r="CR299" i="1" s="1"/>
  <c r="L360" i="1"/>
  <c r="B362" i="1" l="1"/>
  <c r="DP301" i="1"/>
  <c r="DR301" i="1" s="1"/>
  <c r="N360" i="1"/>
  <c r="CR300" i="1" s="1"/>
  <c r="L361" i="1"/>
  <c r="B363" i="1" l="1"/>
  <c r="DP302" i="1"/>
  <c r="DR302" i="1" s="1"/>
  <c r="N361" i="1"/>
  <c r="CR301" i="1" s="1"/>
  <c r="L362" i="1"/>
  <c r="B364" i="1" l="1"/>
  <c r="DP303" i="1"/>
  <c r="DR303" i="1" s="1"/>
  <c r="N362" i="1"/>
  <c r="CR302" i="1" s="1"/>
  <c r="L363" i="1"/>
  <c r="B365" i="1" l="1"/>
  <c r="DP304" i="1"/>
  <c r="DR304" i="1" s="1"/>
  <c r="N363" i="1"/>
  <c r="CR303" i="1" s="1"/>
  <c r="L364" i="1"/>
  <c r="B366" i="1" l="1"/>
  <c r="DP305" i="1"/>
  <c r="DR305" i="1" s="1"/>
  <c r="N364" i="1"/>
  <c r="CR304" i="1" s="1"/>
  <c r="L365" i="1"/>
  <c r="B370" i="1" l="1"/>
  <c r="K370" i="1" s="1"/>
  <c r="DP306" i="1"/>
  <c r="DR306" i="1" s="1"/>
  <c r="L368" i="1"/>
  <c r="N368" i="1" s="1"/>
  <c r="N365" i="1"/>
  <c r="CR305" i="1" s="1"/>
  <c r="L366" i="1"/>
  <c r="B371" i="1" l="1"/>
  <c r="DP308" i="1" s="1"/>
  <c r="DP307" i="1"/>
  <c r="DR307" i="1" s="1"/>
  <c r="N366" i="1"/>
  <c r="CR306" i="1" s="1"/>
  <c r="L370" i="1"/>
  <c r="L371" i="1" s="1"/>
  <c r="L372" i="1" s="1"/>
  <c r="N372" i="1" s="1"/>
  <c r="K371" i="1" l="1"/>
  <c r="B372" i="1"/>
  <c r="DP309" i="1" s="1"/>
  <c r="DR308" i="1" s="1"/>
  <c r="N370" i="1"/>
  <c r="L374" i="1"/>
  <c r="N374" i="1" s="1"/>
  <c r="K372" i="1" l="1"/>
  <c r="DR309" i="1"/>
  <c r="CR307" i="1"/>
  <c r="N371" i="1"/>
  <c r="CR308" i="1" l="1"/>
  <c r="CR309" i="1" l="1"/>
  <c r="L24" i="1" l="1"/>
  <c r="D55" i="1" l="1"/>
  <c r="C70" i="1" s="1"/>
  <c r="C85" i="1" s="1"/>
  <c r="C100" i="1" s="1"/>
  <c r="C115" i="1" s="1"/>
  <c r="C130" i="1" s="1"/>
  <c r="C145" i="1" s="1"/>
  <c r="C160" i="1" s="1"/>
  <c r="C175" i="1" s="1"/>
  <c r="C190" i="1" s="1"/>
  <c r="C205" i="1" s="1"/>
  <c r="C220" i="1" s="1"/>
  <c r="C235" i="1" s="1"/>
  <c r="C250" i="1" s="1"/>
  <c r="C265" i="1" s="1"/>
  <c r="C280" i="1" s="1"/>
  <c r="C295" i="1" s="1"/>
  <c r="C310" i="1" s="1"/>
  <c r="C325" i="1" s="1"/>
  <c r="C340" i="1" s="1"/>
  <c r="C355" i="1" s="1"/>
  <c r="C370" i="1" s="1"/>
  <c r="N38" i="1" l="1"/>
  <c r="N49" i="1" s="1"/>
  <c r="BB55" i="1"/>
  <c r="BD55" i="1" s="1"/>
  <c r="DF55" i="1" l="1"/>
  <c r="BB56" i="1"/>
  <c r="BD56" i="1" l="1"/>
  <c r="BB57" i="1"/>
  <c r="BB58" i="1" l="1"/>
  <c r="BD57" i="1"/>
  <c r="DF56" i="1"/>
  <c r="DF57" i="1" l="1"/>
  <c r="BD58" i="1"/>
  <c r="BB59" i="1"/>
  <c r="BD59" i="1" l="1"/>
  <c r="BB60" i="1"/>
  <c r="DF58" i="1"/>
  <c r="BB61" i="1" l="1"/>
  <c r="BD60" i="1"/>
  <c r="DF59" i="1"/>
  <c r="DF60" i="1" l="1"/>
  <c r="BB62" i="1"/>
  <c r="BD61" i="1"/>
  <c r="BB63" i="1" l="1"/>
  <c r="BD62" i="1"/>
  <c r="DF61" i="1"/>
  <c r="DF62" i="1" l="1"/>
  <c r="BD63" i="1"/>
  <c r="BB64" i="1"/>
  <c r="DF63" i="1" l="1"/>
  <c r="BB65" i="1"/>
  <c r="BD64" i="1"/>
  <c r="DF64" i="1" l="1"/>
  <c r="BB66" i="1"/>
  <c r="BD65" i="1"/>
  <c r="DF65" i="1" l="1"/>
  <c r="BD66" i="1"/>
  <c r="BB70" i="1"/>
  <c r="BB68" i="1"/>
  <c r="BD68" i="1" s="1"/>
  <c r="DF66" i="1" l="1"/>
  <c r="BB71" i="1"/>
  <c r="BD70" i="1"/>
  <c r="DF67" i="1" l="1"/>
  <c r="BB72" i="1"/>
  <c r="BD71" i="1"/>
  <c r="BB73" i="1" l="1"/>
  <c r="BD72" i="1"/>
  <c r="DF68" i="1"/>
  <c r="BB74" i="1" l="1"/>
  <c r="BD73" i="1"/>
  <c r="DF69" i="1"/>
  <c r="DF70" i="1" l="1"/>
  <c r="CF73" i="1"/>
  <c r="BD74" i="1"/>
  <c r="BB75" i="1"/>
  <c r="BB76" i="1" l="1"/>
  <c r="BD75" i="1"/>
  <c r="CG73" i="1"/>
  <c r="CJ73" i="1" s="1"/>
  <c r="F73" i="1"/>
  <c r="CH73" i="1"/>
  <c r="DF71" i="1"/>
  <c r="CK73" i="1" l="1"/>
  <c r="AU55" i="1"/>
  <c r="BB77" i="1"/>
  <c r="BD76" i="1"/>
  <c r="DF72" i="1"/>
  <c r="CF75" i="1"/>
  <c r="AR55" i="1" l="1"/>
  <c r="DB55" i="1" s="1"/>
  <c r="DC55" i="1"/>
  <c r="BB78" i="1"/>
  <c r="BD77" i="1"/>
  <c r="F75" i="1"/>
  <c r="CG75" i="1"/>
  <c r="CJ75" i="1" s="1"/>
  <c r="CH75" i="1"/>
  <c r="CK75" i="1" s="1"/>
  <c r="DF73" i="1"/>
  <c r="CF76" i="1"/>
  <c r="CF55" i="1" l="1"/>
  <c r="CG55" i="1" s="1"/>
  <c r="CJ55" i="1" s="1"/>
  <c r="DQ55" i="1"/>
  <c r="CF77" i="1"/>
  <c r="DF74" i="1"/>
  <c r="BB79" i="1"/>
  <c r="BD78" i="1"/>
  <c r="F76" i="1"/>
  <c r="CH76" i="1"/>
  <c r="CK76" i="1" s="1"/>
  <c r="CG76" i="1"/>
  <c r="CJ76" i="1" s="1"/>
  <c r="CL55" i="1" l="1"/>
  <c r="CH55" i="1"/>
  <c r="CK55" i="1" s="1"/>
  <c r="F55" i="1"/>
  <c r="H55" i="1" s="1"/>
  <c r="DF75" i="1"/>
  <c r="CF78" i="1"/>
  <c r="F77" i="1"/>
  <c r="CH77" i="1"/>
  <c r="CK77" i="1" s="1"/>
  <c r="CG77" i="1"/>
  <c r="CJ77" i="1" s="1"/>
  <c r="BB80" i="1"/>
  <c r="BD79" i="1"/>
  <c r="G55" i="1" l="1"/>
  <c r="C56" i="1" s="1"/>
  <c r="I55" i="1"/>
  <c r="DF76" i="1"/>
  <c r="CF79" i="1"/>
  <c r="F78" i="1"/>
  <c r="CH78" i="1"/>
  <c r="CK78" i="1" s="1"/>
  <c r="CG78" i="1"/>
  <c r="CJ78" i="1" s="1"/>
  <c r="BB81" i="1"/>
  <c r="BD80" i="1"/>
  <c r="F79" i="1" l="1"/>
  <c r="CH79" i="1"/>
  <c r="CK79" i="1" s="1"/>
  <c r="CG79" i="1"/>
  <c r="CJ79" i="1" s="1"/>
  <c r="DF77" i="1"/>
  <c r="CF80" i="1"/>
  <c r="BB85" i="1"/>
  <c r="BB83" i="1"/>
  <c r="BD83" i="1" s="1"/>
  <c r="BD81" i="1"/>
  <c r="CF81" i="1" l="1"/>
  <c r="DF78" i="1"/>
  <c r="BB86" i="1"/>
  <c r="BD85" i="1"/>
  <c r="CG80" i="1"/>
  <c r="CJ80" i="1" s="1"/>
  <c r="CH80" i="1"/>
  <c r="CK80" i="1" s="1"/>
  <c r="F80" i="1"/>
  <c r="CH81" i="1" l="1"/>
  <c r="CK81" i="1" s="1"/>
  <c r="CG81" i="1"/>
  <c r="CJ81" i="1" s="1"/>
  <c r="F81" i="1"/>
  <c r="DF79" i="1"/>
  <c r="CF85" i="1"/>
  <c r="BB87" i="1"/>
  <c r="BD86" i="1"/>
  <c r="CG85" i="1" l="1"/>
  <c r="CJ85" i="1" s="1"/>
  <c r="CH85" i="1"/>
  <c r="CK85" i="1" s="1"/>
  <c r="F85" i="1"/>
  <c r="CF86" i="1"/>
  <c r="DF80" i="1"/>
  <c r="BB88" i="1"/>
  <c r="BD87" i="1"/>
  <c r="CF87" i="1" l="1"/>
  <c r="DF81" i="1"/>
  <c r="BD88" i="1"/>
  <c r="BB89" i="1"/>
  <c r="F86" i="1"/>
  <c r="CH86" i="1"/>
  <c r="CK86" i="1" s="1"/>
  <c r="CG86" i="1"/>
  <c r="CJ86" i="1" s="1"/>
  <c r="H85" i="1"/>
  <c r="G85" i="1"/>
  <c r="C86" i="1" s="1"/>
  <c r="DF82" i="1" l="1"/>
  <c r="CF88" i="1"/>
  <c r="CG87" i="1"/>
  <c r="CJ87" i="1" s="1"/>
  <c r="F87" i="1"/>
  <c r="CH87" i="1"/>
  <c r="CK87" i="1" s="1"/>
  <c r="BB90" i="1"/>
  <c r="BD89" i="1"/>
  <c r="G86" i="1"/>
  <c r="C87" i="1" s="1"/>
  <c r="H86" i="1"/>
  <c r="CG88" i="1" l="1"/>
  <c r="CJ88" i="1" s="1"/>
  <c r="CH88" i="1"/>
  <c r="CK88" i="1" s="1"/>
  <c r="F88" i="1"/>
  <c r="DF83" i="1"/>
  <c r="CF89" i="1"/>
  <c r="G87" i="1"/>
  <c r="C88" i="1" s="1"/>
  <c r="H87" i="1"/>
  <c r="BD90" i="1"/>
  <c r="BB91" i="1"/>
  <c r="CF90" i="1" l="1"/>
  <c r="DF84" i="1"/>
  <c r="G88" i="1"/>
  <c r="C89" i="1" s="1"/>
  <c r="H88" i="1"/>
  <c r="F89" i="1"/>
  <c r="CH89" i="1"/>
  <c r="CK89" i="1" s="1"/>
  <c r="CG89" i="1"/>
  <c r="CJ89" i="1" s="1"/>
  <c r="BB92" i="1"/>
  <c r="BD91" i="1"/>
  <c r="CG90" i="1" l="1"/>
  <c r="CJ90" i="1" s="1"/>
  <c r="F90" i="1"/>
  <c r="CH90" i="1"/>
  <c r="CK90" i="1" s="1"/>
  <c r="DF85" i="1"/>
  <c r="CF91" i="1"/>
  <c r="BB93" i="1"/>
  <c r="BD92" i="1"/>
  <c r="H89" i="1"/>
  <c r="G89" i="1"/>
  <c r="C90" i="1" s="1"/>
  <c r="DF86" i="1" l="1"/>
  <c r="CF92" i="1"/>
  <c r="BB94" i="1"/>
  <c r="BD93" i="1"/>
  <c r="CG91" i="1"/>
  <c r="CJ91" i="1" s="1"/>
  <c r="CH91" i="1"/>
  <c r="CK91" i="1" s="1"/>
  <c r="F91" i="1"/>
  <c r="G90" i="1"/>
  <c r="C91" i="1" s="1"/>
  <c r="H90" i="1"/>
  <c r="CF93" i="1" l="1"/>
  <c r="DF87" i="1"/>
  <c r="BB95" i="1"/>
  <c r="BD94" i="1"/>
  <c r="G91" i="1"/>
  <c r="C92" i="1" s="1"/>
  <c r="H91" i="1"/>
  <c r="F92" i="1"/>
  <c r="CG92" i="1"/>
  <c r="CJ92" i="1" s="1"/>
  <c r="CH92" i="1"/>
  <c r="CK92" i="1" s="1"/>
  <c r="CH93" i="1" l="1"/>
  <c r="CG93" i="1"/>
  <c r="CJ93" i="1" s="1"/>
  <c r="F93" i="1"/>
  <c r="G92" i="1"/>
  <c r="C93" i="1" s="1"/>
  <c r="H92" i="1"/>
  <c r="CF94" i="1"/>
  <c r="DF88" i="1"/>
  <c r="BB96" i="1"/>
  <c r="BD95" i="1"/>
  <c r="CK93" i="1" l="1"/>
  <c r="AU56" i="1"/>
  <c r="F94" i="1"/>
  <c r="CG94" i="1"/>
  <c r="CJ94" i="1" s="1"/>
  <c r="CH94" i="1"/>
  <c r="CK94" i="1" s="1"/>
  <c r="G93" i="1"/>
  <c r="C94" i="1" s="1"/>
  <c r="H93" i="1"/>
  <c r="DF89" i="1"/>
  <c r="CF95" i="1"/>
  <c r="BB100" i="1"/>
  <c r="BB98" i="1"/>
  <c r="BD98" i="1" s="1"/>
  <c r="CF98" i="1" s="1"/>
  <c r="H31" i="1" s="1"/>
  <c r="G31" i="1" s="1"/>
  <c r="BD96" i="1"/>
  <c r="AR56" i="1" l="1"/>
  <c r="DB56" i="1" s="1"/>
  <c r="DC56" i="1"/>
  <c r="DF90" i="1"/>
  <c r="CF96" i="1"/>
  <c r="H94" i="1"/>
  <c r="G94" i="1"/>
  <c r="C95" i="1" s="1"/>
  <c r="CJ400" i="1"/>
  <c r="BB101" i="1"/>
  <c r="BD100" i="1"/>
  <c r="F95" i="1"/>
  <c r="CH95" i="1"/>
  <c r="CK95" i="1" s="1"/>
  <c r="CG95" i="1"/>
  <c r="CJ95" i="1" s="1"/>
  <c r="BB102" i="1" l="1"/>
  <c r="BD101" i="1"/>
  <c r="CL400" i="1"/>
  <c r="CM400" i="1"/>
  <c r="H95" i="1"/>
  <c r="G95" i="1"/>
  <c r="C96" i="1" s="1"/>
  <c r="CF100" i="1"/>
  <c r="DF91" i="1"/>
  <c r="F96" i="1"/>
  <c r="CH96" i="1"/>
  <c r="CK96" i="1" s="1"/>
  <c r="CG96" i="1"/>
  <c r="CJ96" i="1" s="1"/>
  <c r="F100" i="1" l="1"/>
  <c r="CG100" i="1"/>
  <c r="CJ100" i="1" s="1"/>
  <c r="CH100" i="1"/>
  <c r="CK100" i="1" s="1"/>
  <c r="BB103" i="1"/>
  <c r="BD102" i="1"/>
  <c r="H96" i="1"/>
  <c r="G96" i="1"/>
  <c r="F98" i="1"/>
  <c r="CK400" i="1"/>
  <c r="CN400" i="1"/>
  <c r="CF101" i="1"/>
  <c r="DF92" i="1"/>
  <c r="G100" i="1" l="1"/>
  <c r="C101" i="1" s="1"/>
  <c r="H100" i="1"/>
  <c r="H98" i="1"/>
  <c r="E100" i="1"/>
  <c r="D100" i="1"/>
  <c r="CF102" i="1"/>
  <c r="DF93" i="1"/>
  <c r="BD103" i="1"/>
  <c r="BB104" i="1"/>
  <c r="CG101" i="1"/>
  <c r="CJ101" i="1" s="1"/>
  <c r="CH101" i="1"/>
  <c r="CK101" i="1" s="1"/>
  <c r="F101" i="1"/>
  <c r="G101" i="1" l="1"/>
  <c r="C102" i="1" s="1"/>
  <c r="H101" i="1"/>
  <c r="BB105" i="1"/>
  <c r="BD104" i="1"/>
  <c r="CH102" i="1"/>
  <c r="CK102" i="1" s="1"/>
  <c r="F102" i="1"/>
  <c r="CG102" i="1"/>
  <c r="CJ102" i="1" s="1"/>
  <c r="CF103" i="1"/>
  <c r="DF94" i="1"/>
  <c r="DF95" i="1" l="1"/>
  <c r="CF104" i="1"/>
  <c r="F103" i="1"/>
  <c r="CH103" i="1"/>
  <c r="CK103" i="1" s="1"/>
  <c r="CG103" i="1"/>
  <c r="CJ103" i="1" s="1"/>
  <c r="BD105" i="1"/>
  <c r="BB106" i="1"/>
  <c r="G102" i="1"/>
  <c r="C103" i="1" s="1"/>
  <c r="H102" i="1"/>
  <c r="BB107" i="1" l="1"/>
  <c r="BD106" i="1"/>
  <c r="G103" i="1"/>
  <c r="C104" i="1" s="1"/>
  <c r="H103" i="1"/>
  <c r="CF105" i="1"/>
  <c r="DF96" i="1"/>
  <c r="F104" i="1"/>
  <c r="CH104" i="1"/>
  <c r="CK104" i="1" s="1"/>
  <c r="CG104" i="1"/>
  <c r="CJ104" i="1" s="1"/>
  <c r="G104" i="1" l="1"/>
  <c r="C105" i="1" s="1"/>
  <c r="H104" i="1"/>
  <c r="BD107" i="1"/>
  <c r="BB108" i="1"/>
  <c r="F105" i="1"/>
  <c r="CG105" i="1"/>
  <c r="CJ105" i="1" s="1"/>
  <c r="CH105" i="1"/>
  <c r="CK105" i="1" s="1"/>
  <c r="DF97" i="1"/>
  <c r="CF106" i="1"/>
  <c r="G105" i="1" l="1"/>
  <c r="C106" i="1" s="1"/>
  <c r="H105" i="1"/>
  <c r="BB109" i="1"/>
  <c r="BD108" i="1"/>
  <c r="F106" i="1"/>
  <c r="CG106" i="1"/>
  <c r="CJ106" i="1" s="1"/>
  <c r="CH106" i="1"/>
  <c r="CK106" i="1" s="1"/>
  <c r="CF107" i="1"/>
  <c r="DF98" i="1"/>
  <c r="BB110" i="1" l="1"/>
  <c r="BD109" i="1"/>
  <c r="F107" i="1"/>
  <c r="CG107" i="1"/>
  <c r="CJ107" i="1" s="1"/>
  <c r="CH107" i="1"/>
  <c r="CK107" i="1" s="1"/>
  <c r="G106" i="1"/>
  <c r="C107" i="1" s="1"/>
  <c r="H106" i="1"/>
  <c r="DF99" i="1"/>
  <c r="CF108" i="1"/>
  <c r="BB111" i="1" l="1"/>
  <c r="BD110" i="1"/>
  <c r="BB113" i="1"/>
  <c r="BD113" i="1" s="1"/>
  <c r="CF113" i="1" s="1"/>
  <c r="H32" i="1" s="1"/>
  <c r="G32" i="1" s="1"/>
  <c r="F108" i="1"/>
  <c r="CG108" i="1"/>
  <c r="CJ108" i="1" s="1"/>
  <c r="CH108" i="1"/>
  <c r="CK108" i="1" s="1"/>
  <c r="G107" i="1"/>
  <c r="C108" i="1" s="1"/>
  <c r="H107" i="1"/>
  <c r="DF100" i="1"/>
  <c r="CF109" i="1"/>
  <c r="BB115" i="1" l="1"/>
  <c r="BD111" i="1"/>
  <c r="F109" i="1"/>
  <c r="CH109" i="1"/>
  <c r="CK109" i="1" s="1"/>
  <c r="CG109" i="1"/>
  <c r="CJ109" i="1" s="1"/>
  <c r="G108" i="1"/>
  <c r="C109" i="1" s="1"/>
  <c r="H108" i="1"/>
  <c r="CJ401" i="1"/>
  <c r="CF110" i="1"/>
  <c r="DF101" i="1"/>
  <c r="DF102" i="1" l="1"/>
  <c r="CF111" i="1"/>
  <c r="BD115" i="1"/>
  <c r="BB116" i="1"/>
  <c r="CG110" i="1"/>
  <c r="CJ110" i="1" s="1"/>
  <c r="F110" i="1"/>
  <c r="CH110" i="1"/>
  <c r="CK110" i="1" s="1"/>
  <c r="CM401" i="1"/>
  <c r="CN401" i="1" s="1"/>
  <c r="CL401" i="1"/>
  <c r="G109" i="1"/>
  <c r="C110" i="1" s="1"/>
  <c r="H109" i="1"/>
  <c r="BB117" i="1" l="1"/>
  <c r="BD116" i="1"/>
  <c r="DF103" i="1"/>
  <c r="CF115" i="1"/>
  <c r="CK401" i="1"/>
  <c r="G110" i="1"/>
  <c r="C111" i="1" s="1"/>
  <c r="H110" i="1"/>
  <c r="F111" i="1"/>
  <c r="CH111" i="1"/>
  <c r="CK111" i="1" s="1"/>
  <c r="CG111" i="1"/>
  <c r="CJ111" i="1" s="1"/>
  <c r="F115" i="1" l="1"/>
  <c r="CH115" i="1"/>
  <c r="CK115" i="1" s="1"/>
  <c r="CG115" i="1"/>
  <c r="CJ115" i="1" s="1"/>
  <c r="CF116" i="1"/>
  <c r="DF104" i="1"/>
  <c r="BB118" i="1"/>
  <c r="BD117" i="1"/>
  <c r="H111" i="1"/>
  <c r="G111" i="1"/>
  <c r="F113" i="1"/>
  <c r="F116" i="1" l="1"/>
  <c r="CH116" i="1"/>
  <c r="CG116" i="1"/>
  <c r="CJ116" i="1" s="1"/>
  <c r="G115" i="1"/>
  <c r="C116" i="1" s="1"/>
  <c r="H115" i="1"/>
  <c r="E115" i="1"/>
  <c r="D115" i="1"/>
  <c r="H113" i="1"/>
  <c r="DF105" i="1"/>
  <c r="CF117" i="1"/>
  <c r="BD118" i="1"/>
  <c r="BB119" i="1"/>
  <c r="CK116" i="1" l="1"/>
  <c r="AU57" i="1"/>
  <c r="G116" i="1"/>
  <c r="C117" i="1" s="1"/>
  <c r="H116" i="1"/>
  <c r="BD119" i="1"/>
  <c r="BB120" i="1"/>
  <c r="CF118" i="1"/>
  <c r="DF106" i="1"/>
  <c r="CG117" i="1"/>
  <c r="CJ117" i="1" s="1"/>
  <c r="F117" i="1"/>
  <c r="CH117" i="1"/>
  <c r="CK117" i="1" s="1"/>
  <c r="AR57" i="1" l="1"/>
  <c r="DB57" i="1" s="1"/>
  <c r="DC57" i="1"/>
  <c r="F118" i="1"/>
  <c r="CH118" i="1"/>
  <c r="CK118" i="1" s="1"/>
  <c r="CG118" i="1"/>
  <c r="CJ118" i="1" s="1"/>
  <c r="BB121" i="1"/>
  <c r="BD120" i="1"/>
  <c r="CF119" i="1"/>
  <c r="DF107" i="1"/>
  <c r="G117" i="1"/>
  <c r="C118" i="1" s="1"/>
  <c r="H117" i="1"/>
  <c r="G118" i="1" l="1"/>
  <c r="C119" i="1" s="1"/>
  <c r="H118" i="1"/>
  <c r="CG119" i="1"/>
  <c r="CJ119" i="1" s="1"/>
  <c r="F119" i="1"/>
  <c r="CH119" i="1"/>
  <c r="CK119" i="1" s="1"/>
  <c r="CF120" i="1"/>
  <c r="DF108" i="1"/>
  <c r="BB122" i="1"/>
  <c r="BD121" i="1"/>
  <c r="F120" i="1" l="1"/>
  <c r="CG120" i="1"/>
  <c r="CJ120" i="1" s="1"/>
  <c r="CH120" i="1"/>
  <c r="CK120" i="1" s="1"/>
  <c r="DF109" i="1"/>
  <c r="CF121" i="1"/>
  <c r="G119" i="1"/>
  <c r="C120" i="1" s="1"/>
  <c r="H119" i="1"/>
  <c r="BD122" i="1"/>
  <c r="BB123" i="1"/>
  <c r="G120" i="1" l="1"/>
  <c r="C121" i="1" s="1"/>
  <c r="H120" i="1"/>
  <c r="CF122" i="1"/>
  <c r="DF110" i="1"/>
  <c r="BB124" i="1"/>
  <c r="BD123" i="1"/>
  <c r="CH121" i="1"/>
  <c r="CK121" i="1" s="1"/>
  <c r="F121" i="1"/>
  <c r="CG121" i="1"/>
  <c r="CJ121" i="1" s="1"/>
  <c r="F122" i="1" l="1"/>
  <c r="CG122" i="1"/>
  <c r="CJ122" i="1" s="1"/>
  <c r="CH122" i="1"/>
  <c r="CK122" i="1" s="1"/>
  <c r="H121" i="1"/>
  <c r="G121" i="1"/>
  <c r="C122" i="1" s="1"/>
  <c r="DF111" i="1"/>
  <c r="CF123" i="1"/>
  <c r="BB125" i="1"/>
  <c r="BD124" i="1"/>
  <c r="CF124" i="1" l="1"/>
  <c r="DF112" i="1"/>
  <c r="G122" i="1"/>
  <c r="C123" i="1" s="1"/>
  <c r="H122" i="1"/>
  <c r="BB128" i="1"/>
  <c r="BD128" i="1" s="1"/>
  <c r="CF128" i="1" s="1"/>
  <c r="H33" i="1" s="1"/>
  <c r="G33" i="1" s="1"/>
  <c r="BB126" i="1"/>
  <c r="BD125" i="1"/>
  <c r="F123" i="1"/>
  <c r="CH123" i="1"/>
  <c r="CK123" i="1" s="1"/>
  <c r="CG123" i="1"/>
  <c r="CJ123" i="1" s="1"/>
  <c r="G123" i="1" l="1"/>
  <c r="C124" i="1" s="1"/>
  <c r="H123" i="1"/>
  <c r="CH124" i="1"/>
  <c r="CK124" i="1" s="1"/>
  <c r="CG124" i="1"/>
  <c r="CJ124" i="1" s="1"/>
  <c r="F124" i="1"/>
  <c r="CJ402" i="1"/>
  <c r="CF125" i="1"/>
  <c r="DF113" i="1"/>
  <c r="BB130" i="1"/>
  <c r="BD126" i="1"/>
  <c r="CF126" i="1" l="1"/>
  <c r="DF114" i="1"/>
  <c r="CL402" i="1"/>
  <c r="CM402" i="1"/>
  <c r="CN402" i="1" s="1"/>
  <c r="BB131" i="1"/>
  <c r="BD130" i="1"/>
  <c r="G124" i="1"/>
  <c r="C125" i="1" s="1"/>
  <c r="H124" i="1"/>
  <c r="CG125" i="1"/>
  <c r="CJ125" i="1" s="1"/>
  <c r="F125" i="1"/>
  <c r="CH125" i="1"/>
  <c r="CK125" i="1" s="1"/>
  <c r="CH126" i="1" l="1"/>
  <c r="CK126" i="1" s="1"/>
  <c r="F126" i="1"/>
  <c r="CG126" i="1"/>
  <c r="CJ126" i="1" s="1"/>
  <c r="G125" i="1"/>
  <c r="C126" i="1" s="1"/>
  <c r="H125" i="1"/>
  <c r="CF130" i="1"/>
  <c r="DF115" i="1"/>
  <c r="BB132" i="1"/>
  <c r="BD131" i="1"/>
  <c r="CK402" i="1"/>
  <c r="CF131" i="1" l="1"/>
  <c r="DF116" i="1"/>
  <c r="BB133" i="1"/>
  <c r="BD132" i="1"/>
  <c r="G126" i="1"/>
  <c r="H126" i="1"/>
  <c r="F128" i="1"/>
  <c r="CH130" i="1"/>
  <c r="CK130" i="1" s="1"/>
  <c r="CG130" i="1"/>
  <c r="CJ130" i="1" s="1"/>
  <c r="F130" i="1"/>
  <c r="CH131" i="1" l="1"/>
  <c r="CK131" i="1" s="1"/>
  <c r="F131" i="1"/>
  <c r="CG131" i="1"/>
  <c r="CJ131" i="1" s="1"/>
  <c r="D130" i="1"/>
  <c r="E130" i="1"/>
  <c r="H128" i="1"/>
  <c r="DF117" i="1"/>
  <c r="CF132" i="1"/>
  <c r="BB134" i="1"/>
  <c r="BD133" i="1"/>
  <c r="G130" i="1"/>
  <c r="C131" i="1" s="1"/>
  <c r="H130" i="1"/>
  <c r="CH132" i="1" l="1"/>
  <c r="CK132" i="1" s="1"/>
  <c r="CG132" i="1"/>
  <c r="CJ132" i="1" s="1"/>
  <c r="F132" i="1"/>
  <c r="CF133" i="1"/>
  <c r="DF118" i="1"/>
  <c r="BB135" i="1"/>
  <c r="BD134" i="1"/>
  <c r="G131" i="1"/>
  <c r="C132" i="1" s="1"/>
  <c r="H131" i="1"/>
  <c r="G132" i="1" l="1"/>
  <c r="C133" i="1" s="1"/>
  <c r="H132" i="1"/>
  <c r="BB136" i="1"/>
  <c r="BD135" i="1"/>
  <c r="F133" i="1"/>
  <c r="CG133" i="1"/>
  <c r="CJ133" i="1" s="1"/>
  <c r="CH133" i="1"/>
  <c r="CK133" i="1" s="1"/>
  <c r="DF119" i="1"/>
  <c r="CF134" i="1"/>
  <c r="BB137" i="1" l="1"/>
  <c r="BD136" i="1"/>
  <c r="F134" i="1"/>
  <c r="CH134" i="1"/>
  <c r="CK134" i="1" s="1"/>
  <c r="CG134" i="1"/>
  <c r="CJ134" i="1" s="1"/>
  <c r="G133" i="1"/>
  <c r="C134" i="1" s="1"/>
  <c r="H133" i="1"/>
  <c r="CF135" i="1"/>
  <c r="DF120" i="1"/>
  <c r="G134" i="1" l="1"/>
  <c r="C135" i="1" s="1"/>
  <c r="H134" i="1"/>
  <c r="F135" i="1"/>
  <c r="CG135" i="1"/>
  <c r="CJ135" i="1" s="1"/>
  <c r="CH135" i="1"/>
  <c r="CF136" i="1"/>
  <c r="DF121" i="1"/>
  <c r="BB138" i="1"/>
  <c r="BD137" i="1"/>
  <c r="CK135" i="1" l="1"/>
  <c r="AU58" i="1"/>
  <c r="F136" i="1"/>
  <c r="CH136" i="1"/>
  <c r="CK136" i="1" s="1"/>
  <c r="CG136" i="1"/>
  <c r="CJ136" i="1" s="1"/>
  <c r="CF137" i="1"/>
  <c r="DF122" i="1"/>
  <c r="G135" i="1"/>
  <c r="C136" i="1" s="1"/>
  <c r="H135" i="1"/>
  <c r="BB139" i="1"/>
  <c r="BD138" i="1"/>
  <c r="AR58" i="1" l="1"/>
  <c r="DB58" i="1" s="1"/>
  <c r="DB59" i="1" s="1"/>
  <c r="DC58" i="1"/>
  <c r="G136" i="1"/>
  <c r="C137" i="1" s="1"/>
  <c r="H136" i="1"/>
  <c r="CH137" i="1"/>
  <c r="CK137" i="1" s="1"/>
  <c r="F137" i="1"/>
  <c r="CG137" i="1"/>
  <c r="CJ137" i="1" s="1"/>
  <c r="DF123" i="1"/>
  <c r="CF138" i="1"/>
  <c r="BD139" i="1"/>
  <c r="BB140" i="1"/>
  <c r="DC59" i="1" l="1"/>
  <c r="CH138" i="1"/>
  <c r="CK138" i="1" s="1"/>
  <c r="CG138" i="1"/>
  <c r="CJ138" i="1" s="1"/>
  <c r="F138" i="1"/>
  <c r="G137" i="1"/>
  <c r="C138" i="1" s="1"/>
  <c r="H137" i="1"/>
  <c r="BB141" i="1"/>
  <c r="BB143" i="1"/>
  <c r="BD143" i="1" s="1"/>
  <c r="CF143" i="1" s="1"/>
  <c r="H34" i="1" s="1"/>
  <c r="G34" i="1" s="1"/>
  <c r="BD140" i="1"/>
  <c r="DF124" i="1"/>
  <c r="CF139" i="1"/>
  <c r="CJ403" i="1" l="1"/>
  <c r="CG139" i="1"/>
  <c r="CJ139" i="1" s="1"/>
  <c r="CH139" i="1"/>
  <c r="CK139" i="1" s="1"/>
  <c r="F139" i="1"/>
  <c r="G138" i="1"/>
  <c r="C139" i="1" s="1"/>
  <c r="H138" i="1"/>
  <c r="BB145" i="1"/>
  <c r="BD141" i="1"/>
  <c r="DF125" i="1"/>
  <c r="CF140" i="1"/>
  <c r="BD145" i="1" l="1"/>
  <c r="BB146" i="1"/>
  <c r="G139" i="1"/>
  <c r="C140" i="1" s="1"/>
  <c r="H139" i="1"/>
  <c r="CM403" i="1"/>
  <c r="CN403" i="1" s="1"/>
  <c r="CL403" i="1"/>
  <c r="CK403" i="1" s="1"/>
  <c r="CF141" i="1"/>
  <c r="DF126" i="1"/>
  <c r="CH140" i="1"/>
  <c r="CK140" i="1" s="1"/>
  <c r="CG140" i="1"/>
  <c r="CJ140" i="1" s="1"/>
  <c r="F140" i="1"/>
  <c r="F141" i="1" l="1"/>
  <c r="CH141" i="1"/>
  <c r="CK141" i="1" s="1"/>
  <c r="CG141" i="1"/>
  <c r="CJ141" i="1" s="1"/>
  <c r="BB147" i="1"/>
  <c r="BD146" i="1"/>
  <c r="CF145" i="1"/>
  <c r="DF127" i="1"/>
  <c r="G140" i="1"/>
  <c r="C141" i="1" s="1"/>
  <c r="H140" i="1"/>
  <c r="H141" i="1" l="1"/>
  <c r="G141" i="1"/>
  <c r="F143" i="1"/>
  <c r="CG145" i="1"/>
  <c r="CJ145" i="1" s="1"/>
  <c r="F145" i="1"/>
  <c r="CH145" i="1"/>
  <c r="CK145" i="1" s="1"/>
  <c r="CF146" i="1"/>
  <c r="DF128" i="1"/>
  <c r="BB148" i="1"/>
  <c r="BD147" i="1"/>
  <c r="CH146" i="1" l="1"/>
  <c r="CK146" i="1" s="1"/>
  <c r="F146" i="1"/>
  <c r="CG146" i="1"/>
  <c r="CJ146" i="1" s="1"/>
  <c r="CF147" i="1"/>
  <c r="DF129" i="1"/>
  <c r="BB149" i="1"/>
  <c r="BD148" i="1"/>
  <c r="G145" i="1"/>
  <c r="C146" i="1" s="1"/>
  <c r="H145" i="1"/>
  <c r="H143" i="1"/>
  <c r="E145" i="1"/>
  <c r="D145" i="1"/>
  <c r="CF148" i="1" l="1"/>
  <c r="DF130" i="1"/>
  <c r="BB150" i="1"/>
  <c r="BD149" i="1"/>
  <c r="G146" i="1"/>
  <c r="C147" i="1" s="1"/>
  <c r="H146" i="1"/>
  <c r="CG147" i="1"/>
  <c r="CJ147" i="1" s="1"/>
  <c r="CH147" i="1"/>
  <c r="CK147" i="1" s="1"/>
  <c r="F147" i="1"/>
  <c r="F148" i="1" l="1"/>
  <c r="CG148" i="1"/>
  <c r="CJ148" i="1" s="1"/>
  <c r="CH148" i="1"/>
  <c r="CK148" i="1" s="1"/>
  <c r="CF149" i="1"/>
  <c r="DF131" i="1"/>
  <c r="H147" i="1"/>
  <c r="G147" i="1"/>
  <c r="C148" i="1" s="1"/>
  <c r="BB151" i="1"/>
  <c r="BD150" i="1"/>
  <c r="CF150" i="1" l="1"/>
  <c r="DF132" i="1"/>
  <c r="BB152" i="1"/>
  <c r="BD151" i="1"/>
  <c r="F149" i="1"/>
  <c r="CH149" i="1"/>
  <c r="CK149" i="1" s="1"/>
  <c r="CG149" i="1"/>
  <c r="CJ149" i="1" s="1"/>
  <c r="G148" i="1"/>
  <c r="C149" i="1" s="1"/>
  <c r="H148" i="1"/>
  <c r="G149" i="1" l="1"/>
  <c r="C150" i="1" s="1"/>
  <c r="H149" i="1"/>
  <c r="CH150" i="1"/>
  <c r="CK150" i="1" s="1"/>
  <c r="F150" i="1"/>
  <c r="CG150" i="1"/>
  <c r="CJ150" i="1" s="1"/>
  <c r="DF133" i="1"/>
  <c r="CF151" i="1"/>
  <c r="BB153" i="1"/>
  <c r="BD152" i="1"/>
  <c r="CF152" i="1" l="1"/>
  <c r="DF134" i="1"/>
  <c r="BB154" i="1"/>
  <c r="BD153" i="1"/>
  <c r="CH151" i="1"/>
  <c r="CK151" i="1" s="1"/>
  <c r="CG151" i="1"/>
  <c r="CJ151" i="1" s="1"/>
  <c r="F151" i="1"/>
  <c r="G150" i="1"/>
  <c r="C151" i="1" s="1"/>
  <c r="H150" i="1"/>
  <c r="F152" i="1" l="1"/>
  <c r="CG152" i="1"/>
  <c r="CJ152" i="1" s="1"/>
  <c r="CH152" i="1"/>
  <c r="CK152" i="1" s="1"/>
  <c r="G151" i="1"/>
  <c r="C152" i="1" s="1"/>
  <c r="H151" i="1"/>
  <c r="CF153" i="1"/>
  <c r="DF135" i="1"/>
  <c r="BB155" i="1"/>
  <c r="BD154" i="1"/>
  <c r="CH153" i="1" l="1"/>
  <c r="CK153" i="1" s="1"/>
  <c r="F153" i="1"/>
  <c r="CG153" i="1"/>
  <c r="CJ153" i="1" s="1"/>
  <c r="DF136" i="1"/>
  <c r="CF154" i="1"/>
  <c r="BB158" i="1"/>
  <c r="BD158" i="1" s="1"/>
  <c r="CF158" i="1" s="1"/>
  <c r="H35" i="1" s="1"/>
  <c r="G35" i="1" s="1"/>
  <c r="BB156" i="1"/>
  <c r="BD155" i="1"/>
  <c r="G152" i="1"/>
  <c r="C153" i="1" s="1"/>
  <c r="H152" i="1"/>
  <c r="BB160" i="1" l="1"/>
  <c r="BD156" i="1"/>
  <c r="CH154" i="1"/>
  <c r="CK154" i="1" s="1"/>
  <c r="F154" i="1"/>
  <c r="CG154" i="1"/>
  <c r="CJ154" i="1" s="1"/>
  <c r="G153" i="1"/>
  <c r="C154" i="1" s="1"/>
  <c r="H153" i="1"/>
  <c r="CJ404" i="1"/>
  <c r="DF137" i="1"/>
  <c r="CF155" i="1"/>
  <c r="CG155" i="1" l="1"/>
  <c r="CJ155" i="1" s="1"/>
  <c r="CH155" i="1"/>
  <c r="CK155" i="1" s="1"/>
  <c r="F155" i="1"/>
  <c r="G154" i="1"/>
  <c r="C155" i="1" s="1"/>
  <c r="H154" i="1"/>
  <c r="BB161" i="1"/>
  <c r="BD160" i="1"/>
  <c r="CL404" i="1"/>
  <c r="CK404" i="1" s="1"/>
  <c r="CM404" i="1"/>
  <c r="CN404" i="1" s="1"/>
  <c r="CF156" i="1"/>
  <c r="DF138" i="1"/>
  <c r="DF139" i="1" l="1"/>
  <c r="CF160" i="1"/>
  <c r="G155" i="1"/>
  <c r="C156" i="1" s="1"/>
  <c r="H155" i="1"/>
  <c r="CG156" i="1"/>
  <c r="CJ156" i="1" s="1"/>
  <c r="F156" i="1"/>
  <c r="CH156" i="1"/>
  <c r="CK156" i="1" s="1"/>
  <c r="BB162" i="1"/>
  <c r="BD161" i="1"/>
  <c r="G156" i="1" l="1"/>
  <c r="H156" i="1"/>
  <c r="F158" i="1"/>
  <c r="BB163" i="1"/>
  <c r="BD162" i="1"/>
  <c r="CF161" i="1"/>
  <c r="DF140" i="1"/>
  <c r="F160" i="1"/>
  <c r="CG160" i="1"/>
  <c r="CJ160" i="1" s="1"/>
  <c r="CH160" i="1"/>
  <c r="CK160" i="1" s="1"/>
  <c r="BB164" i="1" l="1"/>
  <c r="BD163" i="1"/>
  <c r="E160" i="1"/>
  <c r="H158" i="1"/>
  <c r="D160" i="1"/>
  <c r="G160" i="1"/>
  <c r="C161" i="1" s="1"/>
  <c r="H160" i="1"/>
  <c r="F161" i="1"/>
  <c r="CH161" i="1"/>
  <c r="CK161" i="1" s="1"/>
  <c r="CG161" i="1"/>
  <c r="CJ161" i="1" s="1"/>
  <c r="CF162" i="1"/>
  <c r="DF141" i="1"/>
  <c r="BD164" i="1" l="1"/>
  <c r="BB165" i="1"/>
  <c r="G161" i="1"/>
  <c r="C162" i="1" s="1"/>
  <c r="H161" i="1"/>
  <c r="CH162" i="1"/>
  <c r="CK162" i="1" s="1"/>
  <c r="F162" i="1"/>
  <c r="CG162" i="1"/>
  <c r="CJ162" i="1" s="1"/>
  <c r="DF142" i="1"/>
  <c r="CF163" i="1"/>
  <c r="DF143" i="1" l="1"/>
  <c r="CF164" i="1"/>
  <c r="F163" i="1"/>
  <c r="CH163" i="1"/>
  <c r="CK163" i="1" s="1"/>
  <c r="CG163" i="1"/>
  <c r="CJ163" i="1" s="1"/>
  <c r="H162" i="1"/>
  <c r="G162" i="1"/>
  <c r="C163" i="1" s="1"/>
  <c r="BB166" i="1"/>
  <c r="BD165" i="1"/>
  <c r="CH164" i="1" l="1"/>
  <c r="CK164" i="1" s="1"/>
  <c r="F164" i="1"/>
  <c r="CG164" i="1"/>
  <c r="CJ164" i="1" s="1"/>
  <c r="DF144" i="1"/>
  <c r="CF165" i="1"/>
  <c r="G163" i="1"/>
  <c r="C164" i="1" s="1"/>
  <c r="H163" i="1"/>
  <c r="BD166" i="1"/>
  <c r="BB167" i="1"/>
  <c r="G164" i="1" l="1"/>
  <c r="C165" i="1" s="1"/>
  <c r="H164" i="1"/>
  <c r="BB168" i="1"/>
  <c r="BD167" i="1"/>
  <c r="CF166" i="1"/>
  <c r="DF145" i="1"/>
  <c r="CH165" i="1"/>
  <c r="CK165" i="1" s="1"/>
  <c r="F165" i="1"/>
  <c r="CG165" i="1"/>
  <c r="CJ165" i="1" s="1"/>
  <c r="CF167" i="1" l="1"/>
  <c r="DF146" i="1"/>
  <c r="BB169" i="1"/>
  <c r="BD168" i="1"/>
  <c r="G165" i="1"/>
  <c r="C166" i="1" s="1"/>
  <c r="H165" i="1"/>
  <c r="F166" i="1"/>
  <c r="CH166" i="1"/>
  <c r="CK166" i="1" s="1"/>
  <c r="CG166" i="1"/>
  <c r="CJ166" i="1" s="1"/>
  <c r="F167" i="1" l="1"/>
  <c r="CH167" i="1"/>
  <c r="CK167" i="1" s="1"/>
  <c r="CG167" i="1"/>
  <c r="CJ167" i="1" s="1"/>
  <c r="CF168" i="1"/>
  <c r="DF147" i="1"/>
  <c r="BB170" i="1"/>
  <c r="BD169" i="1"/>
  <c r="G166" i="1"/>
  <c r="C167" i="1" s="1"/>
  <c r="H166" i="1"/>
  <c r="CH168" i="1" l="1"/>
  <c r="CK168" i="1" s="1"/>
  <c r="CG168" i="1"/>
  <c r="CJ168" i="1" s="1"/>
  <c r="F168" i="1"/>
  <c r="CF169" i="1"/>
  <c r="DF148" i="1"/>
  <c r="G167" i="1"/>
  <c r="C168" i="1" s="1"/>
  <c r="H167" i="1"/>
  <c r="BB173" i="1"/>
  <c r="BD173" i="1" s="1"/>
  <c r="CF173" i="1" s="1"/>
  <c r="H36" i="1" s="1"/>
  <c r="G36" i="1" s="1"/>
  <c r="BB171" i="1"/>
  <c r="BD170" i="1"/>
  <c r="F169" i="1" l="1"/>
  <c r="CH169" i="1"/>
  <c r="CK169" i="1" s="1"/>
  <c r="CG169" i="1"/>
  <c r="CJ169" i="1" s="1"/>
  <c r="G168" i="1"/>
  <c r="C169" i="1" s="1"/>
  <c r="H168" i="1"/>
  <c r="CF170" i="1"/>
  <c r="DF149" i="1"/>
  <c r="BB175" i="1"/>
  <c r="BD171" i="1"/>
  <c r="CJ405" i="1"/>
  <c r="CH170" i="1" l="1"/>
  <c r="CK170" i="1" s="1"/>
  <c r="CG170" i="1"/>
  <c r="CJ170" i="1" s="1"/>
  <c r="F170" i="1"/>
  <c r="G169" i="1"/>
  <c r="C170" i="1" s="1"/>
  <c r="H169" i="1"/>
  <c r="DF150" i="1"/>
  <c r="CF171" i="1"/>
  <c r="CL405" i="1"/>
  <c r="CK405" i="1" s="1"/>
  <c r="CM405" i="1"/>
  <c r="CN405" i="1" s="1"/>
  <c r="BB176" i="1"/>
  <c r="BD175" i="1"/>
  <c r="G170" i="1" l="1"/>
  <c r="C171" i="1" s="1"/>
  <c r="H170" i="1"/>
  <c r="BB177" i="1"/>
  <c r="BD176" i="1"/>
  <c r="DF151" i="1"/>
  <c r="CF175" i="1"/>
  <c r="F171" i="1"/>
  <c r="CG171" i="1"/>
  <c r="CJ171" i="1" s="1"/>
  <c r="CH171" i="1"/>
  <c r="CK171" i="1" s="1"/>
  <c r="DF152" i="1" l="1"/>
  <c r="CF176" i="1"/>
  <c r="BB178" i="1"/>
  <c r="BD177" i="1"/>
  <c r="G171" i="1"/>
  <c r="H171" i="1"/>
  <c r="F173" i="1"/>
  <c r="F175" i="1"/>
  <c r="CG175" i="1"/>
  <c r="CJ175" i="1" s="1"/>
  <c r="CH175" i="1"/>
  <c r="CK175" i="1" s="1"/>
  <c r="G175" i="1" l="1"/>
  <c r="C176" i="1" s="1"/>
  <c r="H175" i="1"/>
  <c r="D175" i="1"/>
  <c r="H173" i="1"/>
  <c r="E175" i="1"/>
  <c r="CF177" i="1"/>
  <c r="DF153" i="1"/>
  <c r="BB179" i="1"/>
  <c r="BD178" i="1"/>
  <c r="F176" i="1"/>
  <c r="CH176" i="1"/>
  <c r="CK176" i="1" s="1"/>
  <c r="CG176" i="1"/>
  <c r="CJ176" i="1" s="1"/>
  <c r="F177" i="1" l="1"/>
  <c r="CG177" i="1"/>
  <c r="CJ177" i="1" s="1"/>
  <c r="CH177" i="1"/>
  <c r="CK177" i="1" s="1"/>
  <c r="BB180" i="1"/>
  <c r="BD179" i="1"/>
  <c r="H176" i="1"/>
  <c r="G176" i="1"/>
  <c r="C177" i="1" s="1"/>
  <c r="CF178" i="1"/>
  <c r="DF154" i="1"/>
  <c r="CF179" i="1" l="1"/>
  <c r="DF155" i="1"/>
  <c r="CG178" i="1"/>
  <c r="CJ178" i="1" s="1"/>
  <c r="F178" i="1"/>
  <c r="CH178" i="1"/>
  <c r="CK178" i="1" s="1"/>
  <c r="BB181" i="1"/>
  <c r="BD180" i="1"/>
  <c r="G177" i="1"/>
  <c r="C178" i="1" s="1"/>
  <c r="H177" i="1"/>
  <c r="CH179" i="1" l="1"/>
  <c r="CG179" i="1"/>
  <c r="CJ179" i="1" s="1"/>
  <c r="F179" i="1"/>
  <c r="CF180" i="1"/>
  <c r="DF156" i="1"/>
  <c r="H178" i="1"/>
  <c r="G178" i="1"/>
  <c r="C179" i="1" s="1"/>
  <c r="BB182" i="1"/>
  <c r="BD181" i="1"/>
  <c r="CK179" i="1" l="1"/>
  <c r="AU60" i="1"/>
  <c r="G179" i="1"/>
  <c r="C180" i="1" s="1"/>
  <c r="H179" i="1"/>
  <c r="F180" i="1"/>
  <c r="CG180" i="1"/>
  <c r="CJ180" i="1" s="1"/>
  <c r="CH180" i="1"/>
  <c r="CK180" i="1" s="1"/>
  <c r="CF181" i="1"/>
  <c r="DF157" i="1"/>
  <c r="BB183" i="1"/>
  <c r="BD182" i="1"/>
  <c r="AR60" i="1" l="1"/>
  <c r="DB60" i="1" s="1"/>
  <c r="DC60" i="1"/>
  <c r="DF158" i="1"/>
  <c r="CF182" i="1"/>
  <c r="G180" i="1"/>
  <c r="C181" i="1" s="1"/>
  <c r="H180" i="1"/>
  <c r="BB184" i="1"/>
  <c r="BD183" i="1"/>
  <c r="CH181" i="1"/>
  <c r="CK181" i="1" s="1"/>
  <c r="CG181" i="1"/>
  <c r="CJ181" i="1" s="1"/>
  <c r="F181" i="1"/>
  <c r="G181" i="1" l="1"/>
  <c r="C182" i="1" s="1"/>
  <c r="H181" i="1"/>
  <c r="DF159" i="1"/>
  <c r="CF183" i="1"/>
  <c r="BB185" i="1"/>
  <c r="BD184" i="1"/>
  <c r="CG182" i="1"/>
  <c r="CJ182" i="1" s="1"/>
  <c r="CH182" i="1"/>
  <c r="CK182" i="1" s="1"/>
  <c r="F182" i="1"/>
  <c r="CF184" i="1" l="1"/>
  <c r="DF160" i="1"/>
  <c r="BD185" i="1"/>
  <c r="BB188" i="1"/>
  <c r="BD188" i="1" s="1"/>
  <c r="CF188" i="1" s="1"/>
  <c r="H37" i="1" s="1"/>
  <c r="G37" i="1" s="1"/>
  <c r="BB186" i="1"/>
  <c r="CG183" i="1"/>
  <c r="CJ183" i="1" s="1"/>
  <c r="F183" i="1"/>
  <c r="CH183" i="1"/>
  <c r="CK183" i="1" s="1"/>
  <c r="G182" i="1"/>
  <c r="C183" i="1" s="1"/>
  <c r="H182" i="1"/>
  <c r="F184" i="1" l="1"/>
  <c r="CH184" i="1"/>
  <c r="CK184" i="1" s="1"/>
  <c r="CG184" i="1"/>
  <c r="CJ184" i="1" s="1"/>
  <c r="CJ406" i="1"/>
  <c r="BB190" i="1"/>
  <c r="BD186" i="1"/>
  <c r="G183" i="1"/>
  <c r="C184" i="1" s="1"/>
  <c r="H183" i="1"/>
  <c r="CF185" i="1"/>
  <c r="DF161" i="1"/>
  <c r="CF186" i="1" l="1"/>
  <c r="DF162" i="1"/>
  <c r="G184" i="1"/>
  <c r="C185" i="1" s="1"/>
  <c r="H184" i="1"/>
  <c r="CG185" i="1"/>
  <c r="CJ185" i="1" s="1"/>
  <c r="CH185" i="1"/>
  <c r="CK185" i="1" s="1"/>
  <c r="F185" i="1"/>
  <c r="BB191" i="1"/>
  <c r="BD190" i="1"/>
  <c r="CM406" i="1"/>
  <c r="CN406" i="1" s="1"/>
  <c r="CL406" i="1"/>
  <c r="CK406" i="1" s="1"/>
  <c r="F186" i="1" l="1"/>
  <c r="CG186" i="1"/>
  <c r="CJ186" i="1" s="1"/>
  <c r="CH186" i="1"/>
  <c r="CK186" i="1" s="1"/>
  <c r="CF190" i="1"/>
  <c r="DF163" i="1"/>
  <c r="G185" i="1"/>
  <c r="C186" i="1" s="1"/>
  <c r="H185" i="1"/>
  <c r="BB192" i="1"/>
  <c r="BD191" i="1"/>
  <c r="F190" i="1" l="1"/>
  <c r="CH190" i="1"/>
  <c r="CK190" i="1" s="1"/>
  <c r="CG190" i="1"/>
  <c r="CJ190" i="1" s="1"/>
  <c r="H186" i="1"/>
  <c r="G186" i="1"/>
  <c r="F188" i="1"/>
  <c r="CF191" i="1"/>
  <c r="DF164" i="1"/>
  <c r="BB193" i="1"/>
  <c r="BD192" i="1"/>
  <c r="E190" i="1" l="1"/>
  <c r="H188" i="1"/>
  <c r="D190" i="1"/>
  <c r="G190" i="1"/>
  <c r="C191" i="1" s="1"/>
  <c r="H190" i="1"/>
  <c r="DF165" i="1"/>
  <c r="CF192" i="1"/>
  <c r="BB194" i="1"/>
  <c r="BD193" i="1"/>
  <c r="CG191" i="1"/>
  <c r="CJ191" i="1" s="1"/>
  <c r="CH191" i="1"/>
  <c r="CK191" i="1" s="1"/>
  <c r="F191" i="1"/>
  <c r="CG192" i="1" l="1"/>
  <c r="CJ192" i="1" s="1"/>
  <c r="CH192" i="1"/>
  <c r="CK192" i="1" s="1"/>
  <c r="F192" i="1"/>
  <c r="G191" i="1"/>
  <c r="C192" i="1" s="1"/>
  <c r="H191" i="1"/>
  <c r="CF193" i="1"/>
  <c r="DF166" i="1"/>
  <c r="BB195" i="1"/>
  <c r="BD194" i="1"/>
  <c r="CH193" i="1" l="1"/>
  <c r="CK193" i="1" s="1"/>
  <c r="F193" i="1"/>
  <c r="CG193" i="1"/>
  <c r="CJ193" i="1" s="1"/>
  <c r="G192" i="1"/>
  <c r="C193" i="1" s="1"/>
  <c r="H192" i="1"/>
  <c r="CF194" i="1"/>
  <c r="DF167" i="1"/>
  <c r="BB196" i="1"/>
  <c r="BD195" i="1"/>
  <c r="F194" i="1" l="1"/>
  <c r="CH194" i="1"/>
  <c r="CK194" i="1" s="1"/>
  <c r="CG194" i="1"/>
  <c r="CJ194" i="1" s="1"/>
  <c r="CF195" i="1"/>
  <c r="DF168" i="1"/>
  <c r="G193" i="1"/>
  <c r="C194" i="1" s="1"/>
  <c r="H193" i="1"/>
  <c r="BB197" i="1"/>
  <c r="BD196" i="1"/>
  <c r="H194" i="1" l="1"/>
  <c r="G194" i="1"/>
  <c r="C195" i="1" s="1"/>
  <c r="BB198" i="1"/>
  <c r="BD197" i="1"/>
  <c r="CF196" i="1"/>
  <c r="DF169" i="1"/>
  <c r="CH195" i="1"/>
  <c r="CK195" i="1" s="1"/>
  <c r="CG195" i="1"/>
  <c r="CJ195" i="1" s="1"/>
  <c r="F195" i="1"/>
  <c r="DF170" i="1" l="1"/>
  <c r="CF197" i="1"/>
  <c r="BB199" i="1"/>
  <c r="BD198" i="1"/>
  <c r="G195" i="1"/>
  <c r="C196" i="1" s="1"/>
  <c r="H195" i="1"/>
  <c r="F196" i="1"/>
  <c r="CH196" i="1"/>
  <c r="CK196" i="1" s="1"/>
  <c r="CG196" i="1"/>
  <c r="CJ196" i="1" s="1"/>
  <c r="G196" i="1" l="1"/>
  <c r="C197" i="1" s="1"/>
  <c r="H196" i="1"/>
  <c r="BB200" i="1"/>
  <c r="BD199" i="1"/>
  <c r="CF198" i="1"/>
  <c r="DF171" i="1"/>
  <c r="CG197" i="1"/>
  <c r="CJ197" i="1" s="1"/>
  <c r="CH197" i="1"/>
  <c r="CK197" i="1" s="1"/>
  <c r="F197" i="1"/>
  <c r="CF199" i="1" l="1"/>
  <c r="DF172" i="1"/>
  <c r="G197" i="1"/>
  <c r="C198" i="1" s="1"/>
  <c r="H197" i="1"/>
  <c r="BB203" i="1"/>
  <c r="BD203" i="1" s="1"/>
  <c r="CF203" i="1" s="1"/>
  <c r="H38" i="1" s="1"/>
  <c r="G38" i="1" s="1"/>
  <c r="BB201" i="1"/>
  <c r="BD200" i="1"/>
  <c r="F198" i="1"/>
  <c r="CH198" i="1"/>
  <c r="CK198" i="1" s="1"/>
  <c r="CG198" i="1"/>
  <c r="CJ198" i="1" s="1"/>
  <c r="CH199" i="1" l="1"/>
  <c r="F199" i="1"/>
  <c r="CG199" i="1"/>
  <c r="CJ199" i="1" s="1"/>
  <c r="CJ407" i="1"/>
  <c r="G198" i="1"/>
  <c r="C199" i="1" s="1"/>
  <c r="H198" i="1"/>
  <c r="CF200" i="1"/>
  <c r="DF173" i="1"/>
  <c r="BD201" i="1"/>
  <c r="BB205" i="1"/>
  <c r="CK199" i="1" l="1"/>
  <c r="AU61" i="1" s="1"/>
  <c r="DC61" i="1" s="1"/>
  <c r="AR61" i="1"/>
  <c r="DB61" i="1" s="1"/>
  <c r="BB206" i="1"/>
  <c r="BD205" i="1"/>
  <c r="CF201" i="1"/>
  <c r="DF174" i="1"/>
  <c r="CG200" i="1"/>
  <c r="CJ200" i="1" s="1"/>
  <c r="F200" i="1"/>
  <c r="CH200" i="1"/>
  <c r="CK200" i="1" s="1"/>
  <c r="CM407" i="1"/>
  <c r="CN407" i="1" s="1"/>
  <c r="CL407" i="1"/>
  <c r="CK407" i="1" s="1"/>
  <c r="G199" i="1"/>
  <c r="C200" i="1" s="1"/>
  <c r="H199" i="1"/>
  <c r="DF175" i="1" l="1"/>
  <c r="CF205" i="1"/>
  <c r="BB207" i="1"/>
  <c r="BD206" i="1"/>
  <c r="G200" i="1"/>
  <c r="C201" i="1" s="1"/>
  <c r="H200" i="1"/>
  <c r="F201" i="1"/>
  <c r="CG201" i="1"/>
  <c r="CJ201" i="1" s="1"/>
  <c r="CH201" i="1"/>
  <c r="CK201" i="1" s="1"/>
  <c r="G201" i="1" l="1"/>
  <c r="H201" i="1"/>
  <c r="F203" i="1"/>
  <c r="DF176" i="1"/>
  <c r="CF206" i="1"/>
  <c r="BB208" i="1"/>
  <c r="BD207" i="1"/>
  <c r="CG205" i="1"/>
  <c r="CJ205" i="1" s="1"/>
  <c r="F205" i="1"/>
  <c r="CH205" i="1"/>
  <c r="CK205" i="1" s="1"/>
  <c r="CH206" i="1" l="1"/>
  <c r="CK206" i="1" s="1"/>
  <c r="F206" i="1"/>
  <c r="CG206" i="1"/>
  <c r="CJ206" i="1" s="1"/>
  <c r="H203" i="1"/>
  <c r="E205" i="1"/>
  <c r="D205" i="1"/>
  <c r="DF177" i="1"/>
  <c r="CF207" i="1"/>
  <c r="G205" i="1"/>
  <c r="C206" i="1" s="1"/>
  <c r="H205" i="1"/>
  <c r="BB209" i="1"/>
  <c r="BD208" i="1"/>
  <c r="CH207" i="1" l="1"/>
  <c r="CK207" i="1" s="1"/>
  <c r="CG207" i="1"/>
  <c r="CJ207" i="1" s="1"/>
  <c r="F207" i="1"/>
  <c r="G206" i="1"/>
  <c r="C207" i="1" s="1"/>
  <c r="H206" i="1"/>
  <c r="CF208" i="1"/>
  <c r="DF178" i="1"/>
  <c r="BB210" i="1"/>
  <c r="BD209" i="1"/>
  <c r="G207" i="1" l="1"/>
  <c r="C208" i="1" s="1"/>
  <c r="H207" i="1"/>
  <c r="CG208" i="1"/>
  <c r="CJ208" i="1" s="1"/>
  <c r="CH208" i="1"/>
  <c r="CK208" i="1" s="1"/>
  <c r="F208" i="1"/>
  <c r="CF209" i="1"/>
  <c r="DF179" i="1"/>
  <c r="BB211" i="1"/>
  <c r="BD210" i="1"/>
  <c r="DF180" i="1" l="1"/>
  <c r="CF210" i="1"/>
  <c r="BB212" i="1"/>
  <c r="BD211" i="1"/>
  <c r="G208" i="1"/>
  <c r="C209" i="1" s="1"/>
  <c r="H208" i="1"/>
  <c r="CH209" i="1"/>
  <c r="CK209" i="1" s="1"/>
  <c r="CG209" i="1"/>
  <c r="CJ209" i="1" s="1"/>
  <c r="F209" i="1"/>
  <c r="CF211" i="1" l="1"/>
  <c r="DF181" i="1"/>
  <c r="BB213" i="1"/>
  <c r="BD212" i="1"/>
  <c r="G209" i="1"/>
  <c r="C210" i="1" s="1"/>
  <c r="H209" i="1"/>
  <c r="CG210" i="1"/>
  <c r="CJ210" i="1" s="1"/>
  <c r="F210" i="1"/>
  <c r="CH210" i="1"/>
  <c r="CK210" i="1" s="1"/>
  <c r="CH211" i="1" l="1"/>
  <c r="CK211" i="1" s="1"/>
  <c r="CG211" i="1"/>
  <c r="CJ211" i="1" s="1"/>
  <c r="F211" i="1"/>
  <c r="G210" i="1"/>
  <c r="C211" i="1" s="1"/>
  <c r="H210" i="1"/>
  <c r="CF212" i="1"/>
  <c r="DF182" i="1"/>
  <c r="BB214" i="1"/>
  <c r="BD213" i="1"/>
  <c r="CF213" i="1" l="1"/>
  <c r="DF183" i="1"/>
  <c r="BD214" i="1"/>
  <c r="BB215" i="1"/>
  <c r="G211" i="1"/>
  <c r="C212" i="1" s="1"/>
  <c r="H211" i="1"/>
  <c r="CH212" i="1"/>
  <c r="CK212" i="1" s="1"/>
  <c r="CG212" i="1"/>
  <c r="CJ212" i="1" s="1"/>
  <c r="F212" i="1"/>
  <c r="G212" i="1" l="1"/>
  <c r="C213" i="1" s="1"/>
  <c r="H212" i="1"/>
  <c r="CH213" i="1"/>
  <c r="CK213" i="1" s="1"/>
  <c r="F213" i="1"/>
  <c r="CG213" i="1"/>
  <c r="CJ213" i="1" s="1"/>
  <c r="BB218" i="1"/>
  <c r="BD218" i="1" s="1"/>
  <c r="CF218" i="1" s="1"/>
  <c r="H39" i="1" s="1"/>
  <c r="G39" i="1" s="1"/>
  <c r="BB216" i="1"/>
  <c r="BD215" i="1"/>
  <c r="DF184" i="1"/>
  <c r="CF214" i="1"/>
  <c r="CG214" i="1" l="1"/>
  <c r="CJ214" i="1" s="1"/>
  <c r="CH214" i="1"/>
  <c r="CK214" i="1" s="1"/>
  <c r="F214" i="1"/>
  <c r="CJ408" i="1"/>
  <c r="DF185" i="1"/>
  <c r="CF215" i="1"/>
  <c r="G213" i="1"/>
  <c r="C214" i="1" s="1"/>
  <c r="H213" i="1"/>
  <c r="BB220" i="1"/>
  <c r="BD216" i="1"/>
  <c r="CH215" i="1" l="1"/>
  <c r="CK215" i="1" s="1"/>
  <c r="CG215" i="1"/>
  <c r="CJ215" i="1" s="1"/>
  <c r="F215" i="1"/>
  <c r="BB221" i="1"/>
  <c r="BD220" i="1"/>
  <c r="G214" i="1"/>
  <c r="C215" i="1" s="1"/>
  <c r="H214" i="1"/>
  <c r="DF186" i="1"/>
  <c r="CF216" i="1"/>
  <c r="CM408" i="1"/>
  <c r="CN408" i="1" s="1"/>
  <c r="CL408" i="1"/>
  <c r="CK408" i="1" s="1"/>
  <c r="AU74" i="1" s="1"/>
  <c r="CF74" i="1" l="1"/>
  <c r="BB222" i="1"/>
  <c r="BD221" i="1"/>
  <c r="G215" i="1"/>
  <c r="C216" i="1" s="1"/>
  <c r="H215" i="1"/>
  <c r="F216" i="1"/>
  <c r="CG216" i="1"/>
  <c r="CJ216" i="1" s="1"/>
  <c r="CH216" i="1"/>
  <c r="CK216" i="1" s="1"/>
  <c r="CF220" i="1"/>
  <c r="DF187" i="1"/>
  <c r="CG74" i="1" l="1"/>
  <c r="CJ74" i="1" s="1"/>
  <c r="CH74" i="1"/>
  <c r="CK74" i="1" s="1"/>
  <c r="F74" i="1"/>
  <c r="BB223" i="1"/>
  <c r="BD222" i="1"/>
  <c r="F220" i="1"/>
  <c r="CH220" i="1"/>
  <c r="CK220" i="1" s="1"/>
  <c r="CG220" i="1"/>
  <c r="CJ220" i="1" s="1"/>
  <c r="H216" i="1"/>
  <c r="G216" i="1"/>
  <c r="F218" i="1"/>
  <c r="DF188" i="1"/>
  <c r="CF221" i="1"/>
  <c r="BB224" i="1" l="1"/>
  <c r="BD223" i="1"/>
  <c r="CH221" i="1"/>
  <c r="CK221" i="1" s="1"/>
  <c r="F221" i="1"/>
  <c r="CG221" i="1"/>
  <c r="CJ221" i="1" s="1"/>
  <c r="H218" i="1"/>
  <c r="E220" i="1"/>
  <c r="D220" i="1"/>
  <c r="G220" i="1"/>
  <c r="C221" i="1" s="1"/>
  <c r="H220" i="1"/>
  <c r="CF222" i="1"/>
  <c r="DF189" i="1"/>
  <c r="G221" i="1" l="1"/>
  <c r="C222" i="1" s="1"/>
  <c r="H221" i="1"/>
  <c r="BB225" i="1"/>
  <c r="BD224" i="1"/>
  <c r="CG222" i="1"/>
  <c r="CJ222" i="1" s="1"/>
  <c r="F222" i="1"/>
  <c r="CH222" i="1"/>
  <c r="CF223" i="1"/>
  <c r="DF190" i="1"/>
  <c r="CK222" i="1" l="1"/>
  <c r="AU62" i="1" s="1"/>
  <c r="DC62" i="1" s="1"/>
  <c r="AR62" i="1"/>
  <c r="DB62" i="1" s="1"/>
  <c r="DF191" i="1"/>
  <c r="CF224" i="1"/>
  <c r="F223" i="1"/>
  <c r="CG223" i="1"/>
  <c r="CJ223" i="1" s="1"/>
  <c r="CH223" i="1"/>
  <c r="CK223" i="1" s="1"/>
  <c r="G222" i="1"/>
  <c r="C223" i="1" s="1"/>
  <c r="H222" i="1"/>
  <c r="BB226" i="1"/>
  <c r="BD225" i="1"/>
  <c r="BD226" i="1" l="1"/>
  <c r="BB227" i="1"/>
  <c r="CF225" i="1"/>
  <c r="DF192" i="1"/>
  <c r="H223" i="1"/>
  <c r="G223" i="1"/>
  <c r="C224" i="1" s="1"/>
  <c r="CG224" i="1"/>
  <c r="CJ224" i="1" s="1"/>
  <c r="F224" i="1"/>
  <c r="CH224" i="1"/>
  <c r="CK224" i="1" s="1"/>
  <c r="CF226" i="1" l="1"/>
  <c r="DF193" i="1"/>
  <c r="G224" i="1"/>
  <c r="C225" i="1" s="1"/>
  <c r="H224" i="1"/>
  <c r="F225" i="1"/>
  <c r="CH225" i="1"/>
  <c r="CK225" i="1" s="1"/>
  <c r="CG225" i="1"/>
  <c r="CJ225" i="1" s="1"/>
  <c r="BB228" i="1"/>
  <c r="BD227" i="1"/>
  <c r="F226" i="1" l="1"/>
  <c r="CH226" i="1"/>
  <c r="CK226" i="1" s="1"/>
  <c r="CG226" i="1"/>
  <c r="CJ226" i="1" s="1"/>
  <c r="G225" i="1"/>
  <c r="C226" i="1" s="1"/>
  <c r="H225" i="1"/>
  <c r="DF194" i="1"/>
  <c r="CF227" i="1"/>
  <c r="BB229" i="1"/>
  <c r="BD228" i="1"/>
  <c r="DF195" i="1" l="1"/>
  <c r="CF228" i="1"/>
  <c r="BB230" i="1"/>
  <c r="BD229" i="1"/>
  <c r="F227" i="1"/>
  <c r="CG227" i="1"/>
  <c r="CJ227" i="1" s="1"/>
  <c r="CH227" i="1"/>
  <c r="CK227" i="1" s="1"/>
  <c r="G226" i="1"/>
  <c r="C227" i="1" s="1"/>
  <c r="H226" i="1"/>
  <c r="CF229" i="1" l="1"/>
  <c r="DF196" i="1"/>
  <c r="BD230" i="1"/>
  <c r="BB233" i="1"/>
  <c r="BD233" i="1" s="1"/>
  <c r="CF233" i="1" s="1"/>
  <c r="H40" i="1" s="1"/>
  <c r="G40" i="1" s="1"/>
  <c r="BB231" i="1"/>
  <c r="G227" i="1"/>
  <c r="C228" i="1" s="1"/>
  <c r="H227" i="1"/>
  <c r="F228" i="1"/>
  <c r="CH228" i="1"/>
  <c r="CK228" i="1" s="1"/>
  <c r="CG228" i="1"/>
  <c r="CJ228" i="1" s="1"/>
  <c r="G228" i="1" l="1"/>
  <c r="C229" i="1" s="1"/>
  <c r="H228" i="1"/>
  <c r="F229" i="1"/>
  <c r="CH229" i="1"/>
  <c r="CK229" i="1" s="1"/>
  <c r="CG229" i="1"/>
  <c r="CJ229" i="1" s="1"/>
  <c r="CJ409" i="1"/>
  <c r="BD231" i="1"/>
  <c r="BB235" i="1"/>
  <c r="DF197" i="1"/>
  <c r="CF230" i="1"/>
  <c r="CL409" i="1" l="1"/>
  <c r="CK409" i="1" s="1"/>
  <c r="CM409" i="1"/>
  <c r="CN409" i="1" s="1"/>
  <c r="BD235" i="1"/>
  <c r="BB236" i="1"/>
  <c r="G229" i="1"/>
  <c r="C230" i="1" s="1"/>
  <c r="H229" i="1"/>
  <c r="CF231" i="1"/>
  <c r="DF198" i="1"/>
  <c r="CH230" i="1"/>
  <c r="CK230" i="1" s="1"/>
  <c r="F230" i="1"/>
  <c r="CG230" i="1"/>
  <c r="CJ230" i="1" s="1"/>
  <c r="BB237" i="1" l="1"/>
  <c r="BD236" i="1"/>
  <c r="CG231" i="1"/>
  <c r="CJ231" i="1" s="1"/>
  <c r="F231" i="1"/>
  <c r="CH231" i="1"/>
  <c r="CK231" i="1" s="1"/>
  <c r="DF199" i="1"/>
  <c r="CF235" i="1"/>
  <c r="G230" i="1"/>
  <c r="C231" i="1" s="1"/>
  <c r="H230" i="1"/>
  <c r="BD237" i="1" l="1"/>
  <c r="BB238" i="1"/>
  <c r="CG235" i="1"/>
  <c r="CJ235" i="1" s="1"/>
  <c r="CH235" i="1"/>
  <c r="CK235" i="1" s="1"/>
  <c r="F235" i="1"/>
  <c r="H231" i="1"/>
  <c r="G231" i="1"/>
  <c r="F233" i="1"/>
  <c r="DF200" i="1"/>
  <c r="CF236" i="1"/>
  <c r="CF237" i="1" l="1"/>
  <c r="DF201" i="1"/>
  <c r="G235" i="1"/>
  <c r="C236" i="1" s="1"/>
  <c r="H235" i="1"/>
  <c r="F236" i="1"/>
  <c r="CH236" i="1"/>
  <c r="CK236" i="1" s="1"/>
  <c r="CG236" i="1"/>
  <c r="CJ236" i="1" s="1"/>
  <c r="H233" i="1"/>
  <c r="D235" i="1"/>
  <c r="E235" i="1"/>
  <c r="BD238" i="1"/>
  <c r="BB239" i="1"/>
  <c r="F237" i="1" l="1"/>
  <c r="CH237" i="1"/>
  <c r="CK237" i="1" s="1"/>
  <c r="CG237" i="1"/>
  <c r="CJ237" i="1" s="1"/>
  <c r="BB240" i="1"/>
  <c r="BD239" i="1"/>
  <c r="CF238" i="1"/>
  <c r="DF202" i="1"/>
  <c r="G236" i="1"/>
  <c r="C237" i="1" s="1"/>
  <c r="H236" i="1"/>
  <c r="BB241" i="1" l="1"/>
  <c r="BD240" i="1"/>
  <c r="CH238" i="1"/>
  <c r="CK238" i="1" s="1"/>
  <c r="CG238" i="1"/>
  <c r="CJ238" i="1" s="1"/>
  <c r="F238" i="1"/>
  <c r="CF239" i="1"/>
  <c r="DF203" i="1"/>
  <c r="G237" i="1"/>
  <c r="C238" i="1" s="1"/>
  <c r="H237" i="1"/>
  <c r="BB242" i="1" l="1"/>
  <c r="BD241" i="1"/>
  <c r="CH239" i="1"/>
  <c r="CK239" i="1" s="1"/>
  <c r="F239" i="1"/>
  <c r="CG239" i="1"/>
  <c r="CJ239" i="1" s="1"/>
  <c r="G238" i="1"/>
  <c r="C239" i="1" s="1"/>
  <c r="H238" i="1"/>
  <c r="CF240" i="1"/>
  <c r="DF204" i="1"/>
  <c r="F240" i="1" l="1"/>
  <c r="CH240" i="1"/>
  <c r="CK240" i="1" s="1"/>
  <c r="CG240" i="1"/>
  <c r="CJ240" i="1" s="1"/>
  <c r="BB243" i="1"/>
  <c r="BD242" i="1"/>
  <c r="G239" i="1"/>
  <c r="C240" i="1" s="1"/>
  <c r="H239" i="1"/>
  <c r="CF241" i="1"/>
  <c r="DF205" i="1"/>
  <c r="BB244" i="1" l="1"/>
  <c r="BD243" i="1"/>
  <c r="H240" i="1"/>
  <c r="G240" i="1"/>
  <c r="C241" i="1" s="1"/>
  <c r="CH241" i="1"/>
  <c r="CK241" i="1" s="1"/>
  <c r="CG241" i="1"/>
  <c r="CJ241" i="1" s="1"/>
  <c r="F241" i="1"/>
  <c r="DF206" i="1"/>
  <c r="CF242" i="1"/>
  <c r="BB245" i="1" l="1"/>
  <c r="BD244" i="1"/>
  <c r="F242" i="1"/>
  <c r="CH242" i="1"/>
  <c r="CG242" i="1"/>
  <c r="CJ242" i="1" s="1"/>
  <c r="G241" i="1"/>
  <c r="C242" i="1" s="1"/>
  <c r="H241" i="1"/>
  <c r="CF243" i="1"/>
  <c r="DF207" i="1"/>
  <c r="CK242" i="1" l="1"/>
  <c r="AU63" i="1" s="1"/>
  <c r="DC63" i="1" s="1"/>
  <c r="AR63" i="1"/>
  <c r="DB63" i="1" s="1"/>
  <c r="DB64" i="1" s="1"/>
  <c r="BB246" i="1"/>
  <c r="BD245" i="1"/>
  <c r="BB248" i="1"/>
  <c r="BD248" i="1" s="1"/>
  <c r="CF248" i="1" s="1"/>
  <c r="H41" i="1" s="1"/>
  <c r="G41" i="1" s="1"/>
  <c r="CH243" i="1"/>
  <c r="CK243" i="1" s="1"/>
  <c r="F243" i="1"/>
  <c r="CG243" i="1"/>
  <c r="CJ243" i="1" s="1"/>
  <c r="G242" i="1"/>
  <c r="C243" i="1" s="1"/>
  <c r="H242" i="1"/>
  <c r="DF208" i="1"/>
  <c r="CF244" i="1"/>
  <c r="DC64" i="1" l="1"/>
  <c r="F244" i="1"/>
  <c r="CG244" i="1"/>
  <c r="CJ244" i="1" s="1"/>
  <c r="CH244" i="1"/>
  <c r="CK244" i="1" s="1"/>
  <c r="BB250" i="1"/>
  <c r="BD246" i="1"/>
  <c r="CJ410" i="1"/>
  <c r="G243" i="1"/>
  <c r="C244" i="1" s="1"/>
  <c r="H243" i="1"/>
  <c r="CF245" i="1"/>
  <c r="DF209" i="1"/>
  <c r="BD250" i="1" l="1"/>
  <c r="BB251" i="1"/>
  <c r="G244" i="1"/>
  <c r="C245" i="1" s="1"/>
  <c r="H244" i="1"/>
  <c r="CG245" i="1"/>
  <c r="CJ245" i="1" s="1"/>
  <c r="CH245" i="1"/>
  <c r="CK245" i="1" s="1"/>
  <c r="F245" i="1"/>
  <c r="CL410" i="1"/>
  <c r="CK410" i="1" s="1"/>
  <c r="CM410" i="1"/>
  <c r="CN410" i="1" s="1"/>
  <c r="CF246" i="1"/>
  <c r="DF210" i="1"/>
  <c r="CF250" i="1" l="1"/>
  <c r="DF211" i="1"/>
  <c r="F246" i="1"/>
  <c r="CH246" i="1"/>
  <c r="CK246" i="1" s="1"/>
  <c r="CG246" i="1"/>
  <c r="CJ246" i="1" s="1"/>
  <c r="G245" i="1"/>
  <c r="C246" i="1" s="1"/>
  <c r="H245" i="1"/>
  <c r="BD251" i="1"/>
  <c r="BB252" i="1"/>
  <c r="CG250" i="1" l="1"/>
  <c r="CJ250" i="1" s="1"/>
  <c r="F250" i="1"/>
  <c r="CH250" i="1"/>
  <c r="CK250" i="1" s="1"/>
  <c r="BB253" i="1"/>
  <c r="BD252" i="1"/>
  <c r="CF251" i="1"/>
  <c r="DF212" i="1"/>
  <c r="H246" i="1"/>
  <c r="G246" i="1"/>
  <c r="F248" i="1"/>
  <c r="E250" i="1" l="1"/>
  <c r="H248" i="1"/>
  <c r="D250" i="1"/>
  <c r="F251" i="1"/>
  <c r="CG251" i="1"/>
  <c r="CJ251" i="1" s="1"/>
  <c r="CH251" i="1"/>
  <c r="CK251" i="1" s="1"/>
  <c r="DF213" i="1"/>
  <c r="CF252" i="1"/>
  <c r="BB254" i="1"/>
  <c r="BD253" i="1"/>
  <c r="G250" i="1"/>
  <c r="C251" i="1" s="1"/>
  <c r="H250" i="1"/>
  <c r="CG252" i="1" l="1"/>
  <c r="CJ252" i="1" s="1"/>
  <c r="F252" i="1"/>
  <c r="CH252" i="1"/>
  <c r="CK252" i="1" s="1"/>
  <c r="BB255" i="1"/>
  <c r="BD254" i="1"/>
  <c r="H251" i="1"/>
  <c r="G251" i="1"/>
  <c r="C252" i="1" s="1"/>
  <c r="CF253" i="1"/>
  <c r="DF214" i="1"/>
  <c r="BB256" i="1" l="1"/>
  <c r="BD255" i="1"/>
  <c r="G252" i="1"/>
  <c r="C253" i="1" s="1"/>
  <c r="H252" i="1"/>
  <c r="CG253" i="1"/>
  <c r="CJ253" i="1" s="1"/>
  <c r="F253" i="1"/>
  <c r="CH253" i="1"/>
  <c r="CK253" i="1" s="1"/>
  <c r="DF215" i="1"/>
  <c r="CF254" i="1"/>
  <c r="BD256" i="1" l="1"/>
  <c r="BB257" i="1"/>
  <c r="CH254" i="1"/>
  <c r="CK254" i="1" s="1"/>
  <c r="CG254" i="1"/>
  <c r="CJ254" i="1" s="1"/>
  <c r="F254" i="1"/>
  <c r="G253" i="1"/>
  <c r="C254" i="1" s="1"/>
  <c r="H253" i="1"/>
  <c r="CF255" i="1"/>
  <c r="DF216" i="1"/>
  <c r="CF256" i="1" l="1"/>
  <c r="DF217" i="1"/>
  <c r="F255" i="1"/>
  <c r="CH255" i="1"/>
  <c r="CK255" i="1" s="1"/>
  <c r="CG255" i="1"/>
  <c r="CJ255" i="1" s="1"/>
  <c r="G254" i="1"/>
  <c r="C255" i="1" s="1"/>
  <c r="H254" i="1"/>
  <c r="BD257" i="1"/>
  <c r="BB258" i="1"/>
  <c r="F256" i="1" l="1"/>
  <c r="CH256" i="1"/>
  <c r="CK256" i="1" s="1"/>
  <c r="CG256" i="1"/>
  <c r="CJ256" i="1" s="1"/>
  <c r="BB259" i="1"/>
  <c r="BD258" i="1"/>
  <c r="DF218" i="1"/>
  <c r="CF257" i="1"/>
  <c r="G255" i="1"/>
  <c r="C256" i="1" s="1"/>
  <c r="H255" i="1"/>
  <c r="G256" i="1" l="1"/>
  <c r="C257" i="1" s="1"/>
  <c r="H256" i="1"/>
  <c r="CH257" i="1"/>
  <c r="CK257" i="1" s="1"/>
  <c r="F257" i="1"/>
  <c r="CG257" i="1"/>
  <c r="CJ257" i="1" s="1"/>
  <c r="CF258" i="1"/>
  <c r="DF219" i="1"/>
  <c r="BD259" i="1"/>
  <c r="BB260" i="1"/>
  <c r="CG258" i="1" l="1"/>
  <c r="CJ258" i="1" s="1"/>
  <c r="F258" i="1"/>
  <c r="CH258" i="1"/>
  <c r="CK258" i="1" s="1"/>
  <c r="BB263" i="1"/>
  <c r="BD263" i="1" s="1"/>
  <c r="CF263" i="1" s="1"/>
  <c r="H42" i="1" s="1"/>
  <c r="G42" i="1" s="1"/>
  <c r="BB261" i="1"/>
  <c r="BD260" i="1"/>
  <c r="DF220" i="1"/>
  <c r="CF259" i="1"/>
  <c r="G257" i="1"/>
  <c r="C258" i="1" s="1"/>
  <c r="H257" i="1"/>
  <c r="CF260" i="1" l="1"/>
  <c r="DF221" i="1"/>
  <c r="BD261" i="1"/>
  <c r="BB265" i="1"/>
  <c r="G258" i="1"/>
  <c r="C259" i="1" s="1"/>
  <c r="H258" i="1"/>
  <c r="CH259" i="1"/>
  <c r="CK259" i="1" s="1"/>
  <c r="F259" i="1"/>
  <c r="CG259" i="1"/>
  <c r="CJ259" i="1" s="1"/>
  <c r="CJ411" i="1"/>
  <c r="G259" i="1" l="1"/>
  <c r="C260" i="1" s="1"/>
  <c r="H259" i="1"/>
  <c r="CH260" i="1"/>
  <c r="CK260" i="1" s="1"/>
  <c r="F260" i="1"/>
  <c r="CG260" i="1"/>
  <c r="CJ260" i="1" s="1"/>
  <c r="BD265" i="1"/>
  <c r="BB266" i="1"/>
  <c r="CM411" i="1"/>
  <c r="CN411" i="1" s="1"/>
  <c r="CL411" i="1"/>
  <c r="CK411" i="1" s="1"/>
  <c r="CF261" i="1"/>
  <c r="DF222" i="1"/>
  <c r="F261" i="1" l="1"/>
  <c r="CG261" i="1"/>
  <c r="CJ261" i="1" s="1"/>
  <c r="CH261" i="1"/>
  <c r="CK261" i="1" s="1"/>
  <c r="DF223" i="1"/>
  <c r="CF265" i="1"/>
  <c r="BB267" i="1"/>
  <c r="BD266" i="1"/>
  <c r="G260" i="1"/>
  <c r="C261" i="1" s="1"/>
  <c r="H260" i="1"/>
  <c r="H261" i="1" l="1"/>
  <c r="G261" i="1"/>
  <c r="F263" i="1"/>
  <c r="BB268" i="1"/>
  <c r="BD267" i="1"/>
  <c r="CF266" i="1"/>
  <c r="DF224" i="1"/>
  <c r="CH265" i="1"/>
  <c r="CK265" i="1" s="1"/>
  <c r="CG265" i="1"/>
  <c r="CJ265" i="1" s="1"/>
  <c r="F265" i="1"/>
  <c r="G265" i="1" l="1"/>
  <c r="C266" i="1" s="1"/>
  <c r="H265" i="1"/>
  <c r="BD268" i="1"/>
  <c r="BB269" i="1"/>
  <c r="E265" i="1"/>
  <c r="H263" i="1"/>
  <c r="D265" i="1"/>
  <c r="CG266" i="1"/>
  <c r="CJ266" i="1" s="1"/>
  <c r="F266" i="1"/>
  <c r="CH266" i="1"/>
  <c r="CK266" i="1" s="1"/>
  <c r="DF225" i="1"/>
  <c r="CF267" i="1"/>
  <c r="CF268" i="1" l="1"/>
  <c r="DF226" i="1"/>
  <c r="G266" i="1"/>
  <c r="C267" i="1" s="1"/>
  <c r="H266" i="1"/>
  <c r="F267" i="1"/>
  <c r="CG267" i="1"/>
  <c r="CJ267" i="1" s="1"/>
  <c r="CH267" i="1"/>
  <c r="CK267" i="1" s="1"/>
  <c r="BB270" i="1"/>
  <c r="BD269" i="1"/>
  <c r="DF227" i="1" l="1"/>
  <c r="CF269" i="1"/>
  <c r="BD270" i="1"/>
  <c r="BB271" i="1"/>
  <c r="G267" i="1"/>
  <c r="C268" i="1" s="1"/>
  <c r="H267" i="1"/>
  <c r="CG268" i="1"/>
  <c r="CJ268" i="1" s="1"/>
  <c r="F268" i="1"/>
  <c r="CH268" i="1"/>
  <c r="CK268" i="1" s="1"/>
  <c r="BB272" i="1" l="1"/>
  <c r="BD271" i="1"/>
  <c r="DF228" i="1"/>
  <c r="CF270" i="1"/>
  <c r="G268" i="1"/>
  <c r="C269" i="1" s="1"/>
  <c r="H268" i="1"/>
  <c r="CG269" i="1"/>
  <c r="CJ269" i="1" s="1"/>
  <c r="F269" i="1"/>
  <c r="CH269" i="1"/>
  <c r="CK269" i="1" s="1"/>
  <c r="BB273" i="1" l="1"/>
  <c r="BD272" i="1"/>
  <c r="CG270" i="1"/>
  <c r="CJ270" i="1" s="1"/>
  <c r="F270" i="1"/>
  <c r="CH270" i="1"/>
  <c r="CK270" i="1" s="1"/>
  <c r="G269" i="1"/>
  <c r="C270" i="1" s="1"/>
  <c r="H269" i="1"/>
  <c r="CF271" i="1"/>
  <c r="DF229" i="1"/>
  <c r="G270" i="1" l="1"/>
  <c r="C271" i="1" s="1"/>
  <c r="H270" i="1"/>
  <c r="BB274" i="1"/>
  <c r="BD273" i="1"/>
  <c r="CH271" i="1"/>
  <c r="CK271" i="1" s="1"/>
  <c r="F271" i="1"/>
  <c r="CG271" i="1"/>
  <c r="CJ271" i="1" s="1"/>
  <c r="DF230" i="1"/>
  <c r="CF272" i="1"/>
  <c r="DF231" i="1" l="1"/>
  <c r="CF273" i="1"/>
  <c r="F272" i="1"/>
  <c r="CH272" i="1"/>
  <c r="CK272" i="1" s="1"/>
  <c r="CG272" i="1"/>
  <c r="CJ272" i="1" s="1"/>
  <c r="G271" i="1"/>
  <c r="C272" i="1" s="1"/>
  <c r="H271" i="1"/>
  <c r="BB275" i="1"/>
  <c r="BD274" i="1"/>
  <c r="CH273" i="1" l="1"/>
  <c r="CK273" i="1" s="1"/>
  <c r="CG273" i="1"/>
  <c r="CJ273" i="1" s="1"/>
  <c r="F273" i="1"/>
  <c r="DF232" i="1"/>
  <c r="CF274" i="1"/>
  <c r="G272" i="1"/>
  <c r="C273" i="1" s="1"/>
  <c r="H272" i="1"/>
  <c r="BB278" i="1"/>
  <c r="BD278" i="1" s="1"/>
  <c r="CF278" i="1" s="1"/>
  <c r="H43" i="1" s="1"/>
  <c r="G43" i="1" s="1"/>
  <c r="BB276" i="1"/>
  <c r="BD275" i="1"/>
  <c r="CF275" i="1" l="1"/>
  <c r="DF233" i="1"/>
  <c r="G273" i="1"/>
  <c r="C274" i="1" s="1"/>
  <c r="H273" i="1"/>
  <c r="BB280" i="1"/>
  <c r="BD276" i="1"/>
  <c r="CH274" i="1"/>
  <c r="CK274" i="1" s="1"/>
  <c r="CG274" i="1"/>
  <c r="CJ274" i="1" s="1"/>
  <c r="F274" i="1"/>
  <c r="CJ412" i="1"/>
  <c r="CM412" i="1" s="1"/>
  <c r="F275" i="1" l="1"/>
  <c r="CH275" i="1"/>
  <c r="CK275" i="1" s="1"/>
  <c r="CG275" i="1"/>
  <c r="CJ275" i="1" s="1"/>
  <c r="G274" i="1"/>
  <c r="C275" i="1" s="1"/>
  <c r="H274" i="1"/>
  <c r="CN412" i="1"/>
  <c r="CL412" i="1"/>
  <c r="CK412" i="1" s="1"/>
  <c r="CF276" i="1"/>
  <c r="DF234" i="1"/>
  <c r="BD280" i="1"/>
  <c r="BB281" i="1"/>
  <c r="BB282" i="1" l="1"/>
  <c r="BD281" i="1"/>
  <c r="G275" i="1"/>
  <c r="C276" i="1" s="1"/>
  <c r="H275" i="1"/>
  <c r="CF280" i="1"/>
  <c r="DF235" i="1"/>
  <c r="F276" i="1"/>
  <c r="CH276" i="1"/>
  <c r="CK276" i="1" s="1"/>
  <c r="CG276" i="1"/>
  <c r="CJ276" i="1" s="1"/>
  <c r="H276" i="1" l="1"/>
  <c r="G276" i="1"/>
  <c r="F278" i="1"/>
  <c r="BB283" i="1"/>
  <c r="BD282" i="1"/>
  <c r="F280" i="1"/>
  <c r="CH280" i="1"/>
  <c r="CK280" i="1" s="1"/>
  <c r="CG280" i="1"/>
  <c r="CJ280" i="1" s="1"/>
  <c r="CF281" i="1"/>
  <c r="DF236" i="1"/>
  <c r="BD283" i="1" l="1"/>
  <c r="BB284" i="1"/>
  <c r="H278" i="1"/>
  <c r="E280" i="1"/>
  <c r="D280" i="1"/>
  <c r="G280" i="1"/>
  <c r="C281" i="1" s="1"/>
  <c r="H280" i="1"/>
  <c r="F281" i="1"/>
  <c r="CH281" i="1"/>
  <c r="CK281" i="1" s="1"/>
  <c r="CG281" i="1"/>
  <c r="CJ281" i="1" s="1"/>
  <c r="CF282" i="1"/>
  <c r="DF237" i="1"/>
  <c r="G281" i="1" l="1"/>
  <c r="C282" i="1" s="1"/>
  <c r="H281" i="1"/>
  <c r="CF283" i="1"/>
  <c r="DF238" i="1"/>
  <c r="F282" i="1"/>
  <c r="CG282" i="1"/>
  <c r="CJ282" i="1" s="1"/>
  <c r="CH282" i="1"/>
  <c r="CK282" i="1" s="1"/>
  <c r="BB285" i="1"/>
  <c r="BD284" i="1"/>
  <c r="CH283" i="1" l="1"/>
  <c r="CK283" i="1" s="1"/>
  <c r="F283" i="1"/>
  <c r="CG283" i="1"/>
  <c r="CJ283" i="1" s="1"/>
  <c r="DF239" i="1"/>
  <c r="CF284" i="1"/>
  <c r="BB286" i="1"/>
  <c r="BD285" i="1"/>
  <c r="G282" i="1"/>
  <c r="C283" i="1" s="1"/>
  <c r="H282" i="1"/>
  <c r="BB287" i="1" l="1"/>
  <c r="BD286" i="1"/>
  <c r="CF285" i="1"/>
  <c r="DF240" i="1"/>
  <c r="CH284" i="1"/>
  <c r="F284" i="1"/>
  <c r="CG284" i="1"/>
  <c r="CJ284" i="1" s="1"/>
  <c r="G283" i="1"/>
  <c r="C284" i="1" s="1"/>
  <c r="H283" i="1"/>
  <c r="CK284" i="1" l="1"/>
  <c r="AU65" i="1" s="1"/>
  <c r="DC65" i="1" s="1"/>
  <c r="AR65" i="1"/>
  <c r="DB65" i="1" s="1"/>
  <c r="BB288" i="1"/>
  <c r="BD287" i="1"/>
  <c r="CH285" i="1"/>
  <c r="CK285" i="1" s="1"/>
  <c r="F285" i="1"/>
  <c r="CG285" i="1"/>
  <c r="CJ285" i="1" s="1"/>
  <c r="G284" i="1"/>
  <c r="C285" i="1" s="1"/>
  <c r="H284" i="1"/>
  <c r="CF286" i="1"/>
  <c r="DF241" i="1"/>
  <c r="G285" i="1" l="1"/>
  <c r="C286" i="1" s="1"/>
  <c r="H285" i="1"/>
  <c r="BB289" i="1"/>
  <c r="BD288" i="1"/>
  <c r="CG286" i="1"/>
  <c r="CJ286" i="1" s="1"/>
  <c r="F286" i="1"/>
  <c r="CH286" i="1"/>
  <c r="CK286" i="1" s="1"/>
  <c r="CF287" i="1"/>
  <c r="DF242" i="1"/>
  <c r="DF243" i="1" l="1"/>
  <c r="CF288" i="1"/>
  <c r="BB290" i="1"/>
  <c r="BD289" i="1"/>
  <c r="G286" i="1"/>
  <c r="C287" i="1" s="1"/>
  <c r="H286" i="1"/>
  <c r="F287" i="1"/>
  <c r="CH287" i="1"/>
  <c r="CK287" i="1" s="1"/>
  <c r="CG287" i="1"/>
  <c r="CJ287" i="1" s="1"/>
  <c r="CF289" i="1" l="1"/>
  <c r="DF244" i="1"/>
  <c r="G287" i="1"/>
  <c r="C288" i="1" s="1"/>
  <c r="H287" i="1"/>
  <c r="BB293" i="1"/>
  <c r="BD293" i="1" s="1"/>
  <c r="CF293" i="1" s="1"/>
  <c r="H44" i="1" s="1"/>
  <c r="G44" i="1" s="1"/>
  <c r="BB291" i="1"/>
  <c r="BD290" i="1"/>
  <c r="CH288" i="1"/>
  <c r="CK288" i="1" s="1"/>
  <c r="CG288" i="1"/>
  <c r="CJ288" i="1" s="1"/>
  <c r="F288" i="1"/>
  <c r="F289" i="1" l="1"/>
  <c r="CG289" i="1"/>
  <c r="CJ289" i="1" s="1"/>
  <c r="CH289" i="1"/>
  <c r="CK289" i="1" s="1"/>
  <c r="G288" i="1"/>
  <c r="C289" i="1" s="1"/>
  <c r="H288" i="1"/>
  <c r="DF245" i="1"/>
  <c r="CF290" i="1"/>
  <c r="BD291" i="1"/>
  <c r="BB295" i="1"/>
  <c r="CJ413" i="1"/>
  <c r="CM413" i="1" s="1"/>
  <c r="G289" i="1" l="1"/>
  <c r="C290" i="1" s="1"/>
  <c r="H289" i="1"/>
  <c r="CG290" i="1"/>
  <c r="CJ290" i="1" s="1"/>
  <c r="F290" i="1"/>
  <c r="CH290" i="1"/>
  <c r="CK290" i="1" s="1"/>
  <c r="CN413" i="1"/>
  <c r="CL413" i="1"/>
  <c r="CK413" i="1" s="1"/>
  <c r="BB296" i="1"/>
  <c r="BD295" i="1"/>
  <c r="CF291" i="1"/>
  <c r="DF246" i="1"/>
  <c r="CF295" i="1" l="1"/>
  <c r="DF247" i="1"/>
  <c r="G290" i="1"/>
  <c r="C291" i="1" s="1"/>
  <c r="H290" i="1"/>
  <c r="BB297" i="1"/>
  <c r="BD296" i="1"/>
  <c r="CG291" i="1"/>
  <c r="CJ291" i="1" s="1"/>
  <c r="F291" i="1"/>
  <c r="CH291" i="1"/>
  <c r="CK291" i="1" s="1"/>
  <c r="CH295" i="1" l="1"/>
  <c r="CK295" i="1" s="1"/>
  <c r="CG295" i="1"/>
  <c r="CJ295" i="1" s="1"/>
  <c r="F295" i="1"/>
  <c r="H291" i="1"/>
  <c r="G291" i="1"/>
  <c r="F293" i="1"/>
  <c r="BB298" i="1"/>
  <c r="BD297" i="1"/>
  <c r="DF248" i="1"/>
  <c r="CF296" i="1"/>
  <c r="E295" i="1" l="1"/>
  <c r="H293" i="1"/>
  <c r="D295" i="1"/>
  <c r="CG296" i="1"/>
  <c r="CJ296" i="1" s="1"/>
  <c r="F296" i="1"/>
  <c r="CH296" i="1"/>
  <c r="CK296" i="1" s="1"/>
  <c r="G295" i="1"/>
  <c r="C296" i="1" s="1"/>
  <c r="H295" i="1"/>
  <c r="CF297" i="1"/>
  <c r="DF249" i="1"/>
  <c r="BB299" i="1"/>
  <c r="BD298" i="1"/>
  <c r="CG297" i="1" l="1"/>
  <c r="CJ297" i="1" s="1"/>
  <c r="F297" i="1"/>
  <c r="CH297" i="1"/>
  <c r="CK297" i="1" s="1"/>
  <c r="CF298" i="1"/>
  <c r="DF250" i="1"/>
  <c r="H296" i="1"/>
  <c r="G296" i="1"/>
  <c r="C297" i="1" s="1"/>
  <c r="BB300" i="1"/>
  <c r="BD299" i="1"/>
  <c r="BD300" i="1" l="1"/>
  <c r="BB301" i="1"/>
  <c r="CF299" i="1"/>
  <c r="DF251" i="1"/>
  <c r="G297" i="1"/>
  <c r="C298" i="1" s="1"/>
  <c r="H297" i="1"/>
  <c r="CH298" i="1"/>
  <c r="CK298" i="1" s="1"/>
  <c r="CG298" i="1"/>
  <c r="CJ298" i="1" s="1"/>
  <c r="F298" i="1"/>
  <c r="DF252" i="1" l="1"/>
  <c r="CF300" i="1"/>
  <c r="G298" i="1"/>
  <c r="C299" i="1" s="1"/>
  <c r="H298" i="1"/>
  <c r="F299" i="1"/>
  <c r="CH299" i="1"/>
  <c r="CK299" i="1" s="1"/>
  <c r="CG299" i="1"/>
  <c r="CJ299" i="1" s="1"/>
  <c r="BB302" i="1"/>
  <c r="BD301" i="1"/>
  <c r="DF253" i="1" l="1"/>
  <c r="CF301" i="1"/>
  <c r="BB303" i="1"/>
  <c r="BD302" i="1"/>
  <c r="G299" i="1"/>
  <c r="C300" i="1" s="1"/>
  <c r="H299" i="1"/>
  <c r="F300" i="1"/>
  <c r="CG300" i="1"/>
  <c r="CJ300" i="1" s="1"/>
  <c r="CH300" i="1"/>
  <c r="CK300" i="1" s="1"/>
  <c r="CF302" i="1" l="1"/>
  <c r="DF254" i="1"/>
  <c r="H300" i="1"/>
  <c r="G300" i="1"/>
  <c r="C301" i="1" s="1"/>
  <c r="BD303" i="1"/>
  <c r="BB304" i="1"/>
  <c r="F301" i="1"/>
  <c r="CH301" i="1"/>
  <c r="CK301" i="1" s="1"/>
  <c r="CG301" i="1"/>
  <c r="CJ301" i="1" s="1"/>
  <c r="F302" i="1" l="1"/>
  <c r="CH302" i="1"/>
  <c r="CK302" i="1" s="1"/>
  <c r="CG302" i="1"/>
  <c r="CJ302" i="1" s="1"/>
  <c r="G301" i="1"/>
  <c r="C302" i="1" s="1"/>
  <c r="H301" i="1"/>
  <c r="BD304" i="1"/>
  <c r="BB305" i="1"/>
  <c r="CF303" i="1"/>
  <c r="DF255" i="1"/>
  <c r="BB306" i="1" l="1"/>
  <c r="BB308" i="1"/>
  <c r="BD308" i="1" s="1"/>
  <c r="CF308" i="1" s="1"/>
  <c r="H45" i="1" s="1"/>
  <c r="G45" i="1" s="1"/>
  <c r="BD305" i="1"/>
  <c r="CF304" i="1"/>
  <c r="DF256" i="1"/>
  <c r="CG303" i="1"/>
  <c r="CJ303" i="1" s="1"/>
  <c r="F303" i="1"/>
  <c r="CH303" i="1"/>
  <c r="CK303" i="1" s="1"/>
  <c r="G302" i="1"/>
  <c r="C303" i="1" s="1"/>
  <c r="H302" i="1"/>
  <c r="BB310" i="1" l="1"/>
  <c r="BD306" i="1"/>
  <c r="G303" i="1"/>
  <c r="C304" i="1" s="1"/>
  <c r="H303" i="1"/>
  <c r="F304" i="1"/>
  <c r="CH304" i="1"/>
  <c r="CG304" i="1"/>
  <c r="CJ304" i="1" s="1"/>
  <c r="CF305" i="1"/>
  <c r="DF257" i="1"/>
  <c r="CJ414" i="1"/>
  <c r="CM414" i="1" s="1"/>
  <c r="CK304" i="1" l="1"/>
  <c r="AU66" i="1"/>
  <c r="AU68" i="1"/>
  <c r="CL414" i="1"/>
  <c r="CK414" i="1" s="1"/>
  <c r="CN414" i="1"/>
  <c r="G304" i="1"/>
  <c r="C305" i="1" s="1"/>
  <c r="H304" i="1"/>
  <c r="BB311" i="1"/>
  <c r="BD310" i="1"/>
  <c r="F305" i="1"/>
  <c r="CG305" i="1"/>
  <c r="CJ305" i="1" s="1"/>
  <c r="CH305" i="1"/>
  <c r="CK305" i="1" s="1"/>
  <c r="CF306" i="1"/>
  <c r="DF258" i="1"/>
  <c r="AR66" i="1" l="1"/>
  <c r="DB66" i="1" s="1"/>
  <c r="AR68" i="1"/>
  <c r="CF68" i="1" s="1"/>
  <c r="H29" i="1" s="1"/>
  <c r="DC66" i="1"/>
  <c r="CH306" i="1"/>
  <c r="CK306" i="1" s="1"/>
  <c r="F306" i="1"/>
  <c r="CG306" i="1"/>
  <c r="CJ306" i="1" s="1"/>
  <c r="CF310" i="1"/>
  <c r="DF259" i="1"/>
  <c r="G305" i="1"/>
  <c r="C306" i="1" s="1"/>
  <c r="H305" i="1"/>
  <c r="BB312" i="1"/>
  <c r="BD311" i="1"/>
  <c r="F68" i="1" l="1"/>
  <c r="H68" i="1" s="1"/>
  <c r="G29" i="1"/>
  <c r="CJ398" i="1"/>
  <c r="CG310" i="1"/>
  <c r="CJ310" i="1" s="1"/>
  <c r="F310" i="1"/>
  <c r="CH310" i="1"/>
  <c r="CK310" i="1" s="1"/>
  <c r="CF311" i="1"/>
  <c r="DF260" i="1"/>
  <c r="BD312" i="1"/>
  <c r="BB313" i="1"/>
  <c r="H306" i="1"/>
  <c r="G306" i="1"/>
  <c r="F308" i="1"/>
  <c r="E70" i="1" l="1"/>
  <c r="D70" i="1"/>
  <c r="CM398" i="1"/>
  <c r="CN398" i="1" s="1"/>
  <c r="CL398" i="1"/>
  <c r="CK398" i="1" s="1"/>
  <c r="CF312" i="1"/>
  <c r="DF261" i="1"/>
  <c r="G310" i="1"/>
  <c r="C311" i="1" s="1"/>
  <c r="H310" i="1"/>
  <c r="F311" i="1"/>
  <c r="CH311" i="1"/>
  <c r="CK311" i="1" s="1"/>
  <c r="CG311" i="1"/>
  <c r="CJ311" i="1" s="1"/>
  <c r="E310" i="1"/>
  <c r="D310" i="1"/>
  <c r="H308" i="1"/>
  <c r="BD313" i="1"/>
  <c r="BB314" i="1"/>
  <c r="CG312" i="1" l="1"/>
  <c r="CJ312" i="1" s="1"/>
  <c r="F312" i="1"/>
  <c r="CH312" i="1"/>
  <c r="CK312" i="1" s="1"/>
  <c r="BB315" i="1"/>
  <c r="BD314" i="1"/>
  <c r="G311" i="1"/>
  <c r="C312" i="1" s="1"/>
  <c r="H311" i="1"/>
  <c r="CF313" i="1"/>
  <c r="DF262" i="1"/>
  <c r="G312" i="1" l="1"/>
  <c r="C313" i="1" s="1"/>
  <c r="H312" i="1"/>
  <c r="CG313" i="1"/>
  <c r="CJ313" i="1" s="1"/>
  <c r="CH313" i="1"/>
  <c r="CK313" i="1" s="1"/>
  <c r="F313" i="1"/>
  <c r="DF263" i="1"/>
  <c r="CF314" i="1"/>
  <c r="BB316" i="1"/>
  <c r="BD315" i="1"/>
  <c r="CF315" i="1" l="1"/>
  <c r="DF264" i="1"/>
  <c r="BB317" i="1"/>
  <c r="BD316" i="1"/>
  <c r="CG314" i="1"/>
  <c r="CJ314" i="1" s="1"/>
  <c r="F314" i="1"/>
  <c r="CH314" i="1"/>
  <c r="CK314" i="1" s="1"/>
  <c r="G313" i="1"/>
  <c r="C314" i="1" s="1"/>
  <c r="H313" i="1"/>
  <c r="CH315" i="1" l="1"/>
  <c r="CK315" i="1" s="1"/>
  <c r="F315" i="1"/>
  <c r="CG315" i="1"/>
  <c r="CJ315" i="1" s="1"/>
  <c r="G314" i="1"/>
  <c r="C315" i="1" s="1"/>
  <c r="H314" i="1"/>
  <c r="CF316" i="1"/>
  <c r="DF265" i="1"/>
  <c r="BB318" i="1"/>
  <c r="BD317" i="1"/>
  <c r="G315" i="1" l="1"/>
  <c r="C316" i="1" s="1"/>
  <c r="H315" i="1"/>
  <c r="CG316" i="1"/>
  <c r="CJ316" i="1" s="1"/>
  <c r="F316" i="1"/>
  <c r="CH316" i="1"/>
  <c r="CK316" i="1" s="1"/>
  <c r="BD318" i="1"/>
  <c r="BB319" i="1"/>
  <c r="DF266" i="1"/>
  <c r="CF317" i="1"/>
  <c r="BB320" i="1" l="1"/>
  <c r="BD319" i="1"/>
  <c r="G316" i="1"/>
  <c r="C317" i="1" s="1"/>
  <c r="H316" i="1"/>
  <c r="CF318" i="1"/>
  <c r="DF267" i="1"/>
  <c r="F317" i="1"/>
  <c r="CH317" i="1"/>
  <c r="CK317" i="1" s="1"/>
  <c r="CG317" i="1"/>
  <c r="CJ317" i="1" s="1"/>
  <c r="DF268" i="1" l="1"/>
  <c r="CF319" i="1"/>
  <c r="BB323" i="1"/>
  <c r="BD323" i="1" s="1"/>
  <c r="CF323" i="1" s="1"/>
  <c r="H46" i="1" s="1"/>
  <c r="G46" i="1" s="1"/>
  <c r="BB321" i="1"/>
  <c r="BD320" i="1"/>
  <c r="F318" i="1"/>
  <c r="CH318" i="1"/>
  <c r="CK318" i="1" s="1"/>
  <c r="CG318" i="1"/>
  <c r="CJ318" i="1" s="1"/>
  <c r="G317" i="1"/>
  <c r="C318" i="1" s="1"/>
  <c r="H317" i="1"/>
  <c r="F319" i="1" l="1"/>
  <c r="CH319" i="1"/>
  <c r="CK319" i="1" s="1"/>
  <c r="CG319" i="1"/>
  <c r="CJ319" i="1" s="1"/>
  <c r="DF269" i="1"/>
  <c r="CF320" i="1"/>
  <c r="BB325" i="1"/>
  <c r="BD321" i="1"/>
  <c r="G318" i="1"/>
  <c r="C319" i="1" s="1"/>
  <c r="H318" i="1"/>
  <c r="CJ415" i="1"/>
  <c r="CF321" i="1" l="1"/>
  <c r="DF270" i="1"/>
  <c r="G319" i="1"/>
  <c r="C320" i="1" s="1"/>
  <c r="H319" i="1"/>
  <c r="CM415" i="1"/>
  <c r="CN415" i="1" s="1"/>
  <c r="CL415" i="1"/>
  <c r="CK415" i="1" s="1"/>
  <c r="BB326" i="1"/>
  <c r="BD325" i="1"/>
  <c r="F320" i="1"/>
  <c r="CH320" i="1"/>
  <c r="CK320" i="1" s="1"/>
  <c r="CG320" i="1"/>
  <c r="CJ320" i="1" s="1"/>
  <c r="G320" i="1" l="1"/>
  <c r="C321" i="1" s="1"/>
  <c r="H320" i="1"/>
  <c r="CG321" i="1"/>
  <c r="CJ321" i="1" s="1"/>
  <c r="F321" i="1"/>
  <c r="CH321" i="1"/>
  <c r="CK321" i="1" s="1"/>
  <c r="CF325" i="1"/>
  <c r="DF271" i="1"/>
  <c r="BB327" i="1"/>
  <c r="BD326" i="1"/>
  <c r="CG325" i="1" l="1"/>
  <c r="CJ325" i="1" s="1"/>
  <c r="F325" i="1"/>
  <c r="CH325" i="1"/>
  <c r="H321" i="1"/>
  <c r="G321" i="1"/>
  <c r="F323" i="1"/>
  <c r="DF272" i="1"/>
  <c r="CF326" i="1"/>
  <c r="BB328" i="1"/>
  <c r="BD327" i="1"/>
  <c r="CK325" i="1" l="1"/>
  <c r="AU70" i="1"/>
  <c r="F326" i="1"/>
  <c r="CH326" i="1"/>
  <c r="CK326" i="1" s="1"/>
  <c r="CG326" i="1"/>
  <c r="CJ326" i="1" s="1"/>
  <c r="DF273" i="1"/>
  <c r="CF327" i="1"/>
  <c r="H323" i="1"/>
  <c r="D325" i="1"/>
  <c r="E325" i="1"/>
  <c r="BB329" i="1"/>
  <c r="BD328" i="1"/>
  <c r="G325" i="1"/>
  <c r="C326" i="1" s="1"/>
  <c r="H325" i="1"/>
  <c r="AR70" i="1" l="1"/>
  <c r="DB67" i="1" s="1"/>
  <c r="DC67" i="1"/>
  <c r="G326" i="1"/>
  <c r="C327" i="1" s="1"/>
  <c r="H326" i="1"/>
  <c r="CF328" i="1"/>
  <c r="DF274" i="1"/>
  <c r="BB330" i="1"/>
  <c r="BD329" i="1"/>
  <c r="CG327" i="1"/>
  <c r="CJ327" i="1" s="1"/>
  <c r="CH327" i="1"/>
  <c r="CK327" i="1" s="1"/>
  <c r="F327" i="1"/>
  <c r="CF70" i="1" l="1"/>
  <c r="CH70" i="1" s="1"/>
  <c r="CK70" i="1" s="1"/>
  <c r="F328" i="1"/>
  <c r="CG328" i="1"/>
  <c r="CJ328" i="1" s="1"/>
  <c r="CH328" i="1"/>
  <c r="CK328" i="1" s="1"/>
  <c r="DF275" i="1"/>
  <c r="CF329" i="1"/>
  <c r="G327" i="1"/>
  <c r="C328" i="1" s="1"/>
  <c r="H327" i="1"/>
  <c r="BD330" i="1"/>
  <c r="BB331" i="1"/>
  <c r="CG70" i="1" l="1"/>
  <c r="CJ70" i="1" s="1"/>
  <c r="F70" i="1"/>
  <c r="G70" i="1" s="1"/>
  <c r="C71" i="1" s="1"/>
  <c r="G328" i="1"/>
  <c r="C329" i="1" s="1"/>
  <c r="H328" i="1"/>
  <c r="BD331" i="1"/>
  <c r="BB332" i="1"/>
  <c r="DF276" i="1"/>
  <c r="CF330" i="1"/>
  <c r="F329" i="1"/>
  <c r="CG329" i="1"/>
  <c r="CJ329" i="1" s="1"/>
  <c r="CH329" i="1"/>
  <c r="CK329" i="1" s="1"/>
  <c r="H70" i="1" l="1"/>
  <c r="F330" i="1"/>
  <c r="CH330" i="1"/>
  <c r="CK330" i="1" s="1"/>
  <c r="CG330" i="1"/>
  <c r="CJ330" i="1" s="1"/>
  <c r="H329" i="1"/>
  <c r="G329" i="1"/>
  <c r="C330" i="1" s="1"/>
  <c r="CF331" i="1"/>
  <c r="DF277" i="1"/>
  <c r="BD332" i="1"/>
  <c r="BB333" i="1"/>
  <c r="CG331" i="1" l="1"/>
  <c r="CJ331" i="1" s="1"/>
  <c r="CH331" i="1"/>
  <c r="CK331" i="1" s="1"/>
  <c r="F331" i="1"/>
  <c r="H330" i="1"/>
  <c r="G330" i="1"/>
  <c r="C331" i="1" s="1"/>
  <c r="BD333" i="1"/>
  <c r="BB334" i="1"/>
  <c r="DF278" i="1"/>
  <c r="CF332" i="1"/>
  <c r="BB335" i="1" l="1"/>
  <c r="BD334" i="1"/>
  <c r="H331" i="1"/>
  <c r="G331" i="1"/>
  <c r="C332" i="1" s="1"/>
  <c r="F332" i="1"/>
  <c r="CH332" i="1"/>
  <c r="CK332" i="1" s="1"/>
  <c r="CG332" i="1"/>
  <c r="CJ332" i="1" s="1"/>
  <c r="CF333" i="1"/>
  <c r="DF279" i="1"/>
  <c r="H332" i="1" l="1"/>
  <c r="G332" i="1"/>
  <c r="C333" i="1" s="1"/>
  <c r="DF280" i="1"/>
  <c r="CF334" i="1"/>
  <c r="BB338" i="1"/>
  <c r="BD338" i="1" s="1"/>
  <c r="CF338" i="1" s="1"/>
  <c r="H47" i="1" s="1"/>
  <c r="BD335" i="1"/>
  <c r="BB336" i="1"/>
  <c r="F333" i="1"/>
  <c r="CG333" i="1"/>
  <c r="CJ333" i="1" s="1"/>
  <c r="CH333" i="1"/>
  <c r="CK333" i="1" s="1"/>
  <c r="CF335" i="1" l="1"/>
  <c r="DF281" i="1"/>
  <c r="G47" i="1"/>
  <c r="CJ416" i="1"/>
  <c r="BD336" i="1"/>
  <c r="BB340" i="1"/>
  <c r="H333" i="1"/>
  <c r="G333" i="1"/>
  <c r="C334" i="1" s="1"/>
  <c r="F334" i="1"/>
  <c r="CG334" i="1"/>
  <c r="CJ334" i="1" s="1"/>
  <c r="CH334" i="1"/>
  <c r="CK334" i="1" s="1"/>
  <c r="G334" i="1" l="1"/>
  <c r="C335" i="1" s="1"/>
  <c r="H334" i="1"/>
  <c r="BD340" i="1"/>
  <c r="BB341" i="1"/>
  <c r="F335" i="1"/>
  <c r="CG335" i="1"/>
  <c r="CJ335" i="1" s="1"/>
  <c r="CH335" i="1"/>
  <c r="CK335" i="1" s="1"/>
  <c r="DF282" i="1"/>
  <c r="CF336" i="1"/>
  <c r="CM416" i="1"/>
  <c r="CN416" i="1" s="1"/>
  <c r="CL416" i="1"/>
  <c r="CK416" i="1" s="1"/>
  <c r="G335" i="1" l="1"/>
  <c r="C336" i="1" s="1"/>
  <c r="H335" i="1"/>
  <c r="BB342" i="1"/>
  <c r="BD341" i="1"/>
  <c r="DF283" i="1"/>
  <c r="CF340" i="1"/>
  <c r="CH336" i="1"/>
  <c r="CK336" i="1" s="1"/>
  <c r="F336" i="1"/>
  <c r="CG336" i="1"/>
  <c r="CJ336" i="1" s="1"/>
  <c r="H336" i="1" l="1"/>
  <c r="G336" i="1"/>
  <c r="F338" i="1"/>
  <c r="DF284" i="1"/>
  <c r="CF341" i="1"/>
  <c r="BB343" i="1"/>
  <c r="BD342" i="1"/>
  <c r="F340" i="1"/>
  <c r="CG340" i="1"/>
  <c r="CJ340" i="1" s="1"/>
  <c r="CH340" i="1"/>
  <c r="CK340" i="1" s="1"/>
  <c r="G340" i="1" l="1"/>
  <c r="C341" i="1" s="1"/>
  <c r="H340" i="1"/>
  <c r="DF285" i="1"/>
  <c r="CF342" i="1"/>
  <c r="BB344" i="1"/>
  <c r="BD343" i="1"/>
  <c r="H338" i="1"/>
  <c r="E340" i="1"/>
  <c r="D340" i="1"/>
  <c r="F341" i="1"/>
  <c r="CH341" i="1"/>
  <c r="CK341" i="1" s="1"/>
  <c r="CG341" i="1"/>
  <c r="CJ341" i="1" s="1"/>
  <c r="CH342" i="1" l="1"/>
  <c r="CK342" i="1" s="1"/>
  <c r="F342" i="1"/>
  <c r="CG342" i="1"/>
  <c r="CJ342" i="1" s="1"/>
  <c r="G341" i="1"/>
  <c r="C342" i="1" s="1"/>
  <c r="H341" i="1"/>
  <c r="CF343" i="1"/>
  <c r="DF286" i="1"/>
  <c r="BD344" i="1"/>
  <c r="BB345" i="1"/>
  <c r="BB346" i="1" l="1"/>
  <c r="BD345" i="1"/>
  <c r="G342" i="1"/>
  <c r="C343" i="1" s="1"/>
  <c r="H342" i="1"/>
  <c r="CH343" i="1"/>
  <c r="CK343" i="1" s="1"/>
  <c r="F343" i="1"/>
  <c r="CG343" i="1"/>
  <c r="CJ343" i="1" s="1"/>
  <c r="CF344" i="1"/>
  <c r="DF287" i="1"/>
  <c r="DF288" i="1" l="1"/>
  <c r="CF345" i="1"/>
  <c r="BB347" i="1"/>
  <c r="BD346" i="1"/>
  <c r="F344" i="1"/>
  <c r="CH344" i="1"/>
  <c r="CG344" i="1"/>
  <c r="CJ344" i="1" s="1"/>
  <c r="H343" i="1"/>
  <c r="G343" i="1"/>
  <c r="C344" i="1" s="1"/>
  <c r="CK344" i="1" l="1"/>
  <c r="AU71" i="1"/>
  <c r="G344" i="1"/>
  <c r="C345" i="1" s="1"/>
  <c r="H344" i="1"/>
  <c r="CG345" i="1"/>
  <c r="CJ345" i="1" s="1"/>
  <c r="F345" i="1"/>
  <c r="CH345" i="1"/>
  <c r="CK345" i="1" s="1"/>
  <c r="CF346" i="1"/>
  <c r="DF289" i="1"/>
  <c r="BB348" i="1"/>
  <c r="BD347" i="1"/>
  <c r="AR71" i="1" l="1"/>
  <c r="DB68" i="1" s="1"/>
  <c r="DC68" i="1"/>
  <c r="CG346" i="1"/>
  <c r="CJ346" i="1" s="1"/>
  <c r="F346" i="1"/>
  <c r="CH346" i="1"/>
  <c r="CK346" i="1" s="1"/>
  <c r="G345" i="1"/>
  <c r="C346" i="1" s="1"/>
  <c r="H345" i="1"/>
  <c r="CF347" i="1"/>
  <c r="DF290" i="1"/>
  <c r="BB349" i="1"/>
  <c r="BD348" i="1"/>
  <c r="CF71" i="1" l="1"/>
  <c r="CG71" i="1" s="1"/>
  <c r="CJ71" i="1" s="1"/>
  <c r="CF348" i="1"/>
  <c r="DF291" i="1"/>
  <c r="BB350" i="1"/>
  <c r="BD349" i="1"/>
  <c r="H346" i="1"/>
  <c r="G346" i="1"/>
  <c r="C347" i="1" s="1"/>
  <c r="F347" i="1"/>
  <c r="CG347" i="1"/>
  <c r="CJ347" i="1" s="1"/>
  <c r="CH347" i="1"/>
  <c r="CK347" i="1" s="1"/>
  <c r="CH71" i="1" l="1"/>
  <c r="CK71" i="1" s="1"/>
  <c r="F71" i="1"/>
  <c r="G71" i="1" s="1"/>
  <c r="C72" i="1" s="1"/>
  <c r="F348" i="1"/>
  <c r="CG348" i="1"/>
  <c r="CJ348" i="1" s="1"/>
  <c r="CH348" i="1"/>
  <c r="CK348" i="1" s="1"/>
  <c r="G347" i="1"/>
  <c r="C348" i="1" s="1"/>
  <c r="H347" i="1"/>
  <c r="CF349" i="1"/>
  <c r="DF292" i="1"/>
  <c r="BB353" i="1"/>
  <c r="BD353" i="1" s="1"/>
  <c r="CF353" i="1" s="1"/>
  <c r="H48" i="1" s="1"/>
  <c r="BB351" i="1"/>
  <c r="BD350" i="1"/>
  <c r="H71" i="1" l="1"/>
  <c r="G48" i="1"/>
  <c r="CJ417" i="1"/>
  <c r="G348" i="1"/>
  <c r="C349" i="1" s="1"/>
  <c r="H348" i="1"/>
  <c r="BB355" i="1"/>
  <c r="BD351" i="1"/>
  <c r="CF350" i="1"/>
  <c r="DF293" i="1"/>
  <c r="CH349" i="1"/>
  <c r="CK349" i="1" s="1"/>
  <c r="F349" i="1"/>
  <c r="CG349" i="1"/>
  <c r="CJ349" i="1" s="1"/>
  <c r="CF351" i="1" l="1"/>
  <c r="DF294" i="1"/>
  <c r="CM417" i="1"/>
  <c r="CN417" i="1" s="1"/>
  <c r="CL417" i="1"/>
  <c r="CK417" i="1" s="1"/>
  <c r="BB356" i="1"/>
  <c r="BD355" i="1"/>
  <c r="G349" i="1"/>
  <c r="C350" i="1" s="1"/>
  <c r="H349" i="1"/>
  <c r="CH350" i="1"/>
  <c r="CK350" i="1" s="1"/>
  <c r="CG350" i="1"/>
  <c r="CJ350" i="1" s="1"/>
  <c r="F350" i="1"/>
  <c r="CF355" i="1" l="1"/>
  <c r="DF295" i="1"/>
  <c r="G350" i="1"/>
  <c r="C351" i="1" s="1"/>
  <c r="H350" i="1"/>
  <c r="BD356" i="1"/>
  <c r="BB357" i="1"/>
  <c r="CH351" i="1"/>
  <c r="CK351" i="1" s="1"/>
  <c r="CG351" i="1"/>
  <c r="CJ351" i="1" s="1"/>
  <c r="F351" i="1"/>
  <c r="CG355" i="1" l="1"/>
  <c r="CJ355" i="1" s="1"/>
  <c r="F355" i="1"/>
  <c r="CH355" i="1"/>
  <c r="CK355" i="1" s="1"/>
  <c r="CF356" i="1"/>
  <c r="DF296" i="1"/>
  <c r="G351" i="1"/>
  <c r="H351" i="1"/>
  <c r="F353" i="1"/>
  <c r="BB358" i="1"/>
  <c r="BD357" i="1"/>
  <c r="BD358" i="1" l="1"/>
  <c r="BB359" i="1"/>
  <c r="H355" i="1"/>
  <c r="G355" i="1"/>
  <c r="C356" i="1" s="1"/>
  <c r="D355" i="1"/>
  <c r="H353" i="1"/>
  <c r="E355" i="1"/>
  <c r="F356" i="1"/>
  <c r="CG356" i="1"/>
  <c r="CJ356" i="1" s="1"/>
  <c r="CH356" i="1"/>
  <c r="CK356" i="1" s="1"/>
  <c r="CF357" i="1"/>
  <c r="DF297" i="1"/>
  <c r="BD359" i="1" l="1"/>
  <c r="BB360" i="1"/>
  <c r="CF358" i="1"/>
  <c r="CJ383" i="1" s="1"/>
  <c r="DF298" i="1"/>
  <c r="F357" i="1"/>
  <c r="CH357" i="1"/>
  <c r="CK357" i="1" s="1"/>
  <c r="CG357" i="1"/>
  <c r="CJ357" i="1" s="1"/>
  <c r="G356" i="1"/>
  <c r="C357" i="1" s="1"/>
  <c r="H356" i="1"/>
  <c r="BD360" i="1" l="1"/>
  <c r="BB361" i="1"/>
  <c r="G357" i="1"/>
  <c r="C358" i="1" s="1"/>
  <c r="H357" i="1"/>
  <c r="DF299" i="1"/>
  <c r="CF359" i="1"/>
  <c r="CJ384" i="1" s="1"/>
  <c r="F358" i="1"/>
  <c r="CH358" i="1"/>
  <c r="CK358" i="1" s="1"/>
  <c r="CG358" i="1"/>
  <c r="CJ358" i="1" s="1"/>
  <c r="CF360" i="1" l="1"/>
  <c r="CJ385" i="1" s="1"/>
  <c r="DF300" i="1"/>
  <c r="BD361" i="1"/>
  <c r="BB362" i="1"/>
  <c r="G358" i="1"/>
  <c r="C359" i="1" s="1"/>
  <c r="H358" i="1"/>
  <c r="CH359" i="1"/>
  <c r="CK359" i="1" s="1"/>
  <c r="F359" i="1"/>
  <c r="CG359" i="1"/>
  <c r="CJ359" i="1" s="1"/>
  <c r="DF301" i="1" l="1"/>
  <c r="CF361" i="1"/>
  <c r="CJ386" i="1" s="1"/>
  <c r="F360" i="1"/>
  <c r="CH360" i="1"/>
  <c r="CK360" i="1" s="1"/>
  <c r="CG360" i="1"/>
  <c r="CJ360" i="1" s="1"/>
  <c r="G359" i="1"/>
  <c r="C360" i="1" s="1"/>
  <c r="H359" i="1"/>
  <c r="BB363" i="1"/>
  <c r="BD362" i="1"/>
  <c r="CH361" i="1" l="1"/>
  <c r="CK361" i="1" s="1"/>
  <c r="F361" i="1"/>
  <c r="CG361" i="1"/>
  <c r="CJ361" i="1" s="1"/>
  <c r="G360" i="1"/>
  <c r="C361" i="1" s="1"/>
  <c r="H360" i="1"/>
  <c r="DF302" i="1"/>
  <c r="CF362" i="1"/>
  <c r="CJ387" i="1" s="1"/>
  <c r="BB364" i="1"/>
  <c r="BD363" i="1"/>
  <c r="F362" i="1" l="1"/>
  <c r="CG362" i="1"/>
  <c r="CJ362" i="1" s="1"/>
  <c r="CH362" i="1"/>
  <c r="CK362" i="1" s="1"/>
  <c r="BB365" i="1"/>
  <c r="BD364" i="1"/>
  <c r="CF363" i="1"/>
  <c r="CJ388" i="1" s="1"/>
  <c r="DF303" i="1"/>
  <c r="G361" i="1"/>
  <c r="C362" i="1" s="1"/>
  <c r="H361" i="1"/>
  <c r="BB366" i="1" l="1"/>
  <c r="BB368" i="1"/>
  <c r="BD368" i="1" s="1"/>
  <c r="CF368" i="1" s="1"/>
  <c r="H49" i="1" s="1"/>
  <c r="BD365" i="1"/>
  <c r="G362" i="1"/>
  <c r="C363" i="1" s="1"/>
  <c r="H362" i="1"/>
  <c r="CG363" i="1"/>
  <c r="CJ363" i="1" s="1"/>
  <c r="F363" i="1"/>
  <c r="CH363" i="1"/>
  <c r="CK363" i="1" s="1"/>
  <c r="DF304" i="1"/>
  <c r="CF364" i="1"/>
  <c r="CJ389" i="1" s="1"/>
  <c r="CJ418" i="1" l="1"/>
  <c r="G49" i="1"/>
  <c r="BD366" i="1"/>
  <c r="BB370" i="1"/>
  <c r="H363" i="1"/>
  <c r="G363" i="1"/>
  <c r="C364" i="1" s="1"/>
  <c r="CG364" i="1"/>
  <c r="CJ364" i="1" s="1"/>
  <c r="CH364" i="1"/>
  <c r="CK364" i="1" s="1"/>
  <c r="F364" i="1"/>
  <c r="CF365" i="1"/>
  <c r="CJ390" i="1" s="1"/>
  <c r="DF305" i="1"/>
  <c r="CH365" i="1" l="1"/>
  <c r="CK365" i="1" s="1"/>
  <c r="F365" i="1"/>
  <c r="CG365" i="1"/>
  <c r="CJ365" i="1" s="1"/>
  <c r="BB371" i="1"/>
  <c r="BD370" i="1"/>
  <c r="CM418" i="1"/>
  <c r="CN418" i="1" s="1"/>
  <c r="CL418" i="1"/>
  <c r="CK418" i="1" s="1"/>
  <c r="G364" i="1"/>
  <c r="C365" i="1" s="1"/>
  <c r="H364" i="1"/>
  <c r="CF366" i="1"/>
  <c r="CJ391" i="1" s="1"/>
  <c r="DF306" i="1"/>
  <c r="G365" i="1" l="1"/>
  <c r="C366" i="1" s="1"/>
  <c r="H365" i="1"/>
  <c r="DF307" i="1"/>
  <c r="CF370" i="1"/>
  <c r="CJ392" i="1" s="1"/>
  <c r="CG366" i="1"/>
  <c r="CJ366" i="1" s="1"/>
  <c r="F366" i="1"/>
  <c r="CH366" i="1"/>
  <c r="BD371" i="1"/>
  <c r="BB372" i="1"/>
  <c r="BD372" i="1" s="1"/>
  <c r="BB374" i="1"/>
  <c r="BD374" i="1" s="1"/>
  <c r="CF374" i="1" s="1"/>
  <c r="CK366" i="1" l="1"/>
  <c r="AU72" i="1"/>
  <c r="AU83" i="1"/>
  <c r="CF372" i="1"/>
  <c r="CJ394" i="1" s="1"/>
  <c r="CF371" i="1"/>
  <c r="CJ393" i="1" s="1"/>
  <c r="DF308" i="1"/>
  <c r="H50" i="1"/>
  <c r="G50" i="1" s="1"/>
  <c r="CJ419" i="1"/>
  <c r="H366" i="1"/>
  <c r="G366" i="1"/>
  <c r="F368" i="1"/>
  <c r="CH370" i="1"/>
  <c r="CK370" i="1" s="1"/>
  <c r="CG370" i="1"/>
  <c r="CJ370" i="1" s="1"/>
  <c r="F370" i="1"/>
  <c r="AR72" i="1" l="1"/>
  <c r="DB69" i="1" s="1"/>
  <c r="DB70" i="1" s="1"/>
  <c r="DB71" i="1" s="1"/>
  <c r="DB72" i="1" s="1"/>
  <c r="DB73" i="1" s="1"/>
  <c r="DB74" i="1" s="1"/>
  <c r="DB75" i="1" s="1"/>
  <c r="DB76" i="1" s="1"/>
  <c r="DB77" i="1" s="1"/>
  <c r="DB78" i="1" s="1"/>
  <c r="DB79" i="1" s="1"/>
  <c r="DB80" i="1" s="1"/>
  <c r="DB81" i="1" s="1"/>
  <c r="DB82" i="1" s="1"/>
  <c r="DB83" i="1" s="1"/>
  <c r="DB84" i="1" s="1"/>
  <c r="DB85" i="1" s="1"/>
  <c r="DB86" i="1" s="1"/>
  <c r="DB87" i="1" s="1"/>
  <c r="DB88" i="1" s="1"/>
  <c r="DB89" i="1" s="1"/>
  <c r="DB90" i="1" s="1"/>
  <c r="DB91" i="1" s="1"/>
  <c r="DB92" i="1" s="1"/>
  <c r="DB93" i="1" s="1"/>
  <c r="DB94" i="1" s="1"/>
  <c r="DB95" i="1" s="1"/>
  <c r="DB96" i="1" s="1"/>
  <c r="DB97" i="1" s="1"/>
  <c r="DB98" i="1" s="1"/>
  <c r="DB99" i="1" s="1"/>
  <c r="DB100" i="1" s="1"/>
  <c r="DB101" i="1" s="1"/>
  <c r="DB102" i="1" s="1"/>
  <c r="DB103" i="1" s="1"/>
  <c r="DB104" i="1" s="1"/>
  <c r="DB105" i="1" s="1"/>
  <c r="DB106" i="1" s="1"/>
  <c r="DB107" i="1" s="1"/>
  <c r="DB108" i="1" s="1"/>
  <c r="DB109" i="1" s="1"/>
  <c r="DB110" i="1" s="1"/>
  <c r="DB111" i="1" s="1"/>
  <c r="DB112" i="1" s="1"/>
  <c r="DB113" i="1" s="1"/>
  <c r="DB114" i="1" s="1"/>
  <c r="DB115" i="1" s="1"/>
  <c r="DB116" i="1" s="1"/>
  <c r="DB117" i="1" s="1"/>
  <c r="DB118" i="1" s="1"/>
  <c r="DB119" i="1" s="1"/>
  <c r="DB120" i="1" s="1"/>
  <c r="DB121" i="1" s="1"/>
  <c r="DB122" i="1" s="1"/>
  <c r="DB123" i="1" s="1"/>
  <c r="DB124" i="1" s="1"/>
  <c r="DB125" i="1" s="1"/>
  <c r="DB126" i="1" s="1"/>
  <c r="DB127" i="1" s="1"/>
  <c r="DB128" i="1" s="1"/>
  <c r="DB129" i="1" s="1"/>
  <c r="DB130" i="1" s="1"/>
  <c r="DB131" i="1" s="1"/>
  <c r="DB132" i="1" s="1"/>
  <c r="DB133" i="1" s="1"/>
  <c r="DB134" i="1" s="1"/>
  <c r="DB135" i="1" s="1"/>
  <c r="DB136" i="1" s="1"/>
  <c r="DB137" i="1" s="1"/>
  <c r="DB138" i="1" s="1"/>
  <c r="DB139" i="1" s="1"/>
  <c r="DB140" i="1" s="1"/>
  <c r="DB141" i="1" s="1"/>
  <c r="DB142" i="1" s="1"/>
  <c r="DB143" i="1" s="1"/>
  <c r="DB144" i="1" s="1"/>
  <c r="DB145" i="1" s="1"/>
  <c r="DB146" i="1" s="1"/>
  <c r="DB147" i="1" s="1"/>
  <c r="DB148" i="1" s="1"/>
  <c r="DB149" i="1" s="1"/>
  <c r="DB150" i="1" s="1"/>
  <c r="DB151" i="1" s="1"/>
  <c r="DB152" i="1" s="1"/>
  <c r="DB153" i="1" s="1"/>
  <c r="DB154" i="1" s="1"/>
  <c r="DB155" i="1" s="1"/>
  <c r="DB156" i="1" s="1"/>
  <c r="DB157" i="1" s="1"/>
  <c r="DB158" i="1" s="1"/>
  <c r="DB159" i="1" s="1"/>
  <c r="DB160" i="1" s="1"/>
  <c r="DB161" i="1" s="1"/>
  <c r="DB162" i="1" s="1"/>
  <c r="DB163" i="1" s="1"/>
  <c r="DB164" i="1" s="1"/>
  <c r="DB165" i="1" s="1"/>
  <c r="DB166" i="1" s="1"/>
  <c r="DB167" i="1" s="1"/>
  <c r="DB168" i="1" s="1"/>
  <c r="DB169" i="1" s="1"/>
  <c r="DB170" i="1" s="1"/>
  <c r="DB171" i="1" s="1"/>
  <c r="DB172" i="1" s="1"/>
  <c r="DB173" i="1" s="1"/>
  <c r="DB174" i="1" s="1"/>
  <c r="DB175" i="1" s="1"/>
  <c r="DB176" i="1" s="1"/>
  <c r="DB177" i="1" s="1"/>
  <c r="DB178" i="1" s="1"/>
  <c r="DB179" i="1" s="1"/>
  <c r="DB180" i="1" s="1"/>
  <c r="DB181" i="1" s="1"/>
  <c r="DB182" i="1" s="1"/>
  <c r="DB183" i="1" s="1"/>
  <c r="DB184" i="1" s="1"/>
  <c r="DB185" i="1" s="1"/>
  <c r="DB186" i="1" s="1"/>
  <c r="DB187" i="1" s="1"/>
  <c r="DB188" i="1" s="1"/>
  <c r="DB189" i="1" s="1"/>
  <c r="DB190" i="1" s="1"/>
  <c r="DB191" i="1" s="1"/>
  <c r="DB192" i="1" s="1"/>
  <c r="DB193" i="1" s="1"/>
  <c r="DB194" i="1" s="1"/>
  <c r="DB195" i="1" s="1"/>
  <c r="DB196" i="1" s="1"/>
  <c r="DB197" i="1" s="1"/>
  <c r="DB198" i="1" s="1"/>
  <c r="DB199" i="1" s="1"/>
  <c r="DB200" i="1" s="1"/>
  <c r="DB201" i="1" s="1"/>
  <c r="DB202" i="1" s="1"/>
  <c r="DB203" i="1" s="1"/>
  <c r="DB204" i="1" s="1"/>
  <c r="DB205" i="1" s="1"/>
  <c r="DB206" i="1" s="1"/>
  <c r="DB207" i="1" s="1"/>
  <c r="DB208" i="1" s="1"/>
  <c r="DB209" i="1" s="1"/>
  <c r="DB210" i="1" s="1"/>
  <c r="DB211" i="1" s="1"/>
  <c r="DB212" i="1" s="1"/>
  <c r="DB213" i="1" s="1"/>
  <c r="DB214" i="1" s="1"/>
  <c r="DB215" i="1" s="1"/>
  <c r="DB216" i="1" s="1"/>
  <c r="DB217" i="1" s="1"/>
  <c r="DB218" i="1" s="1"/>
  <c r="DB219" i="1" s="1"/>
  <c r="DB220" i="1" s="1"/>
  <c r="DB221" i="1" s="1"/>
  <c r="DB222" i="1" s="1"/>
  <c r="DB223" i="1" s="1"/>
  <c r="DB224" i="1" s="1"/>
  <c r="DB225" i="1" s="1"/>
  <c r="DB226" i="1" s="1"/>
  <c r="DB227" i="1" s="1"/>
  <c r="DB228" i="1" s="1"/>
  <c r="DB229" i="1" s="1"/>
  <c r="DB230" i="1" s="1"/>
  <c r="DB231" i="1" s="1"/>
  <c r="DB232" i="1" s="1"/>
  <c r="DB233" i="1" s="1"/>
  <c r="DB234" i="1" s="1"/>
  <c r="DB235" i="1" s="1"/>
  <c r="DB236" i="1" s="1"/>
  <c r="DB237" i="1" s="1"/>
  <c r="DB238" i="1" s="1"/>
  <c r="DB239" i="1" s="1"/>
  <c r="DB240" i="1" s="1"/>
  <c r="DB241" i="1" s="1"/>
  <c r="DB242" i="1" s="1"/>
  <c r="DB243" i="1" s="1"/>
  <c r="DB244" i="1" s="1"/>
  <c r="DB245" i="1" s="1"/>
  <c r="DB246" i="1" s="1"/>
  <c r="DB247" i="1" s="1"/>
  <c r="DB248" i="1" s="1"/>
  <c r="DB249" i="1" s="1"/>
  <c r="DB250" i="1" s="1"/>
  <c r="DB251" i="1" s="1"/>
  <c r="DB252" i="1" s="1"/>
  <c r="DB253" i="1" s="1"/>
  <c r="DB254" i="1" s="1"/>
  <c r="DB255" i="1" s="1"/>
  <c r="DB256" i="1" s="1"/>
  <c r="DB257" i="1" s="1"/>
  <c r="DB258" i="1" s="1"/>
  <c r="DB259" i="1" s="1"/>
  <c r="DB260" i="1" s="1"/>
  <c r="DB261" i="1" s="1"/>
  <c r="DB262" i="1" s="1"/>
  <c r="DB263" i="1" s="1"/>
  <c r="DB264" i="1" s="1"/>
  <c r="DB265" i="1" s="1"/>
  <c r="DB266" i="1" s="1"/>
  <c r="DB267" i="1" s="1"/>
  <c r="DB268" i="1" s="1"/>
  <c r="DB269" i="1" s="1"/>
  <c r="DB270" i="1" s="1"/>
  <c r="DB271" i="1" s="1"/>
  <c r="DB272" i="1" s="1"/>
  <c r="DB273" i="1" s="1"/>
  <c r="DB274" i="1" s="1"/>
  <c r="DB275" i="1" s="1"/>
  <c r="DB276" i="1" s="1"/>
  <c r="DB277" i="1" s="1"/>
  <c r="DB278" i="1" s="1"/>
  <c r="DB279" i="1" s="1"/>
  <c r="DB280" i="1" s="1"/>
  <c r="DB281" i="1" s="1"/>
  <c r="DB282" i="1" s="1"/>
  <c r="DB283" i="1" s="1"/>
  <c r="DB284" i="1" s="1"/>
  <c r="DB285" i="1" s="1"/>
  <c r="DB286" i="1" s="1"/>
  <c r="DB287" i="1" s="1"/>
  <c r="DB288" i="1" s="1"/>
  <c r="DB289" i="1" s="1"/>
  <c r="DB290" i="1" s="1"/>
  <c r="DB291" i="1" s="1"/>
  <c r="DB292" i="1" s="1"/>
  <c r="DB293" i="1" s="1"/>
  <c r="DB294" i="1" s="1"/>
  <c r="DB295" i="1" s="1"/>
  <c r="DB296" i="1" s="1"/>
  <c r="DB297" i="1" s="1"/>
  <c r="DB298" i="1" s="1"/>
  <c r="DB299" i="1" s="1"/>
  <c r="DB300" i="1" s="1"/>
  <c r="DB301" i="1" s="1"/>
  <c r="DB302" i="1" s="1"/>
  <c r="DB303" i="1" s="1"/>
  <c r="DB304" i="1" s="1"/>
  <c r="DB305" i="1" s="1"/>
  <c r="DB306" i="1" s="1"/>
  <c r="DB307" i="1" s="1"/>
  <c r="DB308" i="1" s="1"/>
  <c r="DB309" i="1" s="1"/>
  <c r="L34" i="1" s="1"/>
  <c r="AR83" i="1"/>
  <c r="CF83" i="1" s="1"/>
  <c r="H30" i="1" s="1"/>
  <c r="DC69" i="1"/>
  <c r="CJ395" i="1"/>
  <c r="H24" i="1" s="1"/>
  <c r="G24" i="1" s="1"/>
  <c r="CG371" i="1"/>
  <c r="CJ371" i="1" s="1"/>
  <c r="F371" i="1"/>
  <c r="CH371" i="1"/>
  <c r="CK371" i="1" s="1"/>
  <c r="G370" i="1"/>
  <c r="C371" i="1" s="1"/>
  <c r="H370" i="1"/>
  <c r="E370" i="1"/>
  <c r="H368" i="1"/>
  <c r="D370" i="1"/>
  <c r="CL419" i="1"/>
  <c r="CM419" i="1"/>
  <c r="CH372" i="1"/>
  <c r="F372" i="1"/>
  <c r="CG372" i="1"/>
  <c r="DF309" i="1"/>
  <c r="CF72" i="1" l="1"/>
  <c r="CG72" i="1" s="1"/>
  <c r="CJ72" i="1" s="1"/>
  <c r="CJ399" i="1"/>
  <c r="CM399" i="1" s="1"/>
  <c r="CN399" i="1" s="1"/>
  <c r="H27" i="1"/>
  <c r="H25" i="1"/>
  <c r="G30" i="1"/>
  <c r="G25" i="1" s="1"/>
  <c r="DC70" i="1"/>
  <c r="L38" i="1"/>
  <c r="F374" i="1"/>
  <c r="H374" i="1" s="1"/>
  <c r="CN419" i="1"/>
  <c r="G371" i="1"/>
  <c r="C372" i="1" s="1"/>
  <c r="H371" i="1"/>
  <c r="CJ372" i="1"/>
  <c r="CK419" i="1"/>
  <c r="CK372" i="1"/>
  <c r="CH72" i="1" l="1"/>
  <c r="CK72" i="1" s="1"/>
  <c r="F72" i="1"/>
  <c r="F83" i="1" s="1"/>
  <c r="CL399" i="1"/>
  <c r="CK399" i="1" s="1"/>
  <c r="CJ421" i="1" s="1"/>
  <c r="E38" i="1" s="1"/>
  <c r="G27" i="1"/>
  <c r="CM421" i="1"/>
  <c r="E39" i="1" s="1"/>
  <c r="DC71" i="1"/>
  <c r="H372" i="1"/>
  <c r="CN421" i="1"/>
  <c r="CJ426" i="1"/>
  <c r="E41" i="1" s="1"/>
  <c r="G372" i="1"/>
  <c r="G72" i="1" l="1"/>
  <c r="H73" i="1" s="1"/>
  <c r="H72" i="1"/>
  <c r="CJ428" i="1"/>
  <c r="E40" i="1" s="1"/>
  <c r="CK421" i="1"/>
  <c r="CL421" i="1"/>
  <c r="E36" i="1" s="1"/>
  <c r="D85" i="1"/>
  <c r="E85" i="1"/>
  <c r="H83" i="1"/>
  <c r="DC72" i="1"/>
  <c r="C73" i="1" l="1"/>
  <c r="G73" i="1"/>
  <c r="CL424" i="1"/>
  <c r="CL425" i="1" s="1"/>
  <c r="H26" i="1" s="1"/>
  <c r="G26" i="1" s="1"/>
  <c r="E26" i="1" s="1"/>
  <c r="E35" i="1"/>
  <c r="CJ423" i="1"/>
  <c r="C74" i="1"/>
  <c r="G74" i="1"/>
  <c r="H74" i="1"/>
  <c r="DC73" i="1"/>
  <c r="DC74" i="1" l="1"/>
  <c r="C75" i="1"/>
  <c r="G75" i="1"/>
  <c r="H75" i="1"/>
  <c r="C76" i="1" l="1"/>
  <c r="H76" i="1"/>
  <c r="G76" i="1"/>
  <c r="DC75" i="1"/>
  <c r="C77" i="1" l="1"/>
  <c r="G77" i="1"/>
  <c r="H77" i="1"/>
  <c r="DC76" i="1"/>
  <c r="C78" i="1" l="1"/>
  <c r="G78" i="1"/>
  <c r="H78" i="1"/>
  <c r="DC77" i="1"/>
  <c r="C79" i="1" l="1"/>
  <c r="G79" i="1"/>
  <c r="H79" i="1"/>
  <c r="DC78" i="1"/>
  <c r="DC79" i="1" l="1"/>
  <c r="C80" i="1"/>
  <c r="G80" i="1"/>
  <c r="H80" i="1"/>
  <c r="C81" i="1" l="1"/>
  <c r="G81" i="1"/>
  <c r="H81" i="1"/>
  <c r="DC80" i="1"/>
  <c r="DC81" i="1" l="1"/>
  <c r="DC82" i="1" l="1"/>
  <c r="DC83" i="1" l="1"/>
  <c r="DC84" i="1" l="1"/>
  <c r="DC85" i="1" l="1"/>
  <c r="DC86" i="1" l="1"/>
  <c r="DC87" i="1" l="1"/>
  <c r="DC88" i="1" l="1"/>
  <c r="DC89" i="1" l="1"/>
  <c r="DC90" i="1" l="1"/>
  <c r="DC91" i="1" l="1"/>
  <c r="DC92" i="1" l="1"/>
  <c r="DC93" i="1" l="1"/>
  <c r="DC94" i="1" l="1"/>
  <c r="DC95" i="1" l="1"/>
  <c r="DC96" i="1" l="1"/>
  <c r="DC97" i="1" l="1"/>
  <c r="DC98" i="1" l="1"/>
  <c r="DC99" i="1" l="1"/>
  <c r="DC100" i="1" l="1"/>
  <c r="DC101" i="1" l="1"/>
  <c r="DC102" i="1" l="1"/>
  <c r="DC103" i="1" l="1"/>
  <c r="DC104" i="1" l="1"/>
  <c r="DC105" i="1" l="1"/>
  <c r="DC106" i="1" l="1"/>
  <c r="DC107" i="1" l="1"/>
  <c r="DC108" i="1" l="1"/>
  <c r="DC109" i="1" l="1"/>
  <c r="DC110" i="1" l="1"/>
  <c r="DC111" i="1" l="1"/>
  <c r="DC112" i="1" l="1"/>
  <c r="DC113" i="1" l="1"/>
  <c r="DC114" i="1" l="1"/>
  <c r="DC115" i="1" l="1"/>
  <c r="DC116" i="1" l="1"/>
  <c r="DC117" i="1" l="1"/>
  <c r="DC118" i="1" l="1"/>
  <c r="DC119" i="1" l="1"/>
  <c r="DC120" i="1" l="1"/>
  <c r="DC121" i="1" l="1"/>
  <c r="DC122" i="1" l="1"/>
  <c r="DC123" i="1" l="1"/>
  <c r="DC124" i="1" l="1"/>
  <c r="DC125" i="1" l="1"/>
  <c r="DC126" i="1" l="1"/>
  <c r="DC127" i="1" l="1"/>
  <c r="DC128" i="1" l="1"/>
  <c r="DC129" i="1" l="1"/>
  <c r="DC130" i="1" l="1"/>
  <c r="DC131" i="1" l="1"/>
  <c r="DC132" i="1" l="1"/>
  <c r="DC133" i="1" l="1"/>
  <c r="DC134" i="1" l="1"/>
  <c r="DC135" i="1" l="1"/>
  <c r="DC136" i="1" l="1"/>
  <c r="DC137" i="1" l="1"/>
  <c r="DC138" i="1" l="1"/>
  <c r="DC139" i="1" l="1"/>
  <c r="DC140" i="1" l="1"/>
  <c r="DC141" i="1" l="1"/>
  <c r="DC142" i="1" l="1"/>
  <c r="DC143" i="1" l="1"/>
  <c r="DC144" i="1" l="1"/>
  <c r="DC145" i="1" l="1"/>
  <c r="DC146" i="1" l="1"/>
  <c r="DC147" i="1" l="1"/>
  <c r="DC148" i="1" l="1"/>
  <c r="DC149" i="1" l="1"/>
  <c r="DC150" i="1" l="1"/>
  <c r="DC151" i="1" l="1"/>
  <c r="DC152" i="1" l="1"/>
  <c r="DC153" i="1" l="1"/>
  <c r="DC154" i="1" l="1"/>
  <c r="DC155" i="1" l="1"/>
  <c r="DC156" i="1" l="1"/>
  <c r="DC157" i="1" l="1"/>
  <c r="DC158" i="1" l="1"/>
  <c r="DC159" i="1" l="1"/>
  <c r="DC160" i="1" l="1"/>
  <c r="DC161" i="1" l="1"/>
  <c r="DC162" i="1" l="1"/>
  <c r="DC163" i="1" l="1"/>
  <c r="DC164" i="1" l="1"/>
  <c r="DC165" i="1" l="1"/>
  <c r="DC166" i="1" l="1"/>
  <c r="DC167" i="1" l="1"/>
  <c r="DC168" i="1" l="1"/>
  <c r="DC169" i="1" l="1"/>
  <c r="DC170" i="1" l="1"/>
  <c r="DC171" i="1" l="1"/>
  <c r="DC172" i="1" l="1"/>
  <c r="DC173" i="1" l="1"/>
  <c r="DC174" i="1" l="1"/>
  <c r="DC175" i="1" l="1"/>
  <c r="DC176" i="1" l="1"/>
  <c r="DC177" i="1" l="1"/>
  <c r="DC178" i="1" l="1"/>
  <c r="DC179" i="1" l="1"/>
  <c r="DC180" i="1" l="1"/>
  <c r="DC181" i="1" l="1"/>
  <c r="DC182" i="1" l="1"/>
  <c r="DC183" i="1" l="1"/>
  <c r="DC184" i="1" l="1"/>
  <c r="DC185" i="1" l="1"/>
  <c r="DC186" i="1" l="1"/>
  <c r="DC187" i="1" l="1"/>
  <c r="DC188" i="1" l="1"/>
  <c r="DC189" i="1" l="1"/>
  <c r="DC190" i="1" l="1"/>
  <c r="DC191" i="1" l="1"/>
  <c r="DC192" i="1" l="1"/>
  <c r="DC193" i="1" l="1"/>
  <c r="DC194" i="1" l="1"/>
  <c r="DC195" i="1" l="1"/>
  <c r="DC196" i="1" l="1"/>
  <c r="DC197" i="1" l="1"/>
  <c r="DC198" i="1" l="1"/>
  <c r="DC199" i="1" l="1"/>
  <c r="DC200" i="1" l="1"/>
  <c r="DC201" i="1" l="1"/>
  <c r="DC202" i="1" l="1"/>
  <c r="DC203" i="1" l="1"/>
  <c r="DC204" i="1" l="1"/>
  <c r="DC205" i="1" l="1"/>
  <c r="DC206" i="1" l="1"/>
  <c r="DC207" i="1" l="1"/>
  <c r="DC208" i="1" l="1"/>
  <c r="DC209" i="1" l="1"/>
  <c r="DC210" i="1" l="1"/>
  <c r="DC211" i="1" l="1"/>
  <c r="DC212" i="1" l="1"/>
  <c r="DC213" i="1" l="1"/>
  <c r="DC214" i="1" l="1"/>
  <c r="DC215" i="1" l="1"/>
  <c r="DC216" i="1" l="1"/>
  <c r="DC217" i="1" l="1"/>
  <c r="DC218" i="1" l="1"/>
  <c r="DC219" i="1" l="1"/>
  <c r="DC220" i="1" l="1"/>
  <c r="DC221" i="1" l="1"/>
  <c r="DC222" i="1" l="1"/>
  <c r="DC223" i="1" l="1"/>
  <c r="DC224" i="1" l="1"/>
  <c r="DC225" i="1" l="1"/>
  <c r="DC226" i="1" l="1"/>
  <c r="DC227" i="1" l="1"/>
  <c r="DC228" i="1" l="1"/>
  <c r="DC229" i="1" l="1"/>
  <c r="DC230" i="1" l="1"/>
  <c r="DC231" i="1" l="1"/>
  <c r="DC232" i="1" l="1"/>
  <c r="DC233" i="1" l="1"/>
  <c r="DC234" i="1" l="1"/>
  <c r="DC235" i="1" l="1"/>
  <c r="DC236" i="1" l="1"/>
  <c r="DC237" i="1" l="1"/>
  <c r="DC238" i="1" l="1"/>
  <c r="DC239" i="1" l="1"/>
  <c r="DC240" i="1" l="1"/>
  <c r="DC241" i="1" l="1"/>
  <c r="DC242" i="1" l="1"/>
  <c r="DC243" i="1" l="1"/>
  <c r="DC244" i="1" l="1"/>
  <c r="DC245" i="1" l="1"/>
  <c r="DC246" i="1" l="1"/>
  <c r="DC247" i="1" l="1"/>
  <c r="DC248" i="1" l="1"/>
  <c r="DC249" i="1" l="1"/>
  <c r="DC250" i="1" l="1"/>
  <c r="DC251" i="1" l="1"/>
  <c r="DC252" i="1" l="1"/>
  <c r="DC253" i="1" l="1"/>
  <c r="DC254" i="1" l="1"/>
  <c r="DC255" i="1" l="1"/>
  <c r="DC256" i="1" l="1"/>
  <c r="DC257" i="1" l="1"/>
  <c r="DC258" i="1" l="1"/>
  <c r="DC259" i="1" l="1"/>
  <c r="DC260" i="1" l="1"/>
  <c r="DC261" i="1" l="1"/>
  <c r="DC262" i="1" l="1"/>
  <c r="DC263" i="1" l="1"/>
  <c r="DC264" i="1" l="1"/>
  <c r="DC265" i="1" l="1"/>
  <c r="DC266" i="1" l="1"/>
  <c r="DC267" i="1" l="1"/>
  <c r="DC268" i="1" l="1"/>
  <c r="DC269" i="1" l="1"/>
  <c r="DC270" i="1" l="1"/>
  <c r="DC271" i="1" l="1"/>
  <c r="DC272" i="1" l="1"/>
  <c r="DC273" i="1" l="1"/>
  <c r="DC274" i="1" l="1"/>
  <c r="DC275" i="1" l="1"/>
  <c r="DC276" i="1" l="1"/>
  <c r="DC277" i="1" l="1"/>
  <c r="DC278" i="1" l="1"/>
  <c r="DC279" i="1" l="1"/>
  <c r="DC280" i="1" l="1"/>
  <c r="DC281" i="1" l="1"/>
  <c r="DC282" i="1" l="1"/>
  <c r="DC283" i="1" l="1"/>
  <c r="DC284" i="1" l="1"/>
  <c r="DC285" i="1" l="1"/>
  <c r="DC286" i="1" l="1"/>
  <c r="DC287" i="1" l="1"/>
  <c r="DC288" i="1" l="1"/>
  <c r="DC289" i="1" l="1"/>
  <c r="DC290" i="1" l="1"/>
  <c r="DC291" i="1" l="1"/>
  <c r="DC292" i="1" l="1"/>
  <c r="DC293" i="1" l="1"/>
  <c r="DC294" i="1" l="1"/>
  <c r="DC295" i="1" l="1"/>
  <c r="DC296" i="1" l="1"/>
  <c r="DC297" i="1" l="1"/>
  <c r="DC298" i="1" l="1"/>
  <c r="DC299" i="1" l="1"/>
  <c r="DC300" i="1" l="1"/>
  <c r="DC301" i="1" l="1"/>
  <c r="DC302" i="1" l="1"/>
  <c r="DC303" i="1" l="1"/>
  <c r="DC304" i="1" l="1"/>
  <c r="DC305" i="1" l="1"/>
  <c r="DC306" i="1" l="1"/>
  <c r="DC307" i="1" l="1"/>
  <c r="DC308" i="1" l="1"/>
  <c r="DC309" i="1" l="1"/>
  <c r="L35" i="1" l="1"/>
  <c r="BV64" i="1"/>
  <c r="CF64" i="1"/>
  <c r="F64" i="1" s="1"/>
  <c r="BV58" i="1"/>
  <c r="CF58" i="1" s="1"/>
  <c r="BV56" i="1"/>
  <c r="DL56" i="1" s="1"/>
  <c r="DQ56" i="1" s="1"/>
  <c r="BV63" i="1"/>
  <c r="CF63" i="1" s="1"/>
  <c r="F63" i="1" s="1"/>
  <c r="BV60" i="1"/>
  <c r="CF60" i="1" s="1"/>
  <c r="BV59" i="1"/>
  <c r="CF59" i="1" s="1"/>
  <c r="F59" i="1" s="1"/>
  <c r="BV57" i="1"/>
  <c r="BV61" i="1"/>
  <c r="CF61" i="1" s="1"/>
  <c r="F61" i="1" s="1"/>
  <c r="BV65" i="1"/>
  <c r="CF65" i="1" s="1"/>
  <c r="F65" i="1" s="1"/>
  <c r="BV62" i="1"/>
  <c r="BV66" i="1"/>
  <c r="CF66" i="1" s="1"/>
  <c r="DL57" i="1" l="1"/>
  <c r="DQ57" i="1" s="1"/>
  <c r="CF57" i="1"/>
  <c r="F57" i="1" s="1"/>
  <c r="CH58" i="1"/>
  <c r="CK58" i="1" s="1"/>
  <c r="F58" i="1"/>
  <c r="F60" i="1"/>
  <c r="CH60" i="1"/>
  <c r="CK60" i="1" s="1"/>
  <c r="CG60" i="1"/>
  <c r="CJ60" i="1" s="1"/>
  <c r="CH65" i="1"/>
  <c r="CK65" i="1" s="1"/>
  <c r="CG65" i="1"/>
  <c r="CJ65" i="1" s="1"/>
  <c r="CH64" i="1"/>
  <c r="CK64" i="1" s="1"/>
  <c r="CG64" i="1"/>
  <c r="CJ64" i="1" s="1"/>
  <c r="F66" i="1"/>
  <c r="CG66" i="1"/>
  <c r="CJ66" i="1" s="1"/>
  <c r="CH66" i="1"/>
  <c r="CK66" i="1" s="1"/>
  <c r="CH61" i="1"/>
  <c r="CK61" i="1" s="1"/>
  <c r="CG61" i="1"/>
  <c r="CJ61" i="1" s="1"/>
  <c r="CH63" i="1"/>
  <c r="CK63" i="1" s="1"/>
  <c r="CG58" i="1"/>
  <c r="CJ58" i="1" s="1"/>
  <c r="CF62" i="1"/>
  <c r="CH59" i="1"/>
  <c r="CK59" i="1" s="1"/>
  <c r="CG59" i="1"/>
  <c r="CJ59" i="1" s="1"/>
  <c r="CG63" i="1"/>
  <c r="CJ63" i="1" s="1"/>
  <c r="CF56" i="1"/>
  <c r="DL58" i="1"/>
  <c r="DQ58" i="1" s="1"/>
  <c r="CG57" i="1" l="1"/>
  <c r="CJ57" i="1" s="1"/>
  <c r="CH57" i="1"/>
  <c r="CK57" i="1" s="1"/>
  <c r="CG56" i="1"/>
  <c r="CJ56" i="1" s="1"/>
  <c r="CH56" i="1"/>
  <c r="F56" i="1"/>
  <c r="CL56" i="1"/>
  <c r="F62" i="1"/>
  <c r="CH62" i="1"/>
  <c r="CK62" i="1" s="1"/>
  <c r="CG62" i="1"/>
  <c r="CJ62" i="1" s="1"/>
  <c r="DL59" i="1"/>
  <c r="CM388" i="1" l="1"/>
  <c r="E47" i="1" s="1"/>
  <c r="I56" i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70" i="1" s="1"/>
  <c r="I371" i="1" s="1"/>
  <c r="I372" i="1" s="1"/>
  <c r="G56" i="1"/>
  <c r="H56" i="1"/>
  <c r="DQ59" i="1"/>
  <c r="DL60" i="1"/>
  <c r="CM383" i="1"/>
  <c r="CM385" i="1"/>
  <c r="E46" i="1" s="1"/>
  <c r="CK56" i="1"/>
  <c r="CL57" i="1"/>
  <c r="CM57" i="1" s="1"/>
  <c r="CM56" i="1"/>
  <c r="CN56" i="1" s="1"/>
  <c r="CM382" i="1"/>
  <c r="E44" i="1" s="1"/>
  <c r="E42" i="1" l="1"/>
  <c r="J56" i="1"/>
  <c r="DS55" i="1"/>
  <c r="CM389" i="1"/>
  <c r="CM391" i="1"/>
  <c r="E49" i="1" s="1"/>
  <c r="E45" i="1"/>
  <c r="CM384" i="1"/>
  <c r="CN57" i="1"/>
  <c r="CL58" i="1"/>
  <c r="DQ60" i="1"/>
  <c r="DL61" i="1"/>
  <c r="C57" i="1"/>
  <c r="G57" i="1" s="1"/>
  <c r="H57" i="1"/>
  <c r="CL59" i="1" l="1"/>
  <c r="CM59" i="1" s="1"/>
  <c r="CM58" i="1"/>
  <c r="CN58" i="1" s="1"/>
  <c r="C58" i="1"/>
  <c r="G58" i="1" s="1"/>
  <c r="H58" i="1"/>
  <c r="DS56" i="1"/>
  <c r="J57" i="1"/>
  <c r="DQ61" i="1"/>
  <c r="DL62" i="1"/>
  <c r="CM390" i="1"/>
  <c r="E48" i="1"/>
  <c r="J58" i="1" l="1"/>
  <c r="DS57" i="1"/>
  <c r="C59" i="1"/>
  <c r="G59" i="1" s="1"/>
  <c r="H59" i="1"/>
  <c r="CN59" i="1"/>
  <c r="CL60" i="1"/>
  <c r="DQ62" i="1"/>
  <c r="DL63" i="1"/>
  <c r="CL61" i="1" l="1"/>
  <c r="CM61" i="1" s="1"/>
  <c r="CM60" i="1"/>
  <c r="CN60" i="1" s="1"/>
  <c r="DS58" i="1"/>
  <c r="J59" i="1"/>
  <c r="DQ63" i="1"/>
  <c r="DL64" i="1"/>
  <c r="C60" i="1"/>
  <c r="G60" i="1" s="1"/>
  <c r="H60" i="1"/>
  <c r="DS59" i="1" l="1"/>
  <c r="J60" i="1"/>
  <c r="DQ64" i="1"/>
  <c r="DL65" i="1"/>
  <c r="CN61" i="1"/>
  <c r="CL62" i="1"/>
  <c r="C61" i="1"/>
  <c r="G61" i="1" s="1"/>
  <c r="H61" i="1"/>
  <c r="CL63" i="1" l="1"/>
  <c r="CM63" i="1" s="1"/>
  <c r="CM62" i="1"/>
  <c r="CN62" i="1" s="1"/>
  <c r="J61" i="1"/>
  <c r="DS60" i="1"/>
  <c r="C62" i="1"/>
  <c r="G62" i="1" s="1"/>
  <c r="H62" i="1"/>
  <c r="DQ65" i="1"/>
  <c r="DL66" i="1"/>
  <c r="DS61" i="1" l="1"/>
  <c r="J62" i="1"/>
  <c r="DQ66" i="1"/>
  <c r="DL67" i="1"/>
  <c r="C63" i="1"/>
  <c r="G63" i="1" s="1"/>
  <c r="H63" i="1"/>
  <c r="CN63" i="1"/>
  <c r="CL64" i="1"/>
  <c r="C64" i="1" l="1"/>
  <c r="G64" i="1" s="1"/>
  <c r="H64" i="1"/>
  <c r="CL65" i="1"/>
  <c r="CM65" i="1" s="1"/>
  <c r="CM64" i="1"/>
  <c r="CN64" i="1" s="1"/>
  <c r="DQ67" i="1"/>
  <c r="DL68" i="1"/>
  <c r="J63" i="1"/>
  <c r="DS62" i="1"/>
  <c r="J64" i="1" l="1"/>
  <c r="DS63" i="1"/>
  <c r="DQ68" i="1"/>
  <c r="DL69" i="1"/>
  <c r="CL66" i="1"/>
  <c r="CN65" i="1"/>
  <c r="C65" i="1"/>
  <c r="G65" i="1" s="1"/>
  <c r="H65" i="1"/>
  <c r="C66" i="1" l="1"/>
  <c r="G66" i="1" s="1"/>
  <c r="H66" i="1"/>
  <c r="J65" i="1"/>
  <c r="DS64" i="1"/>
  <c r="CL70" i="1"/>
  <c r="CM66" i="1"/>
  <c r="CN66" i="1" s="1"/>
  <c r="DQ69" i="1"/>
  <c r="DL70" i="1"/>
  <c r="J66" i="1" l="1"/>
  <c r="DS65" i="1"/>
  <c r="CL71" i="1"/>
  <c r="CM70" i="1"/>
  <c r="CN70" i="1" s="1"/>
  <c r="DQ70" i="1"/>
  <c r="DL71" i="1"/>
  <c r="J70" i="1" l="1"/>
  <c r="DS69" i="1"/>
  <c r="DQ71" i="1"/>
  <c r="DL72" i="1"/>
  <c r="CL72" i="1"/>
  <c r="CM71" i="1"/>
  <c r="CN71" i="1" s="1"/>
  <c r="J71" i="1" l="1"/>
  <c r="DS70" i="1"/>
  <c r="CL73" i="1"/>
  <c r="CM72" i="1"/>
  <c r="CN72" i="1" s="1"/>
  <c r="DQ72" i="1"/>
  <c r="DL73" i="1"/>
  <c r="DS71" i="1" l="1"/>
  <c r="J72" i="1"/>
  <c r="DQ73" i="1"/>
  <c r="DL74" i="1"/>
  <c r="CL74" i="1"/>
  <c r="CM73" i="1"/>
  <c r="CN73" i="1" s="1"/>
  <c r="J73" i="1" l="1"/>
  <c r="DS72" i="1"/>
  <c r="CL75" i="1"/>
  <c r="CM74" i="1"/>
  <c r="CN74" i="1" s="1"/>
  <c r="DL75" i="1"/>
  <c r="DQ74" i="1"/>
  <c r="DS73" i="1" l="1"/>
  <c r="J74" i="1"/>
  <c r="DQ75" i="1"/>
  <c r="DL76" i="1"/>
  <c r="CL76" i="1"/>
  <c r="CM75" i="1"/>
  <c r="CN75" i="1" s="1"/>
  <c r="J75" i="1" l="1"/>
  <c r="DS74" i="1"/>
  <c r="CL77" i="1"/>
  <c r="CM76" i="1"/>
  <c r="CN76" i="1" s="1"/>
  <c r="DQ76" i="1"/>
  <c r="DL77" i="1"/>
  <c r="DS75" i="1" l="1"/>
  <c r="J76" i="1"/>
  <c r="DQ77" i="1"/>
  <c r="DL78" i="1"/>
  <c r="CL78" i="1"/>
  <c r="CM77" i="1"/>
  <c r="CN77" i="1" s="1"/>
  <c r="DS76" i="1" l="1"/>
  <c r="J77" i="1"/>
  <c r="CL79" i="1"/>
  <c r="CM78" i="1"/>
  <c r="CN78" i="1" s="1"/>
  <c r="DQ78" i="1"/>
  <c r="DL79" i="1"/>
  <c r="DS77" i="1" l="1"/>
  <c r="J78" i="1"/>
  <c r="DQ79" i="1"/>
  <c r="DL80" i="1"/>
  <c r="CL80" i="1"/>
  <c r="CM79" i="1"/>
  <c r="CN79" i="1" s="1"/>
  <c r="J79" i="1" l="1"/>
  <c r="DS78" i="1"/>
  <c r="CL81" i="1"/>
  <c r="CM80" i="1"/>
  <c r="CN80" i="1" s="1"/>
  <c r="DQ80" i="1"/>
  <c r="DL81" i="1"/>
  <c r="DS79" i="1" l="1"/>
  <c r="J80" i="1"/>
  <c r="DQ81" i="1"/>
  <c r="DL82" i="1"/>
  <c r="CL85" i="1"/>
  <c r="CM81" i="1"/>
  <c r="CN81" i="1" s="1"/>
  <c r="DS80" i="1" l="1"/>
  <c r="J81" i="1"/>
  <c r="CL86" i="1"/>
  <c r="CM85" i="1"/>
  <c r="CN85" i="1" s="1"/>
  <c r="DQ82" i="1"/>
  <c r="DL83" i="1"/>
  <c r="J85" i="1" l="1"/>
  <c r="DS84" i="1"/>
  <c r="DQ83" i="1"/>
  <c r="DL84" i="1"/>
  <c r="CL87" i="1"/>
  <c r="CM86" i="1"/>
  <c r="CN86" i="1" s="1"/>
  <c r="J86" i="1" l="1"/>
  <c r="DS85" i="1"/>
  <c r="CL88" i="1"/>
  <c r="CM87" i="1"/>
  <c r="CN87" i="1" s="1"/>
  <c r="DQ84" i="1"/>
  <c r="DL85" i="1"/>
  <c r="J87" i="1" l="1"/>
  <c r="DS86" i="1"/>
  <c r="DQ85" i="1"/>
  <c r="DL86" i="1"/>
  <c r="CL89" i="1"/>
  <c r="CM88" i="1"/>
  <c r="CN88" i="1" s="1"/>
  <c r="J88" i="1" l="1"/>
  <c r="DS87" i="1"/>
  <c r="CL90" i="1"/>
  <c r="CM89" i="1"/>
  <c r="CN89" i="1" s="1"/>
  <c r="DQ86" i="1"/>
  <c r="DL87" i="1"/>
  <c r="J89" i="1" l="1"/>
  <c r="DS88" i="1"/>
  <c r="DQ87" i="1"/>
  <c r="DL88" i="1"/>
  <c r="CL91" i="1"/>
  <c r="CM90" i="1"/>
  <c r="CN90" i="1" s="1"/>
  <c r="J90" i="1" l="1"/>
  <c r="DS89" i="1"/>
  <c r="CL92" i="1"/>
  <c r="CM91" i="1"/>
  <c r="CN91" i="1" s="1"/>
  <c r="DQ88" i="1"/>
  <c r="DL89" i="1"/>
  <c r="DS90" i="1" l="1"/>
  <c r="J91" i="1"/>
  <c r="DQ89" i="1"/>
  <c r="DL90" i="1"/>
  <c r="CL93" i="1"/>
  <c r="CM92" i="1"/>
  <c r="CN92" i="1" s="1"/>
  <c r="J92" i="1" l="1"/>
  <c r="DS91" i="1"/>
  <c r="CL94" i="1"/>
  <c r="CM93" i="1"/>
  <c r="CN93" i="1" s="1"/>
  <c r="DQ90" i="1"/>
  <c r="DL91" i="1"/>
  <c r="J93" i="1" l="1"/>
  <c r="DS92" i="1"/>
  <c r="CL95" i="1"/>
  <c r="CM94" i="1"/>
  <c r="CN94" i="1" s="1"/>
  <c r="DQ91" i="1"/>
  <c r="DL92" i="1"/>
  <c r="DS93" i="1" l="1"/>
  <c r="J94" i="1"/>
  <c r="DQ92" i="1"/>
  <c r="DL93" i="1"/>
  <c r="CL96" i="1"/>
  <c r="CM95" i="1"/>
  <c r="CN95" i="1" s="1"/>
  <c r="J95" i="1" l="1"/>
  <c r="DS94" i="1"/>
  <c r="CL100" i="1"/>
  <c r="CM96" i="1"/>
  <c r="CN96" i="1" s="1"/>
  <c r="DQ93" i="1"/>
  <c r="DL94" i="1"/>
  <c r="J96" i="1" l="1"/>
  <c r="DS95" i="1"/>
  <c r="CL101" i="1"/>
  <c r="CM100" i="1"/>
  <c r="CN100" i="1" s="1"/>
  <c r="DQ94" i="1"/>
  <c r="DL95" i="1"/>
  <c r="DS99" i="1" l="1"/>
  <c r="J100" i="1"/>
  <c r="DQ95" i="1"/>
  <c r="DL96" i="1"/>
  <c r="CL102" i="1"/>
  <c r="CM101" i="1"/>
  <c r="CN101" i="1" s="1"/>
  <c r="J101" i="1" l="1"/>
  <c r="DS100" i="1"/>
  <c r="CL103" i="1"/>
  <c r="CM102" i="1"/>
  <c r="CN102" i="1" s="1"/>
  <c r="DQ96" i="1"/>
  <c r="DL97" i="1"/>
  <c r="DS101" i="1" l="1"/>
  <c r="J102" i="1"/>
  <c r="DQ97" i="1"/>
  <c r="DL98" i="1"/>
  <c r="CL104" i="1"/>
  <c r="CM103" i="1"/>
  <c r="CN103" i="1" s="1"/>
  <c r="DS102" i="1" l="1"/>
  <c r="J103" i="1"/>
  <c r="CL105" i="1"/>
  <c r="CM104" i="1"/>
  <c r="CN104" i="1" s="1"/>
  <c r="DQ98" i="1"/>
  <c r="DL99" i="1"/>
  <c r="J104" i="1" l="1"/>
  <c r="DS103" i="1"/>
  <c r="DQ99" i="1"/>
  <c r="DL100" i="1"/>
  <c r="CL106" i="1"/>
  <c r="CM105" i="1"/>
  <c r="CN105" i="1" s="1"/>
  <c r="DS104" i="1" l="1"/>
  <c r="J105" i="1"/>
  <c r="CL107" i="1"/>
  <c r="CM106" i="1"/>
  <c r="CN106" i="1" s="1"/>
  <c r="DQ100" i="1"/>
  <c r="DL101" i="1"/>
  <c r="J106" i="1" l="1"/>
  <c r="DS105" i="1"/>
  <c r="CL108" i="1"/>
  <c r="CM107" i="1"/>
  <c r="CN107" i="1" s="1"/>
  <c r="DQ101" i="1"/>
  <c r="DL102" i="1"/>
  <c r="J107" i="1" l="1"/>
  <c r="DS106" i="1"/>
  <c r="CL109" i="1"/>
  <c r="CM108" i="1"/>
  <c r="CN108" i="1" s="1"/>
  <c r="DQ102" i="1"/>
  <c r="DL103" i="1"/>
  <c r="J108" i="1" l="1"/>
  <c r="DS107" i="1"/>
  <c r="DQ103" i="1"/>
  <c r="DL104" i="1"/>
  <c r="CL110" i="1"/>
  <c r="CM109" i="1"/>
  <c r="CN109" i="1" s="1"/>
  <c r="J109" i="1" l="1"/>
  <c r="DS108" i="1"/>
  <c r="CL111" i="1"/>
  <c r="CM110" i="1"/>
  <c r="CN110" i="1" s="1"/>
  <c r="DQ104" i="1"/>
  <c r="DL105" i="1"/>
  <c r="J110" i="1" l="1"/>
  <c r="DS109" i="1"/>
  <c r="DQ105" i="1"/>
  <c r="DL106" i="1"/>
  <c r="CL115" i="1"/>
  <c r="CM111" i="1"/>
  <c r="CN111" i="1" s="1"/>
  <c r="J111" i="1" l="1"/>
  <c r="DS110" i="1"/>
  <c r="CL116" i="1"/>
  <c r="CM115" i="1"/>
  <c r="CN115" i="1" s="1"/>
  <c r="DQ106" i="1"/>
  <c r="DL107" i="1"/>
  <c r="DS114" i="1" l="1"/>
  <c r="J115" i="1"/>
  <c r="CL117" i="1"/>
  <c r="CM116" i="1"/>
  <c r="CN116" i="1" s="1"/>
  <c r="DQ107" i="1"/>
  <c r="DL108" i="1"/>
  <c r="DS115" i="1" l="1"/>
  <c r="J116" i="1"/>
  <c r="DQ108" i="1"/>
  <c r="DL109" i="1"/>
  <c r="CL118" i="1"/>
  <c r="CM117" i="1"/>
  <c r="CN117" i="1" s="1"/>
  <c r="J117" i="1" l="1"/>
  <c r="DS116" i="1"/>
  <c r="CL119" i="1"/>
  <c r="CM118" i="1"/>
  <c r="CN118" i="1" s="1"/>
  <c r="DQ109" i="1"/>
  <c r="DL110" i="1"/>
  <c r="DS117" i="1" l="1"/>
  <c r="J118" i="1"/>
  <c r="DQ110" i="1"/>
  <c r="DL111" i="1"/>
  <c r="CL120" i="1"/>
  <c r="CM119" i="1"/>
  <c r="CN119" i="1" s="1"/>
  <c r="J119" i="1" l="1"/>
  <c r="DS118" i="1"/>
  <c r="CL121" i="1"/>
  <c r="CM120" i="1"/>
  <c r="CN120" i="1" s="1"/>
  <c r="DQ111" i="1"/>
  <c r="DL112" i="1"/>
  <c r="DS119" i="1" l="1"/>
  <c r="J120" i="1"/>
  <c r="DQ112" i="1"/>
  <c r="DL113" i="1"/>
  <c r="CL122" i="1"/>
  <c r="CM121" i="1"/>
  <c r="CN121" i="1" s="1"/>
  <c r="J121" i="1" l="1"/>
  <c r="DS120" i="1"/>
  <c r="CL123" i="1"/>
  <c r="CM122" i="1"/>
  <c r="CN122" i="1" s="1"/>
  <c r="DQ113" i="1"/>
  <c r="DL114" i="1"/>
  <c r="J122" i="1" l="1"/>
  <c r="DS121" i="1"/>
  <c r="DQ114" i="1"/>
  <c r="DL115" i="1"/>
  <c r="CL124" i="1"/>
  <c r="CM123" i="1"/>
  <c r="CN123" i="1" s="1"/>
  <c r="DS122" i="1" l="1"/>
  <c r="J123" i="1"/>
  <c r="CL125" i="1"/>
  <c r="CM124" i="1"/>
  <c r="CN124" i="1" s="1"/>
  <c r="DQ115" i="1"/>
  <c r="DL116" i="1"/>
  <c r="J124" i="1" l="1"/>
  <c r="DS123" i="1"/>
  <c r="DQ116" i="1"/>
  <c r="DL117" i="1"/>
  <c r="CL126" i="1"/>
  <c r="CM125" i="1"/>
  <c r="CN125" i="1" s="1"/>
  <c r="J125" i="1" l="1"/>
  <c r="DS124" i="1"/>
  <c r="CL130" i="1"/>
  <c r="CM126" i="1"/>
  <c r="CN126" i="1" s="1"/>
  <c r="DL118" i="1"/>
  <c r="DQ117" i="1"/>
  <c r="DS125" i="1" l="1"/>
  <c r="J126" i="1"/>
  <c r="CL131" i="1"/>
  <c r="CM130" i="1"/>
  <c r="CN130" i="1" s="1"/>
  <c r="DQ118" i="1"/>
  <c r="DL119" i="1"/>
  <c r="J130" i="1" l="1"/>
  <c r="DS129" i="1"/>
  <c r="CL132" i="1"/>
  <c r="CM131" i="1"/>
  <c r="CN131" i="1" s="1"/>
  <c r="DQ119" i="1"/>
  <c r="DL120" i="1"/>
  <c r="DS130" i="1" l="1"/>
  <c r="J131" i="1"/>
  <c r="DQ120" i="1"/>
  <c r="DL121" i="1"/>
  <c r="CL133" i="1"/>
  <c r="CM132" i="1"/>
  <c r="CN132" i="1" s="1"/>
  <c r="DS131" i="1" l="1"/>
  <c r="J132" i="1"/>
  <c r="CL134" i="1"/>
  <c r="CM133" i="1"/>
  <c r="CN133" i="1" s="1"/>
  <c r="DQ121" i="1"/>
  <c r="DL122" i="1"/>
  <c r="DS132" i="1" l="1"/>
  <c r="J133" i="1"/>
  <c r="DQ122" i="1"/>
  <c r="DL123" i="1"/>
  <c r="CL135" i="1"/>
  <c r="CM134" i="1"/>
  <c r="CN134" i="1" s="1"/>
  <c r="J134" i="1" l="1"/>
  <c r="DS133" i="1"/>
  <c r="CL136" i="1"/>
  <c r="CM135" i="1"/>
  <c r="CN135" i="1" s="1"/>
  <c r="DQ123" i="1"/>
  <c r="DL124" i="1"/>
  <c r="DS134" i="1" l="1"/>
  <c r="J135" i="1"/>
  <c r="CL137" i="1"/>
  <c r="CM136" i="1"/>
  <c r="CN136" i="1" s="1"/>
  <c r="DQ124" i="1"/>
  <c r="DL125" i="1"/>
  <c r="DS135" i="1" l="1"/>
  <c r="J136" i="1"/>
  <c r="DQ125" i="1"/>
  <c r="DL126" i="1"/>
  <c r="CL138" i="1"/>
  <c r="CM137" i="1"/>
  <c r="CN137" i="1" s="1"/>
  <c r="DS136" i="1" l="1"/>
  <c r="J137" i="1"/>
  <c r="CL139" i="1"/>
  <c r="CM138" i="1"/>
  <c r="CN138" i="1" s="1"/>
  <c r="DQ126" i="1"/>
  <c r="DL127" i="1"/>
  <c r="J138" i="1" l="1"/>
  <c r="DS137" i="1"/>
  <c r="CL140" i="1"/>
  <c r="CM139" i="1"/>
  <c r="CN139" i="1" s="1"/>
  <c r="DQ127" i="1"/>
  <c r="DL128" i="1"/>
  <c r="DS138" i="1" l="1"/>
  <c r="J139" i="1"/>
  <c r="DQ128" i="1"/>
  <c r="DL129" i="1"/>
  <c r="CL141" i="1"/>
  <c r="CM140" i="1"/>
  <c r="CN140" i="1" s="1"/>
  <c r="DS139" i="1" l="1"/>
  <c r="J140" i="1"/>
  <c r="CL145" i="1"/>
  <c r="CM141" i="1"/>
  <c r="CN141" i="1" s="1"/>
  <c r="DQ129" i="1"/>
  <c r="DL130" i="1"/>
  <c r="J141" i="1" l="1"/>
  <c r="DS140" i="1"/>
  <c r="CL146" i="1"/>
  <c r="CM145" i="1"/>
  <c r="CN145" i="1" s="1"/>
  <c r="DQ130" i="1"/>
  <c r="DL131" i="1"/>
  <c r="J145" i="1" l="1"/>
  <c r="DS144" i="1"/>
  <c r="DQ131" i="1"/>
  <c r="DL132" i="1"/>
  <c r="CL147" i="1"/>
  <c r="CM146" i="1"/>
  <c r="CN146" i="1" s="1"/>
  <c r="DS145" i="1" l="1"/>
  <c r="J146" i="1"/>
  <c r="CL148" i="1"/>
  <c r="CM147" i="1"/>
  <c r="CN147" i="1" s="1"/>
  <c r="DQ132" i="1"/>
  <c r="DL133" i="1"/>
  <c r="J147" i="1" l="1"/>
  <c r="DS146" i="1"/>
  <c r="CL149" i="1"/>
  <c r="CM148" i="1"/>
  <c r="CN148" i="1" s="1"/>
  <c r="DQ133" i="1"/>
  <c r="DL134" i="1"/>
  <c r="DS147" i="1" l="1"/>
  <c r="J148" i="1"/>
  <c r="CL150" i="1"/>
  <c r="CM149" i="1"/>
  <c r="CN149" i="1" s="1"/>
  <c r="DQ134" i="1"/>
  <c r="DL135" i="1"/>
  <c r="DS148" i="1" l="1"/>
  <c r="J149" i="1"/>
  <c r="CL151" i="1"/>
  <c r="CM150" i="1"/>
  <c r="CN150" i="1" s="1"/>
  <c r="DQ135" i="1"/>
  <c r="DL136" i="1"/>
  <c r="J150" i="1" l="1"/>
  <c r="DS149" i="1"/>
  <c r="DL137" i="1"/>
  <c r="DQ136" i="1"/>
  <c r="CL152" i="1"/>
  <c r="CM151" i="1"/>
  <c r="CN151" i="1" s="1"/>
  <c r="J151" i="1" l="1"/>
  <c r="DS150" i="1"/>
  <c r="DQ137" i="1"/>
  <c r="DL138" i="1"/>
  <c r="CL153" i="1"/>
  <c r="CM152" i="1"/>
  <c r="CN152" i="1" s="1"/>
  <c r="J152" i="1" l="1"/>
  <c r="DS151" i="1"/>
  <c r="CL154" i="1"/>
  <c r="CM153" i="1"/>
  <c r="CN153" i="1" s="1"/>
  <c r="DQ138" i="1"/>
  <c r="DL139" i="1"/>
  <c r="DS152" i="1" l="1"/>
  <c r="J153" i="1"/>
  <c r="DQ139" i="1"/>
  <c r="DL140" i="1"/>
  <c r="CL155" i="1"/>
  <c r="CM154" i="1"/>
  <c r="CN154" i="1" s="1"/>
  <c r="DS153" i="1" l="1"/>
  <c r="J154" i="1"/>
  <c r="CL156" i="1"/>
  <c r="CM155" i="1"/>
  <c r="CN155" i="1" s="1"/>
  <c r="DQ140" i="1"/>
  <c r="DL141" i="1"/>
  <c r="J155" i="1" l="1"/>
  <c r="DS154" i="1"/>
  <c r="DQ141" i="1"/>
  <c r="DL142" i="1"/>
  <c r="CL160" i="1"/>
  <c r="CM156" i="1"/>
  <c r="CN156" i="1" s="1"/>
  <c r="J156" i="1" l="1"/>
  <c r="DS155" i="1"/>
  <c r="CL161" i="1"/>
  <c r="CM160" i="1"/>
  <c r="CN160" i="1" s="1"/>
  <c r="DQ142" i="1"/>
  <c r="DL143" i="1"/>
  <c r="DS159" i="1" l="1"/>
  <c r="J160" i="1"/>
  <c r="DQ143" i="1"/>
  <c r="DL144" i="1"/>
  <c r="CL162" i="1"/>
  <c r="CM161" i="1"/>
  <c r="CN161" i="1" s="1"/>
  <c r="J161" i="1" l="1"/>
  <c r="DS160" i="1"/>
  <c r="CL163" i="1"/>
  <c r="CM162" i="1"/>
  <c r="CN162" i="1" s="1"/>
  <c r="DQ144" i="1"/>
  <c r="DL145" i="1"/>
  <c r="J162" i="1" l="1"/>
  <c r="DS161" i="1"/>
  <c r="DQ145" i="1"/>
  <c r="DL146" i="1"/>
  <c r="CL164" i="1"/>
  <c r="CM163" i="1"/>
  <c r="CN163" i="1" s="1"/>
  <c r="DS162" i="1" l="1"/>
  <c r="J163" i="1"/>
  <c r="CL165" i="1"/>
  <c r="CM164" i="1"/>
  <c r="CN164" i="1" s="1"/>
  <c r="DQ146" i="1"/>
  <c r="DL147" i="1"/>
  <c r="DS163" i="1" l="1"/>
  <c r="J164" i="1"/>
  <c r="DQ147" i="1"/>
  <c r="DL148" i="1"/>
  <c r="CL166" i="1"/>
  <c r="CM165" i="1"/>
  <c r="CN165" i="1" s="1"/>
  <c r="J165" i="1" l="1"/>
  <c r="DS164" i="1"/>
  <c r="CL167" i="1"/>
  <c r="CM166" i="1"/>
  <c r="CN166" i="1" s="1"/>
  <c r="DQ148" i="1"/>
  <c r="DL149" i="1"/>
  <c r="DS165" i="1" l="1"/>
  <c r="J166" i="1"/>
  <c r="CL168" i="1"/>
  <c r="CM167" i="1"/>
  <c r="CN167" i="1" s="1"/>
  <c r="DQ149" i="1"/>
  <c r="DL150" i="1"/>
  <c r="DS166" i="1" l="1"/>
  <c r="J167" i="1"/>
  <c r="CL169" i="1"/>
  <c r="CM168" i="1"/>
  <c r="CN168" i="1" s="1"/>
  <c r="DQ150" i="1"/>
  <c r="DL151" i="1"/>
  <c r="J168" i="1" l="1"/>
  <c r="DS167" i="1"/>
  <c r="DQ151" i="1"/>
  <c r="DL152" i="1"/>
  <c r="CL170" i="1"/>
  <c r="CM169" i="1"/>
  <c r="CN169" i="1" s="1"/>
  <c r="DS168" i="1" l="1"/>
  <c r="J169" i="1"/>
  <c r="CL171" i="1"/>
  <c r="CM170" i="1"/>
  <c r="CN170" i="1" s="1"/>
  <c r="DQ152" i="1"/>
  <c r="DL153" i="1"/>
  <c r="J170" i="1" l="1"/>
  <c r="DS169" i="1"/>
  <c r="DQ153" i="1"/>
  <c r="DL154" i="1"/>
  <c r="CL175" i="1"/>
  <c r="CM171" i="1"/>
  <c r="CN171" i="1" s="1"/>
  <c r="DS170" i="1" l="1"/>
  <c r="J171" i="1"/>
  <c r="CL176" i="1"/>
  <c r="CM175" i="1"/>
  <c r="CN175" i="1" s="1"/>
  <c r="DQ154" i="1"/>
  <c r="DL155" i="1"/>
  <c r="DS174" i="1" l="1"/>
  <c r="J175" i="1"/>
  <c r="CL177" i="1"/>
  <c r="CM176" i="1"/>
  <c r="CN176" i="1" s="1"/>
  <c r="DQ155" i="1"/>
  <c r="DL156" i="1"/>
  <c r="DS175" i="1" l="1"/>
  <c r="J176" i="1"/>
  <c r="DQ156" i="1"/>
  <c r="DL157" i="1"/>
  <c r="CL178" i="1"/>
  <c r="CM177" i="1"/>
  <c r="CN177" i="1" s="1"/>
  <c r="J177" i="1" l="1"/>
  <c r="DS176" i="1"/>
  <c r="CL179" i="1"/>
  <c r="CM178" i="1"/>
  <c r="CN178" i="1" s="1"/>
  <c r="DQ157" i="1"/>
  <c r="DL158" i="1"/>
  <c r="J178" i="1" l="1"/>
  <c r="DS177" i="1"/>
  <c r="DQ158" i="1"/>
  <c r="DL159" i="1"/>
  <c r="CL180" i="1"/>
  <c r="CM179" i="1"/>
  <c r="CN179" i="1" s="1"/>
  <c r="J179" i="1" l="1"/>
  <c r="DS178" i="1"/>
  <c r="CL181" i="1"/>
  <c r="CM180" i="1"/>
  <c r="CN180" i="1" s="1"/>
  <c r="DQ159" i="1"/>
  <c r="DL160" i="1"/>
  <c r="J180" i="1" l="1"/>
  <c r="DS179" i="1"/>
  <c r="DQ160" i="1"/>
  <c r="DL161" i="1"/>
  <c r="CL182" i="1"/>
  <c r="CM181" i="1"/>
  <c r="CN181" i="1" s="1"/>
  <c r="J181" i="1" l="1"/>
  <c r="DS180" i="1"/>
  <c r="CL183" i="1"/>
  <c r="CM182" i="1"/>
  <c r="CN182" i="1" s="1"/>
  <c r="DQ161" i="1"/>
  <c r="DL162" i="1"/>
  <c r="DS181" i="1" l="1"/>
  <c r="J182" i="1"/>
  <c r="CL184" i="1"/>
  <c r="CM183" i="1"/>
  <c r="CN183" i="1" s="1"/>
  <c r="DQ162" i="1"/>
  <c r="DL163" i="1"/>
  <c r="DS182" i="1" l="1"/>
  <c r="J183" i="1"/>
  <c r="DQ163" i="1"/>
  <c r="DL164" i="1"/>
  <c r="CL185" i="1"/>
  <c r="CM184" i="1"/>
  <c r="CN184" i="1" s="1"/>
  <c r="DS183" i="1" l="1"/>
  <c r="J184" i="1"/>
  <c r="CL186" i="1"/>
  <c r="CM185" i="1"/>
  <c r="CN185" i="1" s="1"/>
  <c r="DQ164" i="1"/>
  <c r="DL165" i="1"/>
  <c r="J185" i="1" l="1"/>
  <c r="DS184" i="1"/>
  <c r="DQ165" i="1"/>
  <c r="DL166" i="1"/>
  <c r="CL190" i="1"/>
  <c r="CM186" i="1"/>
  <c r="CN186" i="1" s="1"/>
  <c r="J186" i="1" l="1"/>
  <c r="DS185" i="1"/>
  <c r="CL191" i="1"/>
  <c r="CM190" i="1"/>
  <c r="CN190" i="1" s="1"/>
  <c r="DQ166" i="1"/>
  <c r="DL167" i="1"/>
  <c r="DS189" i="1" l="1"/>
  <c r="J190" i="1"/>
  <c r="DQ167" i="1"/>
  <c r="DL168" i="1"/>
  <c r="CL192" i="1"/>
  <c r="CM191" i="1"/>
  <c r="CN191" i="1" s="1"/>
  <c r="J191" i="1" l="1"/>
  <c r="DS190" i="1"/>
  <c r="CL193" i="1"/>
  <c r="CM192" i="1"/>
  <c r="CN192" i="1" s="1"/>
  <c r="DQ168" i="1"/>
  <c r="DL169" i="1"/>
  <c r="J192" i="1" l="1"/>
  <c r="DS191" i="1"/>
  <c r="DQ169" i="1"/>
  <c r="DL170" i="1"/>
  <c r="CL194" i="1"/>
  <c r="CM193" i="1"/>
  <c r="CN193" i="1" s="1"/>
  <c r="J193" i="1" l="1"/>
  <c r="DS192" i="1"/>
  <c r="CL195" i="1"/>
  <c r="CM194" i="1"/>
  <c r="CN194" i="1" s="1"/>
  <c r="DQ170" i="1"/>
  <c r="DL171" i="1"/>
  <c r="J194" i="1" l="1"/>
  <c r="DS193" i="1"/>
  <c r="DQ171" i="1"/>
  <c r="DL172" i="1"/>
  <c r="CL196" i="1"/>
  <c r="CM195" i="1"/>
  <c r="CN195" i="1" s="1"/>
  <c r="DS194" i="1" l="1"/>
  <c r="J195" i="1"/>
  <c r="CL197" i="1"/>
  <c r="CM196" i="1"/>
  <c r="CN196" i="1" s="1"/>
  <c r="DQ172" i="1"/>
  <c r="DL173" i="1"/>
  <c r="DS195" i="1" l="1"/>
  <c r="J196" i="1"/>
  <c r="CL198" i="1"/>
  <c r="CM197" i="1"/>
  <c r="CN197" i="1" s="1"/>
  <c r="DQ173" i="1"/>
  <c r="DL174" i="1"/>
  <c r="J197" i="1" l="1"/>
  <c r="DS196" i="1"/>
  <c r="DQ174" i="1"/>
  <c r="DL175" i="1"/>
  <c r="CL199" i="1"/>
  <c r="CM198" i="1"/>
  <c r="CN198" i="1" s="1"/>
  <c r="DS197" i="1" l="1"/>
  <c r="J198" i="1"/>
  <c r="CL200" i="1"/>
  <c r="CM199" i="1"/>
  <c r="CN199" i="1" s="1"/>
  <c r="DQ175" i="1"/>
  <c r="DL176" i="1"/>
  <c r="DS198" i="1" l="1"/>
  <c r="J199" i="1"/>
  <c r="DQ176" i="1"/>
  <c r="DL177" i="1"/>
  <c r="CL201" i="1"/>
  <c r="CM200" i="1"/>
  <c r="CN200" i="1" s="1"/>
  <c r="J200" i="1" l="1"/>
  <c r="DS199" i="1"/>
  <c r="CL205" i="1"/>
  <c r="CM201" i="1"/>
  <c r="CN201" i="1" s="1"/>
  <c r="DQ177" i="1"/>
  <c r="DL178" i="1"/>
  <c r="DS200" i="1" l="1"/>
  <c r="J201" i="1"/>
  <c r="DQ178" i="1"/>
  <c r="DL179" i="1"/>
  <c r="CL206" i="1"/>
  <c r="CM205" i="1"/>
  <c r="CN205" i="1" s="1"/>
  <c r="DS204" i="1" l="1"/>
  <c r="J205" i="1"/>
  <c r="CL207" i="1"/>
  <c r="CM206" i="1"/>
  <c r="CN206" i="1" s="1"/>
  <c r="DQ179" i="1"/>
  <c r="DL180" i="1"/>
  <c r="J206" i="1" l="1"/>
  <c r="DS205" i="1"/>
  <c r="DL181" i="1"/>
  <c r="DQ180" i="1"/>
  <c r="CL208" i="1"/>
  <c r="CM207" i="1"/>
  <c r="CN207" i="1" s="1"/>
  <c r="DS206" i="1" l="1"/>
  <c r="J207" i="1"/>
  <c r="DQ181" i="1"/>
  <c r="DL182" i="1"/>
  <c r="CL209" i="1"/>
  <c r="CM208" i="1"/>
  <c r="CN208" i="1" s="1"/>
  <c r="J208" i="1" l="1"/>
  <c r="DS207" i="1"/>
  <c r="CL210" i="1"/>
  <c r="CM209" i="1"/>
  <c r="CN209" i="1" s="1"/>
  <c r="DQ182" i="1"/>
  <c r="DL183" i="1"/>
  <c r="J209" i="1" l="1"/>
  <c r="DS208" i="1"/>
  <c r="DQ183" i="1"/>
  <c r="DL184" i="1"/>
  <c r="CL211" i="1"/>
  <c r="CM210" i="1"/>
  <c r="CN210" i="1" s="1"/>
  <c r="DS209" i="1" l="1"/>
  <c r="J210" i="1"/>
  <c r="CL212" i="1"/>
  <c r="CM211" i="1"/>
  <c r="CN211" i="1" s="1"/>
  <c r="DQ184" i="1"/>
  <c r="DL185" i="1"/>
  <c r="DS210" i="1" l="1"/>
  <c r="J211" i="1"/>
  <c r="DQ185" i="1"/>
  <c r="DL186" i="1"/>
  <c r="CL213" i="1"/>
  <c r="CM212" i="1"/>
  <c r="CN212" i="1" s="1"/>
  <c r="DS211" i="1" l="1"/>
  <c r="J212" i="1"/>
  <c r="CL214" i="1"/>
  <c r="CM213" i="1"/>
  <c r="CN213" i="1" s="1"/>
  <c r="DQ186" i="1"/>
  <c r="DL187" i="1"/>
  <c r="J213" i="1" l="1"/>
  <c r="DS212" i="1"/>
  <c r="CL215" i="1"/>
  <c r="CM214" i="1"/>
  <c r="CN214" i="1" s="1"/>
  <c r="DQ187" i="1"/>
  <c r="DL188" i="1"/>
  <c r="DS213" i="1" l="1"/>
  <c r="J214" i="1"/>
  <c r="CL216" i="1"/>
  <c r="CM215" i="1"/>
  <c r="CN215" i="1" s="1"/>
  <c r="DQ188" i="1"/>
  <c r="DL189" i="1"/>
  <c r="DS214" i="1" l="1"/>
  <c r="J215" i="1"/>
  <c r="DQ189" i="1"/>
  <c r="DL190" i="1"/>
  <c r="CL220" i="1"/>
  <c r="CM216" i="1"/>
  <c r="CN216" i="1" s="1"/>
  <c r="J216" i="1" l="1"/>
  <c r="DS215" i="1"/>
  <c r="CL221" i="1"/>
  <c r="CM220" i="1"/>
  <c r="CN220" i="1" s="1"/>
  <c r="DQ190" i="1"/>
  <c r="DL191" i="1"/>
  <c r="DS219" i="1" l="1"/>
  <c r="J220" i="1"/>
  <c r="CL222" i="1"/>
  <c r="CM221" i="1"/>
  <c r="CN221" i="1" s="1"/>
  <c r="DQ191" i="1"/>
  <c r="DL192" i="1"/>
  <c r="DS220" i="1" l="1"/>
  <c r="J221" i="1"/>
  <c r="DQ192" i="1"/>
  <c r="DL193" i="1"/>
  <c r="CL223" i="1"/>
  <c r="CM222" i="1"/>
  <c r="CN222" i="1" s="1"/>
  <c r="DS221" i="1" l="1"/>
  <c r="J222" i="1"/>
  <c r="CL224" i="1"/>
  <c r="CM223" i="1"/>
  <c r="CN223" i="1" s="1"/>
  <c r="DQ193" i="1"/>
  <c r="DL194" i="1"/>
  <c r="DS222" i="1" l="1"/>
  <c r="J223" i="1"/>
  <c r="CL225" i="1"/>
  <c r="CM224" i="1"/>
  <c r="CN224" i="1" s="1"/>
  <c r="DQ194" i="1"/>
  <c r="DL195" i="1"/>
  <c r="DS223" i="1" l="1"/>
  <c r="J224" i="1"/>
  <c r="DQ195" i="1"/>
  <c r="DL196" i="1"/>
  <c r="CL226" i="1"/>
  <c r="CM225" i="1"/>
  <c r="CN225" i="1" s="1"/>
  <c r="DS224" i="1" l="1"/>
  <c r="J225" i="1"/>
  <c r="CL227" i="1"/>
  <c r="CM226" i="1"/>
  <c r="CN226" i="1" s="1"/>
  <c r="DQ196" i="1"/>
  <c r="DL197" i="1"/>
  <c r="DS225" i="1" l="1"/>
  <c r="J226" i="1"/>
  <c r="CL228" i="1"/>
  <c r="CM227" i="1"/>
  <c r="CN227" i="1" s="1"/>
  <c r="DQ197" i="1"/>
  <c r="DL198" i="1"/>
  <c r="DS226" i="1" l="1"/>
  <c r="J227" i="1"/>
  <c r="DQ198" i="1"/>
  <c r="DL199" i="1"/>
  <c r="CL229" i="1"/>
  <c r="CM228" i="1"/>
  <c r="CN228" i="1" s="1"/>
  <c r="J228" i="1" l="1"/>
  <c r="DS227" i="1"/>
  <c r="CL230" i="1"/>
  <c r="CM229" i="1"/>
  <c r="CN229" i="1" s="1"/>
  <c r="DQ199" i="1"/>
  <c r="DL200" i="1"/>
  <c r="J229" i="1" l="1"/>
  <c r="DS228" i="1"/>
  <c r="CL231" i="1"/>
  <c r="CM230" i="1"/>
  <c r="CN230" i="1" s="1"/>
  <c r="DQ200" i="1"/>
  <c r="DL201" i="1"/>
  <c r="J230" i="1" l="1"/>
  <c r="DS229" i="1"/>
  <c r="DQ201" i="1"/>
  <c r="DL202" i="1"/>
  <c r="CL235" i="1"/>
  <c r="CM231" i="1"/>
  <c r="CN231" i="1" s="1"/>
  <c r="J231" i="1" l="1"/>
  <c r="DS230" i="1"/>
  <c r="CL236" i="1"/>
  <c r="CM235" i="1"/>
  <c r="CN235" i="1" s="1"/>
  <c r="DQ202" i="1"/>
  <c r="DL203" i="1"/>
  <c r="DS234" i="1" l="1"/>
  <c r="J235" i="1"/>
  <c r="DQ203" i="1"/>
  <c r="DL204" i="1"/>
  <c r="CL237" i="1"/>
  <c r="CM236" i="1"/>
  <c r="CN236" i="1" s="1"/>
  <c r="DS235" i="1" l="1"/>
  <c r="J236" i="1"/>
  <c r="CL238" i="1"/>
  <c r="CM237" i="1"/>
  <c r="CN237" i="1" s="1"/>
  <c r="DQ204" i="1"/>
  <c r="DL205" i="1"/>
  <c r="J237" i="1" l="1"/>
  <c r="DS236" i="1"/>
  <c r="DQ205" i="1"/>
  <c r="DL206" i="1"/>
  <c r="CL239" i="1"/>
  <c r="CM238" i="1"/>
  <c r="CN238" i="1" s="1"/>
  <c r="DS237" i="1" l="1"/>
  <c r="J238" i="1"/>
  <c r="CL240" i="1"/>
  <c r="CM239" i="1"/>
  <c r="CN239" i="1" s="1"/>
  <c r="DQ206" i="1"/>
  <c r="DL207" i="1"/>
  <c r="DS238" i="1" l="1"/>
  <c r="J239" i="1"/>
  <c r="DQ207" i="1"/>
  <c r="DL208" i="1"/>
  <c r="CL241" i="1"/>
  <c r="CM240" i="1"/>
  <c r="CN240" i="1" s="1"/>
  <c r="DS239" i="1" l="1"/>
  <c r="J240" i="1"/>
  <c r="CL242" i="1"/>
  <c r="CM241" i="1"/>
  <c r="CN241" i="1" s="1"/>
  <c r="DQ208" i="1"/>
  <c r="DL209" i="1"/>
  <c r="DS240" i="1" l="1"/>
  <c r="J241" i="1"/>
  <c r="DQ209" i="1"/>
  <c r="DL210" i="1"/>
  <c r="CL243" i="1"/>
  <c r="CM242" i="1"/>
  <c r="CN242" i="1" s="1"/>
  <c r="J242" i="1" l="1"/>
  <c r="DS241" i="1"/>
  <c r="CL244" i="1"/>
  <c r="CM243" i="1"/>
  <c r="CN243" i="1" s="1"/>
  <c r="DQ210" i="1"/>
  <c r="DL211" i="1"/>
  <c r="J243" i="1" l="1"/>
  <c r="DS242" i="1"/>
  <c r="DQ211" i="1"/>
  <c r="DL212" i="1"/>
  <c r="CL245" i="1"/>
  <c r="CM244" i="1"/>
  <c r="CN244" i="1" s="1"/>
  <c r="J244" i="1" l="1"/>
  <c r="DS243" i="1"/>
  <c r="CL246" i="1"/>
  <c r="CM245" i="1"/>
  <c r="CN245" i="1" s="1"/>
  <c r="DQ212" i="1"/>
  <c r="DL213" i="1"/>
  <c r="J245" i="1" l="1"/>
  <c r="DS244" i="1"/>
  <c r="DQ213" i="1"/>
  <c r="DL214" i="1"/>
  <c r="CL250" i="1"/>
  <c r="CM246" i="1"/>
  <c r="CN246" i="1" s="1"/>
  <c r="J246" i="1" l="1"/>
  <c r="DS245" i="1"/>
  <c r="CL251" i="1"/>
  <c r="CM250" i="1"/>
  <c r="CN250" i="1" s="1"/>
  <c r="DQ214" i="1"/>
  <c r="DL215" i="1"/>
  <c r="J250" i="1" l="1"/>
  <c r="DS249" i="1"/>
  <c r="DQ215" i="1"/>
  <c r="DL216" i="1"/>
  <c r="CL252" i="1"/>
  <c r="CM251" i="1"/>
  <c r="CN251" i="1" s="1"/>
  <c r="J251" i="1" l="1"/>
  <c r="DS250" i="1"/>
  <c r="CL253" i="1"/>
  <c r="CM252" i="1"/>
  <c r="CN252" i="1" s="1"/>
  <c r="DQ216" i="1"/>
  <c r="DL217" i="1"/>
  <c r="DS251" i="1" l="1"/>
  <c r="J252" i="1"/>
  <c r="DQ217" i="1"/>
  <c r="DL218" i="1"/>
  <c r="CL254" i="1"/>
  <c r="CM253" i="1"/>
  <c r="CN253" i="1" s="1"/>
  <c r="J253" i="1" l="1"/>
  <c r="DS252" i="1"/>
  <c r="CL255" i="1"/>
  <c r="CM254" i="1"/>
  <c r="CN254" i="1" s="1"/>
  <c r="DQ218" i="1"/>
  <c r="DL219" i="1"/>
  <c r="DS253" i="1" l="1"/>
  <c r="J254" i="1"/>
  <c r="DQ219" i="1"/>
  <c r="DL220" i="1"/>
  <c r="CL256" i="1"/>
  <c r="CM255" i="1"/>
  <c r="CN255" i="1" s="1"/>
  <c r="J255" i="1" l="1"/>
  <c r="DS254" i="1"/>
  <c r="CL257" i="1"/>
  <c r="CM256" i="1"/>
  <c r="CN256" i="1" s="1"/>
  <c r="DQ220" i="1"/>
  <c r="DL221" i="1"/>
  <c r="J256" i="1" l="1"/>
  <c r="DS255" i="1"/>
  <c r="CL258" i="1"/>
  <c r="CM257" i="1"/>
  <c r="CN257" i="1" s="1"/>
  <c r="DQ221" i="1"/>
  <c r="DL222" i="1"/>
  <c r="J257" i="1" l="1"/>
  <c r="DS256" i="1"/>
  <c r="DQ222" i="1"/>
  <c r="DL223" i="1"/>
  <c r="CL259" i="1"/>
  <c r="CM258" i="1"/>
  <c r="CN258" i="1" s="1"/>
  <c r="DS257" i="1" l="1"/>
  <c r="J258" i="1"/>
  <c r="CL260" i="1"/>
  <c r="CM259" i="1"/>
  <c r="CN259" i="1" s="1"/>
  <c r="DQ223" i="1"/>
  <c r="DL224" i="1"/>
  <c r="J259" i="1" l="1"/>
  <c r="DS258" i="1"/>
  <c r="CL261" i="1"/>
  <c r="CM260" i="1"/>
  <c r="CN260" i="1" s="1"/>
  <c r="DQ224" i="1"/>
  <c r="DL225" i="1"/>
  <c r="DS259" i="1" l="1"/>
  <c r="J260" i="1"/>
  <c r="DQ225" i="1"/>
  <c r="DL226" i="1"/>
  <c r="CL265" i="1"/>
  <c r="CM261" i="1"/>
  <c r="CN261" i="1" s="1"/>
  <c r="DS260" i="1" l="1"/>
  <c r="J261" i="1"/>
  <c r="CL266" i="1"/>
  <c r="CM265" i="1"/>
  <c r="CN265" i="1" s="1"/>
  <c r="DQ226" i="1"/>
  <c r="DL227" i="1"/>
  <c r="DS264" i="1" l="1"/>
  <c r="J265" i="1"/>
  <c r="DQ227" i="1"/>
  <c r="DL228" i="1"/>
  <c r="CL267" i="1"/>
  <c r="CM266" i="1"/>
  <c r="CN266" i="1" s="1"/>
  <c r="J266" i="1" l="1"/>
  <c r="DS265" i="1"/>
  <c r="CL268" i="1"/>
  <c r="CM267" i="1"/>
  <c r="CN267" i="1" s="1"/>
  <c r="DQ228" i="1"/>
  <c r="DL229" i="1"/>
  <c r="J267" i="1" l="1"/>
  <c r="DS266" i="1"/>
  <c r="CL269" i="1"/>
  <c r="CM268" i="1"/>
  <c r="CN268" i="1" s="1"/>
  <c r="DQ229" i="1"/>
  <c r="DL230" i="1"/>
  <c r="J268" i="1" l="1"/>
  <c r="DS267" i="1"/>
  <c r="DQ230" i="1"/>
  <c r="DL231" i="1"/>
  <c r="CL270" i="1"/>
  <c r="CM269" i="1"/>
  <c r="CN269" i="1" s="1"/>
  <c r="DS268" i="1" l="1"/>
  <c r="J269" i="1"/>
  <c r="CL271" i="1"/>
  <c r="CM270" i="1"/>
  <c r="CN270" i="1" s="1"/>
  <c r="DQ231" i="1"/>
  <c r="DL232" i="1"/>
  <c r="J270" i="1" l="1"/>
  <c r="DS269" i="1"/>
  <c r="DQ232" i="1"/>
  <c r="DL233" i="1"/>
  <c r="CL272" i="1"/>
  <c r="CM271" i="1"/>
  <c r="CN271" i="1" s="1"/>
  <c r="DS270" i="1" l="1"/>
  <c r="J271" i="1"/>
  <c r="CL273" i="1"/>
  <c r="CM272" i="1"/>
  <c r="CN272" i="1" s="1"/>
  <c r="DQ233" i="1"/>
  <c r="DL234" i="1"/>
  <c r="DS271" i="1" l="1"/>
  <c r="J272" i="1"/>
  <c r="DQ234" i="1"/>
  <c r="DL235" i="1"/>
  <c r="CL274" i="1"/>
  <c r="CM273" i="1"/>
  <c r="CN273" i="1" s="1"/>
  <c r="J273" i="1" l="1"/>
  <c r="DS272" i="1"/>
  <c r="CL275" i="1"/>
  <c r="CM274" i="1"/>
  <c r="CN274" i="1" s="1"/>
  <c r="DQ235" i="1"/>
  <c r="DL236" i="1"/>
  <c r="DS273" i="1" l="1"/>
  <c r="J274" i="1"/>
  <c r="DQ236" i="1"/>
  <c r="DL237" i="1"/>
  <c r="CL276" i="1"/>
  <c r="CM275" i="1"/>
  <c r="CN275" i="1" s="1"/>
  <c r="J275" i="1" l="1"/>
  <c r="DS274" i="1"/>
  <c r="CL280" i="1"/>
  <c r="CM276" i="1"/>
  <c r="CN276" i="1" s="1"/>
  <c r="DQ237" i="1"/>
  <c r="DL238" i="1"/>
  <c r="DS275" i="1" l="1"/>
  <c r="J276" i="1"/>
  <c r="DQ238" i="1"/>
  <c r="DL239" i="1"/>
  <c r="CL281" i="1"/>
  <c r="CM280" i="1"/>
  <c r="CN280" i="1" s="1"/>
  <c r="DS279" i="1" l="1"/>
  <c r="J280" i="1"/>
  <c r="CL282" i="1"/>
  <c r="CM281" i="1"/>
  <c r="CN281" i="1" s="1"/>
  <c r="DQ239" i="1"/>
  <c r="DL240" i="1"/>
  <c r="DS280" i="1" l="1"/>
  <c r="J281" i="1"/>
  <c r="CL283" i="1"/>
  <c r="CM282" i="1"/>
  <c r="CN282" i="1" s="1"/>
  <c r="DQ240" i="1"/>
  <c r="DL241" i="1"/>
  <c r="DS281" i="1" l="1"/>
  <c r="J282" i="1"/>
  <c r="DQ241" i="1"/>
  <c r="DL242" i="1"/>
  <c r="CL284" i="1"/>
  <c r="CM283" i="1"/>
  <c r="CN283" i="1" s="1"/>
  <c r="DS282" i="1" l="1"/>
  <c r="J283" i="1"/>
  <c r="CL285" i="1"/>
  <c r="CM284" i="1"/>
  <c r="CN284" i="1" s="1"/>
  <c r="DQ242" i="1"/>
  <c r="DL243" i="1"/>
  <c r="DS283" i="1" l="1"/>
  <c r="J284" i="1"/>
  <c r="DQ243" i="1"/>
  <c r="DL244" i="1"/>
  <c r="CL286" i="1"/>
  <c r="CM285" i="1"/>
  <c r="CN285" i="1" s="1"/>
  <c r="DS284" i="1" l="1"/>
  <c r="J285" i="1"/>
  <c r="CL287" i="1"/>
  <c r="CM286" i="1"/>
  <c r="CN286" i="1" s="1"/>
  <c r="DQ244" i="1"/>
  <c r="DL245" i="1"/>
  <c r="J286" i="1" l="1"/>
  <c r="DS285" i="1"/>
  <c r="DQ245" i="1"/>
  <c r="DL246" i="1"/>
  <c r="CL288" i="1"/>
  <c r="CM287" i="1"/>
  <c r="CN287" i="1" s="1"/>
  <c r="DS286" i="1" l="1"/>
  <c r="J287" i="1"/>
  <c r="CL289" i="1"/>
  <c r="CM288" i="1"/>
  <c r="CN288" i="1" s="1"/>
  <c r="DQ246" i="1"/>
  <c r="DL247" i="1"/>
  <c r="DS287" i="1" l="1"/>
  <c r="J288" i="1"/>
  <c r="DQ247" i="1"/>
  <c r="DL248" i="1"/>
  <c r="CL290" i="1"/>
  <c r="CM289" i="1"/>
  <c r="CN289" i="1" s="1"/>
  <c r="J289" i="1" l="1"/>
  <c r="DS288" i="1"/>
  <c r="CL291" i="1"/>
  <c r="CM290" i="1"/>
  <c r="CN290" i="1" s="1"/>
  <c r="DQ248" i="1"/>
  <c r="DL249" i="1"/>
  <c r="J290" i="1" l="1"/>
  <c r="DS289" i="1"/>
  <c r="DQ249" i="1"/>
  <c r="DL250" i="1"/>
  <c r="CL295" i="1"/>
  <c r="CM291" i="1"/>
  <c r="CN291" i="1" s="1"/>
  <c r="J291" i="1" l="1"/>
  <c r="DS290" i="1"/>
  <c r="CL296" i="1"/>
  <c r="CM295" i="1"/>
  <c r="CN295" i="1" s="1"/>
  <c r="DQ250" i="1"/>
  <c r="DL251" i="1"/>
  <c r="J295" i="1" l="1"/>
  <c r="DS294" i="1"/>
  <c r="DQ251" i="1"/>
  <c r="DL252" i="1"/>
  <c r="CL297" i="1"/>
  <c r="CM296" i="1"/>
  <c r="CN296" i="1" s="1"/>
  <c r="DS295" i="1" l="1"/>
  <c r="J296" i="1"/>
  <c r="CL298" i="1"/>
  <c r="CM297" i="1"/>
  <c r="CN297" i="1" s="1"/>
  <c r="DQ252" i="1"/>
  <c r="DL253" i="1"/>
  <c r="J297" i="1" l="1"/>
  <c r="DS296" i="1"/>
  <c r="DQ253" i="1"/>
  <c r="DL254" i="1"/>
  <c r="CL299" i="1"/>
  <c r="CM298" i="1"/>
  <c r="CN298" i="1" s="1"/>
  <c r="DS297" i="1" l="1"/>
  <c r="J298" i="1"/>
  <c r="CL300" i="1"/>
  <c r="CM299" i="1"/>
  <c r="CN299" i="1" s="1"/>
  <c r="DQ254" i="1"/>
  <c r="DL255" i="1"/>
  <c r="J299" i="1" l="1"/>
  <c r="DS298" i="1"/>
  <c r="DQ255" i="1"/>
  <c r="DL256" i="1"/>
  <c r="CL301" i="1"/>
  <c r="CM300" i="1"/>
  <c r="CN300" i="1" s="1"/>
  <c r="DS299" i="1" l="1"/>
  <c r="J300" i="1"/>
  <c r="CL302" i="1"/>
  <c r="CM301" i="1"/>
  <c r="CN301" i="1" s="1"/>
  <c r="DQ256" i="1"/>
  <c r="DL257" i="1"/>
  <c r="DS300" i="1" l="1"/>
  <c r="J301" i="1"/>
  <c r="DQ257" i="1"/>
  <c r="DL258" i="1"/>
  <c r="CL303" i="1"/>
  <c r="CM302" i="1"/>
  <c r="CN302" i="1" s="1"/>
  <c r="DS301" i="1" l="1"/>
  <c r="J302" i="1"/>
  <c r="CL304" i="1"/>
  <c r="CM303" i="1"/>
  <c r="CN303" i="1" s="1"/>
  <c r="DQ258" i="1"/>
  <c r="DL259" i="1"/>
  <c r="J303" i="1" l="1"/>
  <c r="DS302" i="1"/>
  <c r="CL305" i="1"/>
  <c r="CM304" i="1"/>
  <c r="CN304" i="1" s="1"/>
  <c r="DQ259" i="1"/>
  <c r="DL260" i="1"/>
  <c r="DS303" i="1" l="1"/>
  <c r="J304" i="1"/>
  <c r="DQ260" i="1"/>
  <c r="DL261" i="1"/>
  <c r="CL306" i="1"/>
  <c r="CM305" i="1"/>
  <c r="CN305" i="1" s="1"/>
  <c r="DS304" i="1" l="1"/>
  <c r="J305" i="1"/>
  <c r="CL310" i="1"/>
  <c r="CM306" i="1"/>
  <c r="CN306" i="1" s="1"/>
  <c r="DQ261" i="1"/>
  <c r="DL262" i="1"/>
  <c r="DS305" i="1" l="1"/>
  <c r="J306" i="1"/>
  <c r="DQ262" i="1"/>
  <c r="DL263" i="1"/>
  <c r="CL311" i="1"/>
  <c r="CM310" i="1"/>
  <c r="CN310" i="1" s="1"/>
  <c r="DS309" i="1" l="1"/>
  <c r="J310" i="1"/>
  <c r="CL312" i="1"/>
  <c r="CM311" i="1"/>
  <c r="CN311" i="1" s="1"/>
  <c r="DQ263" i="1"/>
  <c r="DL264" i="1"/>
  <c r="J311" i="1" l="1"/>
  <c r="DL265" i="1"/>
  <c r="DQ264" i="1"/>
  <c r="CL313" i="1"/>
  <c r="CM312" i="1"/>
  <c r="CN312" i="1" s="1"/>
  <c r="J312" i="1" l="1"/>
  <c r="DQ265" i="1"/>
  <c r="DL266" i="1"/>
  <c r="CL314" i="1"/>
  <c r="CM313" i="1"/>
  <c r="CN313" i="1" s="1"/>
  <c r="J313" i="1" l="1"/>
  <c r="DQ266" i="1"/>
  <c r="DL267" i="1"/>
  <c r="CL315" i="1"/>
  <c r="CM314" i="1"/>
  <c r="CN314" i="1" s="1"/>
  <c r="J314" i="1" l="1"/>
  <c r="DQ267" i="1"/>
  <c r="DL268" i="1"/>
  <c r="CL316" i="1"/>
  <c r="CM315" i="1"/>
  <c r="CN315" i="1" s="1"/>
  <c r="J315" i="1" l="1"/>
  <c r="DQ268" i="1"/>
  <c r="DL269" i="1"/>
  <c r="CL317" i="1"/>
  <c r="CM316" i="1"/>
  <c r="CN316" i="1" s="1"/>
  <c r="J316" i="1" l="1"/>
  <c r="DQ269" i="1"/>
  <c r="DL270" i="1"/>
  <c r="CL318" i="1"/>
  <c r="CM317" i="1"/>
  <c r="CN317" i="1" s="1"/>
  <c r="J317" i="1" l="1"/>
  <c r="DQ270" i="1"/>
  <c r="DL271" i="1"/>
  <c r="CL319" i="1"/>
  <c r="CM318" i="1"/>
  <c r="CN318" i="1" s="1"/>
  <c r="J318" i="1" l="1"/>
  <c r="CL320" i="1"/>
  <c r="CM319" i="1"/>
  <c r="CN319" i="1" s="1"/>
  <c r="DQ271" i="1"/>
  <c r="DL272" i="1"/>
  <c r="J319" i="1" l="1"/>
  <c r="DQ272" i="1"/>
  <c r="DL273" i="1"/>
  <c r="CL321" i="1"/>
  <c r="CM320" i="1"/>
  <c r="CN320" i="1" s="1"/>
  <c r="J320" i="1" l="1"/>
  <c r="DQ273" i="1"/>
  <c r="DL274" i="1"/>
  <c r="CL325" i="1"/>
  <c r="CM321" i="1"/>
  <c r="CN321" i="1" s="1"/>
  <c r="J321" i="1" l="1"/>
  <c r="DQ274" i="1"/>
  <c r="DL275" i="1"/>
  <c r="CL326" i="1"/>
  <c r="CM325" i="1"/>
  <c r="CN325" i="1" s="1"/>
  <c r="J325" i="1" l="1"/>
  <c r="DQ275" i="1"/>
  <c r="DL276" i="1"/>
  <c r="CL327" i="1"/>
  <c r="CM326" i="1"/>
  <c r="CN326" i="1" s="1"/>
  <c r="J326" i="1" l="1"/>
  <c r="DQ276" i="1"/>
  <c r="DL277" i="1"/>
  <c r="CL328" i="1"/>
  <c r="CM327" i="1"/>
  <c r="CN327" i="1" s="1"/>
  <c r="J327" i="1" l="1"/>
  <c r="DQ277" i="1"/>
  <c r="DL278" i="1"/>
  <c r="CL329" i="1"/>
  <c r="CM328" i="1"/>
  <c r="CN328" i="1" s="1"/>
  <c r="J328" i="1" l="1"/>
  <c r="DQ278" i="1"/>
  <c r="DL279" i="1"/>
  <c r="CL330" i="1"/>
  <c r="CM329" i="1"/>
  <c r="CN329" i="1" s="1"/>
  <c r="J329" i="1" l="1"/>
  <c r="DQ279" i="1"/>
  <c r="DL280" i="1"/>
  <c r="CL331" i="1"/>
  <c r="CM330" i="1"/>
  <c r="CN330" i="1" s="1"/>
  <c r="J330" i="1" l="1"/>
  <c r="DQ280" i="1"/>
  <c r="DL281" i="1"/>
  <c r="CL332" i="1"/>
  <c r="CM331" i="1"/>
  <c r="CN331" i="1" s="1"/>
  <c r="J331" i="1" l="1"/>
  <c r="DQ281" i="1"/>
  <c r="DL282" i="1"/>
  <c r="CL333" i="1"/>
  <c r="CM332" i="1"/>
  <c r="CN332" i="1" s="1"/>
  <c r="J332" i="1" l="1"/>
  <c r="DQ282" i="1"/>
  <c r="DL283" i="1"/>
  <c r="CL334" i="1"/>
  <c r="CM333" i="1"/>
  <c r="CN333" i="1" s="1"/>
  <c r="J333" i="1" l="1"/>
  <c r="DQ283" i="1"/>
  <c r="DL284" i="1"/>
  <c r="CL335" i="1"/>
  <c r="CM334" i="1"/>
  <c r="CN334" i="1" s="1"/>
  <c r="J334" i="1" l="1"/>
  <c r="DQ284" i="1"/>
  <c r="DL285" i="1"/>
  <c r="CL336" i="1"/>
  <c r="CM335" i="1"/>
  <c r="CN335" i="1" s="1"/>
  <c r="J335" i="1" l="1"/>
  <c r="CL340" i="1"/>
  <c r="CM336" i="1"/>
  <c r="CN336" i="1" s="1"/>
  <c r="DQ285" i="1"/>
  <c r="DL286" i="1"/>
  <c r="J336" i="1" l="1"/>
  <c r="CL341" i="1"/>
  <c r="CM340" i="1"/>
  <c r="CN340" i="1" s="1"/>
  <c r="DQ286" i="1"/>
  <c r="DL287" i="1"/>
  <c r="J340" i="1" l="1"/>
  <c r="CL342" i="1"/>
  <c r="CM341" i="1"/>
  <c r="CN341" i="1" s="1"/>
  <c r="DQ287" i="1"/>
  <c r="DL288" i="1"/>
  <c r="J341" i="1" l="1"/>
  <c r="DQ288" i="1"/>
  <c r="DL289" i="1"/>
  <c r="CL343" i="1"/>
  <c r="CM342" i="1"/>
  <c r="CN342" i="1" s="1"/>
  <c r="J342" i="1" l="1"/>
  <c r="DQ289" i="1"/>
  <c r="DL290" i="1"/>
  <c r="CL344" i="1"/>
  <c r="CM343" i="1"/>
  <c r="CN343" i="1" s="1"/>
  <c r="J343" i="1" l="1"/>
  <c r="CL345" i="1"/>
  <c r="CM344" i="1"/>
  <c r="CN344" i="1" s="1"/>
  <c r="DQ290" i="1"/>
  <c r="DL291" i="1"/>
  <c r="J344" i="1" l="1"/>
  <c r="DQ291" i="1"/>
  <c r="DL292" i="1"/>
  <c r="CL346" i="1"/>
  <c r="CM345" i="1"/>
  <c r="CN345" i="1" s="1"/>
  <c r="J345" i="1" l="1"/>
  <c r="CL347" i="1"/>
  <c r="CM346" i="1"/>
  <c r="CN346" i="1" s="1"/>
  <c r="DQ292" i="1"/>
  <c r="DL293" i="1"/>
  <c r="J346" i="1" l="1"/>
  <c r="CL348" i="1"/>
  <c r="CM347" i="1"/>
  <c r="CN347" i="1" s="1"/>
  <c r="DQ293" i="1"/>
  <c r="DL294" i="1"/>
  <c r="J347" i="1" l="1"/>
  <c r="CL349" i="1"/>
  <c r="CM348" i="1"/>
  <c r="CN348" i="1" s="1"/>
  <c r="DQ294" i="1"/>
  <c r="DL295" i="1"/>
  <c r="J348" i="1" l="1"/>
  <c r="CL350" i="1"/>
  <c r="CM349" i="1"/>
  <c r="CN349" i="1" s="1"/>
  <c r="DQ295" i="1"/>
  <c r="DL296" i="1"/>
  <c r="J349" i="1" l="1"/>
  <c r="CL351" i="1"/>
  <c r="CM350" i="1"/>
  <c r="CN350" i="1" s="1"/>
  <c r="DQ296" i="1"/>
  <c r="DL297" i="1"/>
  <c r="J350" i="1" l="1"/>
  <c r="CL355" i="1"/>
  <c r="CM351" i="1"/>
  <c r="CN351" i="1" s="1"/>
  <c r="DQ297" i="1"/>
  <c r="DL298" i="1"/>
  <c r="J351" i="1" l="1"/>
  <c r="CL356" i="1"/>
  <c r="CM355" i="1"/>
  <c r="CN355" i="1" s="1"/>
  <c r="DQ298" i="1"/>
  <c r="DL299" i="1"/>
  <c r="J355" i="1" l="1"/>
  <c r="CL357" i="1"/>
  <c r="CM356" i="1"/>
  <c r="CN356" i="1" s="1"/>
  <c r="DQ299" i="1"/>
  <c r="DL300" i="1"/>
  <c r="J356" i="1" l="1"/>
  <c r="CL358" i="1"/>
  <c r="CM357" i="1"/>
  <c r="CN357" i="1" s="1"/>
  <c r="DQ300" i="1"/>
  <c r="DL301" i="1"/>
  <c r="J357" i="1" l="1"/>
  <c r="CL359" i="1"/>
  <c r="CM358" i="1"/>
  <c r="CN358" i="1" s="1"/>
  <c r="DQ301" i="1"/>
  <c r="DL302" i="1"/>
  <c r="J358" i="1" l="1"/>
  <c r="DQ302" i="1"/>
  <c r="DL303" i="1"/>
  <c r="CL360" i="1"/>
  <c r="CM359" i="1"/>
  <c r="CN359" i="1" s="1"/>
  <c r="J359" i="1" l="1"/>
  <c r="CL361" i="1"/>
  <c r="CM360" i="1"/>
  <c r="CN360" i="1" s="1"/>
  <c r="DQ303" i="1"/>
  <c r="DL304" i="1"/>
  <c r="J360" i="1" l="1"/>
  <c r="CL362" i="1"/>
  <c r="CM361" i="1"/>
  <c r="CN361" i="1" s="1"/>
  <c r="DQ304" i="1"/>
  <c r="DL305" i="1"/>
  <c r="J361" i="1" l="1"/>
  <c r="CL363" i="1"/>
  <c r="CM362" i="1"/>
  <c r="CN362" i="1" s="1"/>
  <c r="DL306" i="1"/>
  <c r="DQ305" i="1"/>
  <c r="J362" i="1" l="1"/>
  <c r="CL364" i="1"/>
  <c r="CM363" i="1"/>
  <c r="CN363" i="1" s="1"/>
  <c r="DL307" i="1"/>
  <c r="DQ306" i="1"/>
  <c r="J363" i="1" l="1"/>
  <c r="CL365" i="1"/>
  <c r="CM364" i="1"/>
  <c r="CN364" i="1" s="1"/>
  <c r="DL308" i="1"/>
  <c r="DQ307" i="1"/>
  <c r="J364" i="1" l="1"/>
  <c r="CL366" i="1"/>
  <c r="CM365" i="1"/>
  <c r="CN365" i="1" s="1"/>
  <c r="DL309" i="1"/>
  <c r="DQ308" i="1"/>
  <c r="J365" i="1" l="1"/>
  <c r="CL370" i="1"/>
  <c r="CM366" i="1"/>
  <c r="CN366" i="1" s="1"/>
  <c r="L44" i="1"/>
  <c r="L49" i="1" s="1"/>
  <c r="DQ309" i="1"/>
  <c r="J366" i="1" l="1"/>
  <c r="CL371" i="1"/>
  <c r="CM370" i="1"/>
  <c r="CN370" i="1" s="1"/>
  <c r="J370" i="1" l="1"/>
  <c r="CL372" i="1"/>
  <c r="CM371" i="1"/>
  <c r="CN371" i="1" s="1"/>
  <c r="J371" i="1" l="1"/>
  <c r="E25" i="1"/>
  <c r="CM393" i="1"/>
  <c r="CM372" i="1"/>
  <c r="CN372" i="1" s="1"/>
  <c r="J372" i="1" l="1"/>
  <c r="CM394" i="1"/>
  <c r="CM395" i="1" s="1"/>
  <c r="E43" i="1"/>
  <c r="CJ424" i="1"/>
  <c r="E37" i="1" s="1"/>
  <c r="E28" i="1" l="1"/>
  <c r="CO55" i="1"/>
  <c r="CP55" i="1" s="1"/>
  <c r="CO56" i="1"/>
  <c r="CP56" i="1" s="1"/>
  <c r="CO57" i="1"/>
  <c r="CP57" i="1" s="1"/>
  <c r="CO58" i="1"/>
  <c r="CP58" i="1" s="1"/>
  <c r="CO59" i="1"/>
  <c r="CP59" i="1" s="1"/>
  <c r="CO60" i="1"/>
  <c r="CP60" i="1" s="1"/>
  <c r="CO61" i="1"/>
  <c r="CP61" i="1" s="1"/>
  <c r="CO62" i="1"/>
  <c r="CP62" i="1" s="1"/>
  <c r="CO63" i="1"/>
  <c r="CP63" i="1" s="1"/>
  <c r="CO64" i="1"/>
  <c r="CP64" i="1" s="1"/>
  <c r="CO65" i="1"/>
  <c r="CP65" i="1" s="1"/>
  <c r="CO69" i="1"/>
  <c r="CP69" i="1" s="1"/>
  <c r="CO70" i="1"/>
  <c r="CP70" i="1" s="1"/>
  <c r="CO71" i="1"/>
  <c r="CP71" i="1" s="1"/>
  <c r="CO72" i="1"/>
  <c r="CP72" i="1" s="1"/>
  <c r="CO73" i="1"/>
  <c r="CP73" i="1" s="1"/>
  <c r="CO74" i="1"/>
  <c r="CP74" i="1" s="1"/>
  <c r="CO75" i="1"/>
  <c r="CP75" i="1" s="1"/>
  <c r="CO76" i="1"/>
  <c r="CP76" i="1" s="1"/>
  <c r="CO77" i="1"/>
  <c r="CP77" i="1" s="1"/>
  <c r="CO78" i="1"/>
  <c r="CP78" i="1" s="1"/>
  <c r="CO79" i="1"/>
  <c r="CP79" i="1" s="1"/>
  <c r="CO80" i="1"/>
  <c r="CP80" i="1" s="1"/>
  <c r="CO84" i="1"/>
  <c r="CP84" i="1" s="1"/>
  <c r="CO85" i="1"/>
  <c r="CP85" i="1" s="1"/>
  <c r="CO86" i="1"/>
  <c r="CP86" i="1" s="1"/>
  <c r="CO87" i="1"/>
  <c r="CP87" i="1" s="1"/>
  <c r="CO88" i="1"/>
  <c r="CP88" i="1" s="1"/>
  <c r="CO89" i="1"/>
  <c r="CP89" i="1" s="1"/>
  <c r="CO90" i="1"/>
  <c r="CP90" i="1" s="1"/>
  <c r="CO91" i="1"/>
  <c r="CP91" i="1" s="1"/>
  <c r="CO92" i="1"/>
  <c r="CP92" i="1" s="1"/>
  <c r="CO93" i="1"/>
  <c r="CP93" i="1" s="1"/>
  <c r="CO94" i="1"/>
  <c r="CP94" i="1" s="1"/>
  <c r="CO95" i="1"/>
  <c r="CP95" i="1" s="1"/>
  <c r="CO99" i="1"/>
  <c r="CP99" i="1" s="1"/>
  <c r="CO100" i="1"/>
  <c r="CP100" i="1" s="1"/>
  <c r="CO101" i="1"/>
  <c r="CP101" i="1" s="1"/>
  <c r="CO102" i="1"/>
  <c r="CP102" i="1" s="1"/>
  <c r="CO103" i="1"/>
  <c r="CP103" i="1" s="1"/>
  <c r="CO104" i="1"/>
  <c r="CP104" i="1" s="1"/>
  <c r="CO105" i="1"/>
  <c r="CP105" i="1" s="1"/>
  <c r="CO106" i="1"/>
  <c r="CP106" i="1" s="1"/>
  <c r="CO107" i="1"/>
  <c r="CP107" i="1" s="1"/>
  <c r="CO108" i="1"/>
  <c r="CP108" i="1" s="1"/>
  <c r="CO109" i="1"/>
  <c r="CP109" i="1" s="1"/>
  <c r="CO110" i="1"/>
  <c r="CP110" i="1" s="1"/>
  <c r="CO114" i="1"/>
  <c r="CP114" i="1" s="1"/>
  <c r="CO115" i="1"/>
  <c r="CP115" i="1" s="1"/>
  <c r="CO116" i="1"/>
  <c r="CP116" i="1" s="1"/>
  <c r="CO117" i="1"/>
  <c r="CP117" i="1" s="1"/>
  <c r="CO118" i="1"/>
  <c r="CP118" i="1" s="1"/>
  <c r="CO119" i="1"/>
  <c r="CP119" i="1" s="1"/>
  <c r="CO120" i="1"/>
  <c r="CP120" i="1" s="1"/>
  <c r="CO121" i="1"/>
  <c r="CP121" i="1" s="1"/>
  <c r="CO122" i="1"/>
  <c r="CP122" i="1" s="1"/>
  <c r="CO123" i="1"/>
  <c r="CP123" i="1" s="1"/>
  <c r="CO124" i="1"/>
  <c r="CP124" i="1" s="1"/>
  <c r="CO125" i="1"/>
  <c r="CP125" i="1" s="1"/>
  <c r="CO129" i="1"/>
  <c r="CP129" i="1" s="1"/>
  <c r="CO130" i="1"/>
  <c r="CP130" i="1" s="1"/>
  <c r="CO131" i="1"/>
  <c r="CP131" i="1" s="1"/>
  <c r="CO132" i="1"/>
  <c r="CP132" i="1" s="1"/>
  <c r="CO133" i="1"/>
  <c r="CP133" i="1" s="1"/>
  <c r="CO134" i="1"/>
  <c r="CP134" i="1" s="1"/>
  <c r="CO135" i="1"/>
  <c r="CP135" i="1" s="1"/>
  <c r="CO136" i="1"/>
  <c r="CP136" i="1" s="1"/>
  <c r="CO137" i="1"/>
  <c r="CP137" i="1" s="1"/>
  <c r="CO138" i="1"/>
  <c r="CP138" i="1" s="1"/>
  <c r="CO139" i="1"/>
  <c r="CP139" i="1" s="1"/>
  <c r="CO140" i="1"/>
  <c r="CP140" i="1" s="1"/>
  <c r="CO144" i="1"/>
  <c r="CP144" i="1" s="1"/>
  <c r="CO145" i="1"/>
  <c r="CP145" i="1" s="1"/>
  <c r="CO146" i="1"/>
  <c r="CP146" i="1" s="1"/>
  <c r="CO147" i="1"/>
  <c r="CP147" i="1" s="1"/>
  <c r="CO148" i="1"/>
  <c r="CP148" i="1" s="1"/>
  <c r="CO149" i="1"/>
  <c r="CP149" i="1" s="1"/>
  <c r="CO150" i="1"/>
  <c r="CP150" i="1" s="1"/>
  <c r="CO151" i="1"/>
  <c r="CP151" i="1" s="1"/>
  <c r="CO152" i="1"/>
  <c r="CP152" i="1" s="1"/>
  <c r="CO153" i="1"/>
  <c r="CP153" i="1" s="1"/>
  <c r="CO154" i="1"/>
  <c r="CP154" i="1" s="1"/>
  <c r="CO155" i="1"/>
  <c r="CP155" i="1" s="1"/>
  <c r="CO159" i="1"/>
  <c r="CP159" i="1" s="1"/>
  <c r="CO160" i="1"/>
  <c r="CP160" i="1" s="1"/>
  <c r="CO161" i="1"/>
  <c r="CP161" i="1" s="1"/>
  <c r="CO162" i="1"/>
  <c r="CP162" i="1" s="1"/>
  <c r="CO163" i="1"/>
  <c r="CP163" i="1" s="1"/>
  <c r="CO164" i="1"/>
  <c r="CP164" i="1" s="1"/>
  <c r="CO165" i="1"/>
  <c r="CP165" i="1" s="1"/>
  <c r="CO166" i="1"/>
  <c r="CP166" i="1" s="1"/>
  <c r="CO167" i="1"/>
  <c r="CP167" i="1" s="1"/>
  <c r="CO168" i="1"/>
  <c r="CP168" i="1" s="1"/>
  <c r="CO169" i="1"/>
  <c r="CP169" i="1" s="1"/>
  <c r="CO170" i="1"/>
  <c r="CP170" i="1" s="1"/>
  <c r="CO174" i="1"/>
  <c r="CP174" i="1" s="1"/>
  <c r="CO175" i="1"/>
  <c r="CP175" i="1" s="1"/>
  <c r="CO176" i="1"/>
  <c r="CP176" i="1" s="1"/>
  <c r="CO177" i="1"/>
  <c r="CP177" i="1" s="1"/>
  <c r="CO178" i="1"/>
  <c r="CP178" i="1" s="1"/>
  <c r="CO179" i="1"/>
  <c r="CP179" i="1" s="1"/>
  <c r="CO180" i="1"/>
  <c r="CP180" i="1" s="1"/>
  <c r="CO181" i="1"/>
  <c r="CP181" i="1" s="1"/>
  <c r="CO182" i="1"/>
  <c r="CP182" i="1" s="1"/>
  <c r="CO183" i="1"/>
  <c r="CP183" i="1" s="1"/>
  <c r="CO184" i="1"/>
  <c r="CP184" i="1" s="1"/>
  <c r="CO185" i="1"/>
  <c r="CP185" i="1" s="1"/>
  <c r="CO189" i="1"/>
  <c r="CP189" i="1" s="1"/>
  <c r="CO190" i="1"/>
  <c r="CP190" i="1" s="1"/>
  <c r="CO191" i="1"/>
  <c r="CP191" i="1" s="1"/>
  <c r="CO192" i="1"/>
  <c r="CP192" i="1" s="1"/>
  <c r="CO193" i="1"/>
  <c r="CP193" i="1" s="1"/>
  <c r="CO194" i="1"/>
  <c r="CP194" i="1" s="1"/>
  <c r="CO195" i="1"/>
  <c r="CP195" i="1" s="1"/>
  <c r="CO196" i="1"/>
  <c r="CP196" i="1" s="1"/>
  <c r="CO197" i="1"/>
  <c r="CP197" i="1" s="1"/>
  <c r="CO198" i="1"/>
  <c r="CP198" i="1" s="1"/>
  <c r="CO199" i="1"/>
  <c r="CP199" i="1" s="1"/>
  <c r="CO200" i="1"/>
  <c r="CP200" i="1" s="1"/>
  <c r="CO204" i="1"/>
  <c r="CP204" i="1" s="1"/>
  <c r="CO205" i="1"/>
  <c r="CP205" i="1" s="1"/>
  <c r="CO206" i="1"/>
  <c r="CP206" i="1" s="1"/>
  <c r="CO207" i="1"/>
  <c r="CP207" i="1" s="1"/>
  <c r="CO208" i="1"/>
  <c r="CP208" i="1" s="1"/>
  <c r="CO209" i="1"/>
  <c r="CP209" i="1" s="1"/>
  <c r="CO210" i="1"/>
  <c r="CP210" i="1" s="1"/>
  <c r="CO211" i="1"/>
  <c r="CP211" i="1" s="1"/>
  <c r="CO212" i="1"/>
  <c r="CP212" i="1" s="1"/>
  <c r="CO213" i="1"/>
  <c r="CP213" i="1" s="1"/>
  <c r="CO214" i="1"/>
  <c r="CP214" i="1" s="1"/>
  <c r="CO215" i="1"/>
  <c r="CP215" i="1" s="1"/>
  <c r="CO219" i="1"/>
  <c r="CP219" i="1" s="1"/>
  <c r="CO220" i="1"/>
  <c r="CP220" i="1" s="1"/>
  <c r="CO221" i="1"/>
  <c r="CP221" i="1" s="1"/>
  <c r="CO222" i="1"/>
  <c r="CP222" i="1" s="1"/>
  <c r="CO223" i="1"/>
  <c r="CP223" i="1" s="1"/>
  <c r="CO224" i="1"/>
  <c r="CP224" i="1" s="1"/>
  <c r="CO225" i="1"/>
  <c r="CP225" i="1" s="1"/>
  <c r="CO226" i="1"/>
  <c r="CP226" i="1" s="1"/>
  <c r="CO227" i="1"/>
  <c r="CP227" i="1" s="1"/>
  <c r="CO228" i="1"/>
  <c r="CP228" i="1" s="1"/>
  <c r="CO229" i="1"/>
  <c r="CP229" i="1" s="1"/>
  <c r="CO230" i="1"/>
  <c r="CP230" i="1" s="1"/>
  <c r="CO234" i="1"/>
  <c r="CP234" i="1" s="1"/>
  <c r="CO235" i="1"/>
  <c r="CP235" i="1" s="1"/>
  <c r="CO236" i="1"/>
  <c r="CP236" i="1" s="1"/>
  <c r="CO237" i="1"/>
  <c r="CP237" i="1" s="1"/>
  <c r="CO238" i="1"/>
  <c r="CP238" i="1" s="1"/>
  <c r="CO239" i="1"/>
  <c r="CP239" i="1" s="1"/>
  <c r="CO240" i="1"/>
  <c r="CP240" i="1" s="1"/>
  <c r="CO241" i="1"/>
  <c r="CP241" i="1" s="1"/>
  <c r="CO242" i="1"/>
  <c r="CP242" i="1" s="1"/>
  <c r="CO243" i="1"/>
  <c r="CP243" i="1" s="1"/>
  <c r="CO244" i="1"/>
  <c r="CP244" i="1" s="1"/>
  <c r="CO245" i="1"/>
  <c r="CP245" i="1" s="1"/>
  <c r="CO249" i="1"/>
  <c r="CP249" i="1" s="1"/>
  <c r="CO250" i="1"/>
  <c r="CP250" i="1" s="1"/>
  <c r="CO251" i="1"/>
  <c r="CP251" i="1" s="1"/>
  <c r="CO252" i="1"/>
  <c r="CP252" i="1" s="1"/>
  <c r="CO253" i="1"/>
  <c r="CP253" i="1" s="1"/>
  <c r="CO254" i="1"/>
  <c r="CP254" i="1" s="1"/>
  <c r="CO255" i="1"/>
  <c r="CP255" i="1" s="1"/>
  <c r="CO256" i="1"/>
  <c r="CP256" i="1" s="1"/>
  <c r="CO257" i="1"/>
  <c r="CP257" i="1" s="1"/>
  <c r="CO258" i="1"/>
  <c r="CP258" i="1" s="1"/>
  <c r="CO259" i="1"/>
  <c r="CP259" i="1" s="1"/>
  <c r="CO260" i="1"/>
  <c r="CP260" i="1" s="1"/>
  <c r="CO264" i="1"/>
  <c r="CP264" i="1" s="1"/>
  <c r="CO265" i="1"/>
  <c r="CP265" i="1" s="1"/>
  <c r="CO266" i="1"/>
  <c r="CP266" i="1" s="1"/>
  <c r="CO267" i="1"/>
  <c r="CP267" i="1" s="1"/>
  <c r="CO268" i="1"/>
  <c r="CP268" i="1" s="1"/>
  <c r="CO269" i="1"/>
  <c r="CP269" i="1" s="1"/>
  <c r="CO270" i="1"/>
  <c r="CP270" i="1" s="1"/>
  <c r="CO271" i="1"/>
  <c r="CP271" i="1" s="1"/>
  <c r="CO272" i="1"/>
  <c r="CP272" i="1" s="1"/>
  <c r="CO273" i="1"/>
  <c r="CP273" i="1" s="1"/>
  <c r="CO274" i="1"/>
  <c r="CP274" i="1" s="1"/>
  <c r="CO275" i="1"/>
  <c r="CP275" i="1" s="1"/>
  <c r="CO279" i="1"/>
  <c r="CP279" i="1" s="1"/>
  <c r="CO280" i="1"/>
  <c r="CP280" i="1" s="1"/>
  <c r="CO281" i="1"/>
  <c r="CP281" i="1" s="1"/>
  <c r="CO282" i="1"/>
  <c r="CP282" i="1" s="1"/>
  <c r="CO283" i="1"/>
  <c r="CP283" i="1" s="1"/>
  <c r="CO284" i="1"/>
  <c r="CP284" i="1" s="1"/>
  <c r="CO285" i="1"/>
  <c r="CP285" i="1" s="1"/>
  <c r="CO286" i="1"/>
  <c r="CP286" i="1" s="1"/>
  <c r="CO287" i="1"/>
  <c r="CP287" i="1" s="1"/>
  <c r="CO288" i="1"/>
  <c r="CP288" i="1" s="1"/>
  <c r="CO289" i="1"/>
  <c r="CP289" i="1" s="1"/>
  <c r="CO290" i="1"/>
  <c r="CP290" i="1" s="1"/>
  <c r="CO294" i="1"/>
  <c r="CP294" i="1" s="1"/>
  <c r="CO295" i="1"/>
  <c r="CP295" i="1" s="1"/>
  <c r="CO296" i="1"/>
  <c r="CP296" i="1" s="1"/>
  <c r="CO297" i="1"/>
  <c r="CP297" i="1" s="1"/>
  <c r="CO298" i="1"/>
  <c r="CP298" i="1" s="1"/>
  <c r="CO299" i="1"/>
  <c r="CP299" i="1" s="1"/>
  <c r="CO300" i="1"/>
  <c r="CP300" i="1" s="1"/>
  <c r="CO301" i="1"/>
  <c r="CP301" i="1" s="1"/>
  <c r="CO302" i="1"/>
  <c r="CP302" i="1" s="1"/>
  <c r="CO303" i="1"/>
  <c r="CP303" i="1" s="1"/>
  <c r="CO304" i="1"/>
  <c r="CP304" i="1" s="1"/>
  <c r="CO305" i="1"/>
  <c r="CP305" i="1" s="1"/>
  <c r="CO309" i="1"/>
  <c r="CP309" i="1" s="1"/>
  <c r="CO310" i="1"/>
  <c r="CP310" i="1" s="1"/>
  <c r="CO311" i="1"/>
  <c r="CP311" i="1" s="1"/>
  <c r="CO312" i="1"/>
  <c r="CP312" i="1" s="1"/>
  <c r="CO313" i="1"/>
  <c r="CP313" i="1" s="1"/>
  <c r="CO314" i="1"/>
  <c r="CP314" i="1" s="1"/>
  <c r="CO315" i="1"/>
  <c r="CP315" i="1" s="1"/>
  <c r="CO316" i="1"/>
  <c r="CP316" i="1" s="1"/>
  <c r="CO317" i="1"/>
  <c r="CP317" i="1" s="1"/>
  <c r="CO318" i="1"/>
  <c r="CP318" i="1" s="1"/>
  <c r="CO319" i="1"/>
  <c r="CP319" i="1" s="1"/>
  <c r="CO320" i="1"/>
  <c r="CP320" i="1" s="1"/>
  <c r="CO324" i="1"/>
  <c r="CP324" i="1" s="1"/>
  <c r="CO325" i="1"/>
  <c r="CP325" i="1" s="1"/>
  <c r="CO326" i="1"/>
  <c r="CP326" i="1" s="1"/>
  <c r="CO327" i="1"/>
  <c r="CP327" i="1" s="1"/>
  <c r="CO328" i="1"/>
  <c r="CP328" i="1" s="1"/>
  <c r="CO329" i="1"/>
  <c r="CP329" i="1" s="1"/>
  <c r="CO330" i="1"/>
  <c r="CP330" i="1" s="1"/>
  <c r="CO331" i="1"/>
  <c r="CP331" i="1" s="1"/>
  <c r="CO332" i="1"/>
  <c r="CP332" i="1" s="1"/>
  <c r="CO333" i="1"/>
  <c r="CP333" i="1" s="1"/>
  <c r="CO334" i="1"/>
  <c r="CP334" i="1" s="1"/>
  <c r="CO335" i="1"/>
  <c r="CP335" i="1" s="1"/>
  <c r="CO339" i="1"/>
  <c r="CP339" i="1" s="1"/>
  <c r="CO340" i="1"/>
  <c r="CP340" i="1" s="1"/>
  <c r="CO341" i="1"/>
  <c r="CP341" i="1" s="1"/>
  <c r="CO342" i="1"/>
  <c r="CP342" i="1" s="1"/>
  <c r="CO343" i="1"/>
  <c r="CP343" i="1" s="1"/>
  <c r="CO344" i="1"/>
  <c r="CP344" i="1" s="1"/>
  <c r="CO345" i="1"/>
  <c r="CP345" i="1" s="1"/>
  <c r="CO346" i="1"/>
  <c r="CP346" i="1" s="1"/>
  <c r="CO347" i="1"/>
  <c r="CP347" i="1" s="1"/>
  <c r="CO348" i="1"/>
  <c r="CP348" i="1" s="1"/>
  <c r="CO349" i="1"/>
  <c r="CP349" i="1" s="1"/>
  <c r="CO350" i="1"/>
  <c r="CP350" i="1" s="1"/>
  <c r="CO354" i="1"/>
  <c r="CP354" i="1" s="1"/>
  <c r="CO355" i="1"/>
  <c r="CP355" i="1" s="1"/>
  <c r="CO356" i="1"/>
  <c r="CP356" i="1" s="1"/>
  <c r="CO357" i="1"/>
  <c r="CP357" i="1" s="1"/>
  <c r="CO358" i="1"/>
  <c r="CP358" i="1" s="1"/>
  <c r="CO359" i="1"/>
  <c r="CP359" i="1" s="1"/>
  <c r="CO360" i="1"/>
  <c r="CP360" i="1" s="1"/>
  <c r="CO361" i="1"/>
  <c r="CP361" i="1" s="1"/>
  <c r="CO362" i="1"/>
  <c r="CP362" i="1" s="1"/>
  <c r="CO363" i="1"/>
  <c r="CP363" i="1" s="1"/>
  <c r="CO364" i="1"/>
  <c r="CP364" i="1" s="1"/>
  <c r="CO365" i="1"/>
  <c r="CP365" i="1" s="1"/>
  <c r="CO369" i="1"/>
  <c r="CP369" i="1" s="1"/>
  <c r="CO370" i="1"/>
  <c r="CP370" i="1" s="1"/>
  <c r="CP375" i="1" l="1"/>
  <c r="E30" i="1" s="1"/>
  <c r="J49" i="1"/>
  <c r="E31" i="1"/>
  <c r="E29" i="1"/>
  <c r="E27" i="1"/>
  <c r="E32" i="1" l="1"/>
  <c r="E34" i="1"/>
  <c r="E33" i="1"/>
</calcChain>
</file>

<file path=xl/sharedStrings.xml><?xml version="1.0" encoding="utf-8"?>
<sst xmlns="http://schemas.openxmlformats.org/spreadsheetml/2006/main" count="677" uniqueCount="173">
  <si>
    <t>Period Ending</t>
  </si>
  <si>
    <t>Monthly Equity Peak</t>
  </si>
  <si>
    <t>Distance From Previous Monthly Equity Peak</t>
  </si>
  <si>
    <t>Net Profit</t>
  </si>
  <si>
    <t>----------------------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</si>
  <si>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</si>
  <si>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</si>
  <si>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</si>
  <si>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</si>
  <si>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</si>
  <si>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</si>
  <si>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</si>
  <si>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</si>
  <si>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</si>
  <si>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</si>
  <si>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</si>
  <si>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</si>
  <si>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</si>
  <si>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</si>
  <si>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</si>
  <si>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</si>
  <si>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</si>
  <si>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</si>
  <si>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</si>
  <si>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</si>
  <si>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</si>
  <si>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Ending Equity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</si>
  <si>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</si>
  <si>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</si>
  <si>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</si>
  <si>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</si>
  <si>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</si>
  <si>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</si>
  <si>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</si>
  <si>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5,000 Ounce Margin</t>
  </si>
  <si>
    <t>100 Ounce Gold Margin</t>
  </si>
  <si>
    <t>50 Ounce Gold Margin</t>
  </si>
  <si>
    <t>Drawdown</t>
  </si>
  <si>
    <t xml:space="preserve">S&amp;P Margin </t>
  </si>
  <si>
    <t xml:space="preserve">NASDAQ Margin </t>
  </si>
  <si>
    <t xml:space="preserve">AUD/USD Margin </t>
  </si>
  <si>
    <t xml:space="preserve">CHF/USD Margin </t>
  </si>
  <si>
    <t xml:space="preserve">EUR/USD Margin </t>
  </si>
  <si>
    <t xml:space="preserve">GBP/USD Margin </t>
  </si>
  <si>
    <t xml:space="preserve">JPY/USD 125 Margin </t>
  </si>
  <si>
    <t>Cumulative</t>
  </si>
  <si>
    <t>Withdrawals</t>
  </si>
  <si>
    <t>Percent</t>
  </si>
  <si>
    <t xml:space="preserve">CHF1036   </t>
  </si>
  <si>
    <t xml:space="preserve">JPY2939  </t>
  </si>
  <si>
    <t>Peter Knight Advisor</t>
  </si>
  <si>
    <t>Skype: Peter Knight Advisor BVI</t>
  </si>
  <si>
    <t>+312-436-2891 Chicago</t>
  </si>
  <si>
    <t>Futures General Information</t>
  </si>
  <si>
    <t>Options General Information</t>
  </si>
  <si>
    <t>Our Fee Structure</t>
  </si>
  <si>
    <t>Defining Account Risk</t>
  </si>
  <si>
    <t>Open An Account</t>
  </si>
  <si>
    <t xml:space="preserve">Risk Disclosure </t>
  </si>
  <si>
    <t>Analysis Page</t>
  </si>
  <si>
    <t>How Funds Are Protected</t>
  </si>
  <si>
    <t>British Virgin Islands   VG1120</t>
  </si>
  <si>
    <t>Educational Resources</t>
  </si>
  <si>
    <t>Brokerage Firms</t>
  </si>
  <si>
    <t>+340-244-4319 BVI Direct</t>
  </si>
  <si>
    <t>+44-20-3289-9796  London</t>
  </si>
  <si>
    <t>Best Year</t>
  </si>
  <si>
    <t>Worst Year</t>
  </si>
  <si>
    <t>About ATAs</t>
  </si>
  <si>
    <t>Spreadsheets  Containing  Full Disclosure of Methodology, Performance &amp;  Historical Data</t>
  </si>
  <si>
    <t>----------------</t>
  </si>
  <si>
    <t xml:space="preserve">Average </t>
  </si>
  <si>
    <t>Annual  Net</t>
  </si>
  <si>
    <t xml:space="preserve">Cumulative Profit or Loss by Market &amp; Trading Methodology Traded </t>
  </si>
  <si>
    <t>Contract Specifications, Quotes and Historical Data</t>
  </si>
  <si>
    <t>Start Balance</t>
  </si>
  <si>
    <t>Total</t>
  </si>
  <si>
    <t>Performance Summary</t>
  </si>
  <si>
    <t>Average up month</t>
  </si>
  <si>
    <t>Largest Up month</t>
  </si>
  <si>
    <t>Total Gains</t>
  </si>
  <si>
    <t>Total loses</t>
  </si>
  <si>
    <t>Average down Month</t>
  </si>
  <si>
    <t xml:space="preserve">Additional Information </t>
  </si>
  <si>
    <t>Last 12 Months</t>
  </si>
  <si>
    <t>Last 12</t>
  </si>
  <si>
    <t>Total Last 12</t>
  </si>
  <si>
    <t>Monthly P&amp;L</t>
  </si>
  <si>
    <t>Cumulative Net Profit</t>
  </si>
  <si>
    <t>Period</t>
  </si>
  <si>
    <t>Amount</t>
  </si>
  <si>
    <t xml:space="preserve">Net Profit Per Unit Life of Program </t>
  </si>
  <si>
    <t>Annual Average Gain Per Unit</t>
  </si>
  <si>
    <t>Distance From Previous High</t>
  </si>
  <si>
    <t xml:space="preserve">Margin Requirement </t>
  </si>
  <si>
    <t xml:space="preserve">Exchange Margin </t>
  </si>
  <si>
    <t>Enter Methods  Traded &amp; # Contracts</t>
  </si>
  <si>
    <t>Margin</t>
  </si>
  <si>
    <t>Your questions &amp; notes</t>
  </si>
  <si>
    <t>Little Mountain Road , Beef Island</t>
  </si>
  <si>
    <t>Schedule an online Review</t>
  </si>
  <si>
    <t>Send me a message</t>
  </si>
  <si>
    <t>Peter_Knight@peterknightadvisor.com</t>
  </si>
  <si>
    <t xml:space="preserve"> </t>
  </si>
  <si>
    <t xml:space="preserve">Micro S&amp;P Margin </t>
  </si>
  <si>
    <t xml:space="preserve">NASDAQ Micro Margin </t>
  </si>
  <si>
    <t>1O Ounce Gold Margin</t>
  </si>
  <si>
    <t>2,500 Ounce Margin</t>
  </si>
  <si>
    <t>1,000 Ounce Margin</t>
  </si>
  <si>
    <t xml:space="preserve">Micro AUD/USD Margin </t>
  </si>
  <si>
    <t xml:space="preserve">CAD/USD Margin </t>
  </si>
  <si>
    <t xml:space="preserve">Micro CHF/USD Margin </t>
  </si>
  <si>
    <t xml:space="preserve">EUR/USD Mini Margin </t>
  </si>
  <si>
    <t xml:space="preserve">Micro EUR/USD Margin </t>
  </si>
  <si>
    <t xml:space="preserve">JPY/USD 62.5 Margin </t>
  </si>
  <si>
    <t xml:space="preserve">Micro 12.5 JPY/USD Margin </t>
  </si>
  <si>
    <t xml:space="preserve">Monthly/Annual </t>
  </si>
  <si>
    <t>EMACumulative Profit</t>
  </si>
  <si>
    <r>
      <rPr>
        <b/>
        <u/>
        <sz val="14"/>
        <color rgb="FF0000A8"/>
        <rFont val="Calibri"/>
        <family val="2"/>
        <scheme val="minor"/>
      </rPr>
      <t xml:space="preserve">SP </t>
    </r>
    <r>
      <rPr>
        <u/>
        <sz val="14"/>
        <color rgb="FF0000A8"/>
        <rFont val="Calibri"/>
        <family val="2"/>
        <scheme val="minor"/>
      </rPr>
      <t>CME S&amp;P 500 Contract 1.00 = $50.00</t>
    </r>
  </si>
  <si>
    <r>
      <rPr>
        <b/>
        <u/>
        <sz val="14"/>
        <color rgb="FF0000A8"/>
        <rFont val="Calibri"/>
        <family val="2"/>
        <scheme val="minor"/>
      </rPr>
      <t>SPM</t>
    </r>
    <r>
      <rPr>
        <u/>
        <sz val="14"/>
        <color rgb="FF0000A8"/>
        <rFont val="Calibri"/>
        <family val="2"/>
        <scheme val="minor"/>
      </rPr>
      <t xml:space="preserve"> Micro S&amp;P 500 Contract 1.00 = $5.00 </t>
    </r>
  </si>
  <si>
    <r>
      <rPr>
        <b/>
        <u/>
        <sz val="14"/>
        <color rgb="FF0000A8"/>
        <rFont val="Calibri"/>
        <family val="2"/>
        <scheme val="minor"/>
      </rPr>
      <t xml:space="preserve">NAS </t>
    </r>
    <r>
      <rPr>
        <u/>
        <sz val="14"/>
        <color rgb="FF0000A8"/>
        <rFont val="Calibri"/>
        <family val="2"/>
        <scheme val="minor"/>
      </rPr>
      <t>CME NASDAQ Contract 1.00 = $20.00</t>
    </r>
  </si>
  <si>
    <r>
      <rPr>
        <b/>
        <u/>
        <sz val="14"/>
        <color rgb="FF0000A8"/>
        <rFont val="Calibri"/>
        <family val="2"/>
        <scheme val="minor"/>
      </rPr>
      <t>NASM</t>
    </r>
    <r>
      <rPr>
        <u/>
        <sz val="14"/>
        <color rgb="FF0000A8"/>
        <rFont val="Calibri"/>
        <family val="2"/>
        <scheme val="minor"/>
      </rPr>
      <t xml:space="preserve"> CME Micro NASDAQ Contract 1.00 = $2.00</t>
    </r>
  </si>
  <si>
    <r>
      <rPr>
        <b/>
        <u/>
        <sz val="14"/>
        <color rgb="FF0000A8"/>
        <rFont val="Calibri"/>
        <family val="2"/>
        <scheme val="minor"/>
      </rPr>
      <t>GC100</t>
    </r>
    <r>
      <rPr>
        <u/>
        <sz val="14"/>
        <color rgb="FF0000A8"/>
        <rFont val="Calibri"/>
        <family val="2"/>
        <scheme val="minor"/>
      </rPr>
      <t xml:space="preserve"> 100 Ounce Gold Contract 1.00  =$100.00</t>
    </r>
  </si>
  <si>
    <r>
      <rPr>
        <b/>
        <u/>
        <sz val="14"/>
        <color rgb="FF0000A8"/>
        <rFont val="Calibri"/>
        <family val="2"/>
        <scheme val="minor"/>
      </rPr>
      <t xml:space="preserve">GC50 </t>
    </r>
    <r>
      <rPr>
        <u/>
        <sz val="14"/>
        <color rgb="FF0000A8"/>
        <rFont val="Calibri"/>
        <family val="2"/>
        <scheme val="minor"/>
      </rPr>
      <t>50 Ounce Mini Gold Contract 1.00 =$50.00</t>
    </r>
  </si>
  <si>
    <r>
      <rPr>
        <b/>
        <u/>
        <sz val="14"/>
        <color rgb="FF0000A8"/>
        <rFont val="Calibri"/>
        <family val="2"/>
        <scheme val="minor"/>
      </rPr>
      <t xml:space="preserve">GC10 </t>
    </r>
    <r>
      <rPr>
        <u/>
        <sz val="14"/>
        <color rgb="FF0000A8"/>
        <rFont val="Calibri"/>
        <family val="2"/>
        <scheme val="minor"/>
      </rPr>
      <t>10 Ounce Micro Gold Contract 1.00 =$10.00</t>
    </r>
  </si>
  <si>
    <r>
      <rPr>
        <b/>
        <u/>
        <sz val="14"/>
        <color rgb="FF0000A8"/>
        <rFont val="Calibri"/>
        <family val="2"/>
        <scheme val="minor"/>
      </rPr>
      <t xml:space="preserve">SI5000 </t>
    </r>
    <r>
      <rPr>
        <u/>
        <sz val="14"/>
        <color rgb="FF0000A8"/>
        <rFont val="Calibri"/>
        <family val="2"/>
        <scheme val="minor"/>
      </rPr>
      <t xml:space="preserve"> 5,000 Ounce Silver Contract 0.01 =$50.00</t>
    </r>
  </si>
  <si>
    <r>
      <rPr>
        <b/>
        <u/>
        <sz val="14"/>
        <color rgb="FF0000A8"/>
        <rFont val="Calibri"/>
        <family val="2"/>
        <scheme val="minor"/>
      </rPr>
      <t xml:space="preserve">SI2500 </t>
    </r>
    <r>
      <rPr>
        <u/>
        <sz val="14"/>
        <color rgb="FF0000A8"/>
        <rFont val="Calibri"/>
        <family val="2"/>
        <scheme val="minor"/>
      </rPr>
      <t xml:space="preserve"> 2,500 Ounce Mini Silver Contract 0.01 = $25.00</t>
    </r>
  </si>
  <si>
    <r>
      <rPr>
        <b/>
        <u/>
        <sz val="14"/>
        <color rgb="FF0000A8"/>
        <rFont val="Calibri"/>
        <family val="2"/>
        <scheme val="minor"/>
      </rPr>
      <t xml:space="preserve">SI1000 </t>
    </r>
    <r>
      <rPr>
        <u/>
        <sz val="14"/>
        <color rgb="FF0000A8"/>
        <rFont val="Calibri"/>
        <family val="2"/>
        <scheme val="minor"/>
      </rPr>
      <t xml:space="preserve"> 1.000 Ounce  Micro Silver Contract 0.01 = $10.00</t>
    </r>
  </si>
  <si>
    <r>
      <rPr>
        <b/>
        <u/>
        <sz val="14"/>
        <color rgb="FF0000A8"/>
        <rFont val="Calibri"/>
        <family val="2"/>
        <scheme val="minor"/>
      </rPr>
      <t>AUD</t>
    </r>
    <r>
      <rPr>
        <u/>
        <sz val="14"/>
        <color rgb="FF0000A8"/>
        <rFont val="Calibri"/>
        <family val="2"/>
        <scheme val="minor"/>
      </rPr>
      <t xml:space="preserve"> CME AUD/USD 100k AUD 0.01 = $10.00</t>
    </r>
  </si>
  <si>
    <r>
      <rPr>
        <b/>
        <u/>
        <sz val="14"/>
        <color rgb="FF0000A8"/>
        <rFont val="Calibri"/>
        <family val="2"/>
        <scheme val="minor"/>
      </rPr>
      <t>AUDM</t>
    </r>
    <r>
      <rPr>
        <u/>
        <sz val="14"/>
        <color rgb="FF0000A8"/>
        <rFont val="Calibri"/>
        <family val="2"/>
        <scheme val="minor"/>
      </rPr>
      <t xml:space="preserve"> Micro AUD/USD 10K AUD 1.00 = $1.00 </t>
    </r>
  </si>
  <si>
    <r>
      <rPr>
        <b/>
        <u/>
        <sz val="14"/>
        <color rgb="FF0000A8"/>
        <rFont val="Calibri"/>
        <family val="2"/>
        <scheme val="minor"/>
      </rPr>
      <t xml:space="preserve">CAD </t>
    </r>
    <r>
      <rPr>
        <u/>
        <sz val="14"/>
        <color rgb="FF0000A8"/>
        <rFont val="Calibri"/>
        <family val="2"/>
        <scheme val="minor"/>
      </rPr>
      <t xml:space="preserve"> CME CAD/USD 100k CAD 0.01 = $10.00</t>
    </r>
  </si>
  <si>
    <r>
      <rPr>
        <b/>
        <u/>
        <sz val="14"/>
        <color rgb="FF0000A8"/>
        <rFont val="Calibri"/>
        <family val="2"/>
        <scheme val="minor"/>
      </rPr>
      <t>CHF</t>
    </r>
    <r>
      <rPr>
        <u/>
        <sz val="14"/>
        <color rgb="FF0000A8"/>
        <rFont val="Calibri"/>
        <family val="2"/>
        <scheme val="minor"/>
      </rPr>
      <t xml:space="preserve"> CME CHF/USD 125k CHF 0.01 = $12.50</t>
    </r>
  </si>
  <si>
    <r>
      <rPr>
        <b/>
        <u/>
        <sz val="14"/>
        <color rgb="FF0000A8"/>
        <rFont val="Calibri"/>
        <family val="2"/>
        <scheme val="minor"/>
      </rPr>
      <t>CHFM</t>
    </r>
    <r>
      <rPr>
        <u/>
        <sz val="14"/>
        <color rgb="FF0000A8"/>
        <rFont val="Calibri"/>
        <family val="2"/>
        <scheme val="minor"/>
      </rPr>
      <t xml:space="preserve"> Micro CHF/USD 12.5k CHF 1.00 = $1.25 </t>
    </r>
  </si>
  <si>
    <r>
      <rPr>
        <b/>
        <u/>
        <sz val="14"/>
        <color rgb="FF0000A8"/>
        <rFont val="Calibri"/>
        <family val="2"/>
        <scheme val="minor"/>
      </rPr>
      <t xml:space="preserve">EUR  </t>
    </r>
    <r>
      <rPr>
        <u/>
        <sz val="14"/>
        <color rgb="FF0000A8"/>
        <rFont val="Calibri"/>
        <family val="2"/>
        <scheme val="minor"/>
      </rPr>
      <t>CME EUR/USD 125k EUR 0.01 = $12.50</t>
    </r>
  </si>
  <si>
    <r>
      <rPr>
        <b/>
        <u/>
        <sz val="14"/>
        <color rgb="FF0000A8"/>
        <rFont val="Calibri"/>
        <family val="2"/>
        <scheme val="minor"/>
      </rPr>
      <t xml:space="preserve">EURH </t>
    </r>
    <r>
      <rPr>
        <u/>
        <sz val="14"/>
        <color rgb="FF0000A8"/>
        <rFont val="Calibri"/>
        <family val="2"/>
        <scheme val="minor"/>
      </rPr>
      <t>E-Mini EUR/USD  62.5K EUR 0.01 = $6.25</t>
    </r>
  </si>
  <si>
    <r>
      <rPr>
        <b/>
        <u/>
        <sz val="14"/>
        <color rgb="FF0000A8"/>
        <rFont val="Calibri"/>
        <family val="2"/>
        <scheme val="minor"/>
      </rPr>
      <t xml:space="preserve">EURM </t>
    </r>
    <r>
      <rPr>
        <u/>
        <sz val="14"/>
        <color rgb="FF0000A8"/>
        <rFont val="Calibri"/>
        <family val="2"/>
        <scheme val="minor"/>
      </rPr>
      <t xml:space="preserve">Micro EUR/USD 12.5k EUR 0.01 = $1.25 </t>
    </r>
  </si>
  <si>
    <r>
      <rPr>
        <b/>
        <u/>
        <sz val="14"/>
        <color rgb="FF0000A8"/>
        <rFont val="Calibri"/>
        <family val="2"/>
        <scheme val="minor"/>
      </rPr>
      <t xml:space="preserve">GBP </t>
    </r>
    <r>
      <rPr>
        <u/>
        <sz val="14"/>
        <color rgb="FF0000A8"/>
        <rFont val="Calibri"/>
        <family val="2"/>
        <scheme val="minor"/>
      </rPr>
      <t>CME GBP/USD 62.5k GBP 0.01 = $6.25</t>
    </r>
  </si>
  <si>
    <r>
      <rPr>
        <b/>
        <u/>
        <sz val="14"/>
        <color rgb="FF0000A8"/>
        <rFont val="Calibri"/>
        <family val="2"/>
        <scheme val="minor"/>
      </rPr>
      <t>JPY</t>
    </r>
    <r>
      <rPr>
        <u/>
        <sz val="14"/>
        <color rgb="FF0000A8"/>
        <rFont val="Calibri"/>
        <family val="2"/>
        <scheme val="minor"/>
      </rPr>
      <t xml:space="preserve"> CME JPY/USD 12.5M Yen 0.01 = $12.50</t>
    </r>
  </si>
  <si>
    <r>
      <rPr>
        <b/>
        <u/>
        <sz val="14"/>
        <color rgb="FF0000A8"/>
        <rFont val="Calibri"/>
        <family val="2"/>
        <scheme val="minor"/>
      </rPr>
      <t xml:space="preserve">JPYH </t>
    </r>
    <r>
      <rPr>
        <u/>
        <sz val="14"/>
        <color rgb="FF0000A8"/>
        <rFont val="Calibri"/>
        <family val="2"/>
        <scheme val="minor"/>
      </rPr>
      <t>CME JPY/USD 62.5M Yen 0.01 = $6.25</t>
    </r>
  </si>
  <si>
    <r>
      <rPr>
        <b/>
        <u/>
        <sz val="14"/>
        <color rgb="FF0000A8"/>
        <rFont val="Calibri"/>
        <family val="2"/>
        <scheme val="minor"/>
      </rPr>
      <t xml:space="preserve">JPYM </t>
    </r>
    <r>
      <rPr>
        <u/>
        <sz val="14"/>
        <color rgb="FF0000A8"/>
        <rFont val="Calibri"/>
        <family val="2"/>
        <scheme val="minor"/>
      </rPr>
      <t xml:space="preserve">Micro JPY/USD 1.25 M Yen 0.01  = $1.25 </t>
    </r>
  </si>
  <si>
    <t>------------</t>
  </si>
  <si>
    <t>Links to Current Exchange Margin Requirements</t>
  </si>
  <si>
    <t>S&amp;P (SP)</t>
  </si>
  <si>
    <t>S&amp;P Micro  (SPM)</t>
  </si>
  <si>
    <t>NASDAQ  (NAS)</t>
  </si>
  <si>
    <t>NASDAQ Micro  (NASM)</t>
  </si>
  <si>
    <t>Gold 100 (GC1100)</t>
  </si>
  <si>
    <t>Gold-50  (GC50)</t>
  </si>
  <si>
    <t>Gold10  (GC10)</t>
  </si>
  <si>
    <t>Silver 5000  (SI5000)</t>
  </si>
  <si>
    <t>Silver 2500  (SI2500)</t>
  </si>
  <si>
    <t>Silver 1000  (SI1000)</t>
  </si>
  <si>
    <t>AUD 100k  (AUD)</t>
  </si>
  <si>
    <t>AUD 10K  (AUDM)</t>
  </si>
  <si>
    <t>CAD 100K  (CAD)</t>
  </si>
  <si>
    <t>CHF 125K  (CHF)</t>
  </si>
  <si>
    <t>CHF 12.5K  (CHFM)</t>
  </si>
  <si>
    <t>EUR 125K  (EUR)</t>
  </si>
  <si>
    <t>EUR 62.5K  (EURH)</t>
  </si>
  <si>
    <t>EUR 12.5K  (EURM)</t>
  </si>
  <si>
    <t>GBP 62.5K  (GBP)</t>
  </si>
  <si>
    <t>JPY 12.5M  (JPY)</t>
  </si>
  <si>
    <t>JPY 6.25M  (JPYH)</t>
  </si>
  <si>
    <t>JPY 1.25M  (JPYM)</t>
  </si>
  <si>
    <r>
      <t xml:space="preserve">Reward/Risk </t>
    </r>
    <r>
      <rPr>
        <sz val="16"/>
        <rFont val="Calibri"/>
        <family val="2"/>
        <scheme val="minor"/>
      </rPr>
      <t xml:space="preserve">(Net Profit Divided by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>)</t>
    </r>
  </si>
  <si>
    <r>
      <t xml:space="preserve">Max Month on Month Drawdown </t>
    </r>
    <r>
      <rPr>
        <sz val="16"/>
        <color rgb="FFFF0000"/>
        <rFont val="Calibri"/>
        <family val="2"/>
        <scheme val="minor"/>
      </rPr>
      <t xml:space="preserve">MMDD             </t>
    </r>
  </si>
  <si>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Drawdown as a % of Start Equity</t>
    </r>
  </si>
  <si>
    <r>
      <rPr>
        <sz val="16"/>
        <rFont val="Calibri"/>
        <family val="2"/>
        <scheme val="minor"/>
      </rPr>
      <t xml:space="preserve">Date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 Occurred</t>
    </r>
  </si>
  <si>
    <r>
      <t>Potential</t>
    </r>
    <r>
      <rPr>
        <sz val="16"/>
        <color rgb="FFFF00FF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Drawdown  (2 X </t>
    </r>
    <r>
      <rPr>
        <sz val="16"/>
        <color rgb="FFFF0000"/>
        <rFont val="Calibri"/>
        <family val="2"/>
        <scheme val="minor"/>
      </rPr>
      <t xml:space="preserve">MMDD)       </t>
    </r>
  </si>
  <si>
    <r>
      <t xml:space="preserve">2 x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as a Percent of Start Equity</t>
    </r>
  </si>
  <si>
    <r>
      <rPr>
        <sz val="16"/>
        <rFont val="Calibri"/>
        <family val="2"/>
        <scheme val="minor"/>
      </rPr>
      <t xml:space="preserve"> Reward Risk Using Net Profi</t>
    </r>
    <r>
      <rPr>
        <sz val="16"/>
        <color theme="9" tint="-0.499984740745262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/(2 X </t>
    </r>
    <r>
      <rPr>
        <sz val="16"/>
        <color rgb="FFFF0000"/>
        <rFont val="Calibri"/>
        <family val="2"/>
        <scheme val="minor"/>
      </rPr>
      <t>MMDD</t>
    </r>
    <r>
      <rPr>
        <sz val="16"/>
        <rFont val="Calibri"/>
        <family val="2"/>
        <scheme val="minor"/>
      </rPr>
      <t>)</t>
    </r>
  </si>
  <si>
    <r>
      <t xml:space="preserve">Margin plus 2 X </t>
    </r>
    <r>
      <rPr>
        <sz val="16"/>
        <color rgb="FFFF0000"/>
        <rFont val="Calibri"/>
        <family val="2"/>
        <scheme val="minor"/>
      </rPr>
      <t>MMDD</t>
    </r>
  </si>
  <si>
    <r>
      <t>Please Note: the drawdown for this allocation from highest daily high to lowest daily low was</t>
    </r>
    <r>
      <rPr>
        <b/>
        <sz val="16"/>
        <color rgb="FFC00000"/>
        <rFont val="Calibri"/>
        <family val="2"/>
        <scheme val="minor"/>
      </rPr>
      <t xml:space="preserve"> ($39,748)</t>
    </r>
    <r>
      <rPr>
        <sz val="16"/>
        <color theme="1"/>
        <rFont val="Calibri"/>
        <family val="2"/>
        <scheme val="minor"/>
      </rPr>
      <t xml:space="preserve">, substantially higher than the monthly highest high to Monthly lowest low   </t>
    </r>
    <r>
      <rPr>
        <sz val="16"/>
        <color theme="0"/>
        <rFont val="Calibri"/>
        <family val="2"/>
        <scheme val="minor"/>
      </rPr>
      <t>xxxxxxxxxxxx XXXXXXXXXXXXXXXXX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</si>
</sst>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</numFmts>
  <fonts count="7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sz val="13"/>
      <color rgb="FF0000A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A8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1"/>
      <color rgb="FF0000A8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3"/>
      <color rgb="FF0000A8"/>
      <name val="Calibri"/>
      <family val="2"/>
      <scheme val="minor"/>
    </font>
    <font>
      <b/>
      <u/>
      <sz val="13"/>
      <color rgb="FF0000A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A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FF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 tint="-4.9989318521683403E-2"/>
      </top>
      <bottom/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1"/>
      </right>
      <top/>
      <bottom style="thin">
        <color theme="0" tint="-4.9989318521683403E-2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thick">
        <color theme="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ck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ck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1" fillId="9" borderId="11" applyNumberFormat="0" applyAlignment="0" applyProtection="0"/>
    <xf numFmtId="0" fontId="2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0" fontId="0" fillId="0" borderId="0" xfId="0" applyAlignment="1">
      <alignment horizontal="left" indent="3"/>
    </xf>
    <xf numFmtId="8" fontId="0" fillId="0" borderId="0" xfId="0" applyNumberFormat="1" applyBorder="1" applyAlignment="1">
      <alignment horizontal="left"/>
    </xf>
    <xf numFmtId="8" fontId="1" fillId="0" borderId="0" xfId="0" applyNumberFormat="1" applyFont="1" applyAlignment="1">
      <alignment horizontal="left" vertic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8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Border="1"/>
    <xf numFmtId="1" fontId="0" fillId="0" borderId="2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0" fontId="9" fillId="0" borderId="0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0" fontId="5" fillId="3" borderId="0" xfId="0" applyFont="1" applyFill="1" applyBorder="1" applyAlignment="1">
      <alignment horizontal="left" vertical="center" indent="2"/>
    </xf>
    <xf numFmtId="14" fontId="7" fillId="3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indent="1"/>
    </xf>
    <xf numFmtId="1" fontId="0" fillId="0" borderId="2" xfId="0" applyNumberFormat="1" applyBorder="1" applyAlignment="1">
      <alignment horizontal="center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0" fontId="24" fillId="0" borderId="0" xfId="0" applyFont="1" applyBorder="1" applyAlignment="1">
      <alignment vertical="center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3"/>
    </xf>
    <xf numFmtId="167" fontId="0" fillId="0" borderId="19" xfId="0" applyNumberFormat="1" applyBorder="1" applyAlignment="1">
      <alignment horizontal="center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8" fillId="0" borderId="0" xfId="42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justify" indent="1"/>
    </xf>
    <xf numFmtId="169" fontId="0" fillId="3" borderId="0" xfId="0" applyNumberFormat="1" applyFill="1" applyBorder="1" applyAlignment="1">
      <alignment horizontal="center"/>
    </xf>
    <xf numFmtId="0" fontId="33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9" fillId="3" borderId="0" xfId="0" applyNumberFormat="1" applyFont="1" applyFill="1" applyBorder="1" applyAlignment="1">
      <alignment horizontal="center" vertical="justify"/>
    </xf>
    <xf numFmtId="0" fontId="0" fillId="2" borderId="0" xfId="0" applyFill="1" applyBorder="1"/>
    <xf numFmtId="0" fontId="0" fillId="2" borderId="0" xfId="0" applyFill="1"/>
    <xf numFmtId="0" fontId="7" fillId="2" borderId="0" xfId="0" applyNumberFormat="1" applyFont="1" applyFill="1" applyBorder="1" applyAlignment="1">
      <alignment vertical="justify"/>
    </xf>
    <xf numFmtId="8" fontId="24" fillId="0" borderId="0" xfId="0" applyNumberFormat="1" applyFont="1" applyFill="1" applyBorder="1" applyAlignment="1">
      <alignment vertical="center"/>
    </xf>
    <xf numFmtId="0" fontId="35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0" fontId="40" fillId="2" borderId="14" xfId="0" applyFont="1" applyFill="1" applyBorder="1" applyAlignment="1">
      <alignment horizontal="left" vertical="center" indent="1"/>
    </xf>
    <xf numFmtId="0" fontId="0" fillId="2" borderId="0" xfId="0" applyFill="1" applyAlignment="1">
      <alignment vertical="center"/>
    </xf>
    <xf numFmtId="166" fontId="41" fillId="3" borderId="0" xfId="42" applyNumberFormat="1" applyFont="1" applyFill="1" applyBorder="1" applyAlignment="1">
      <alignment horizontal="left" vertical="center" indent="1"/>
    </xf>
    <xf numFmtId="166" fontId="41" fillId="3" borderId="0" xfId="42" applyNumberFormat="1" applyFont="1" applyFill="1" applyBorder="1" applyAlignment="1">
      <alignment horizontal="left" vertical="center"/>
    </xf>
    <xf numFmtId="166" fontId="41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41" fillId="3" borderId="0" xfId="42" applyNumberFormat="1" applyFont="1" applyFill="1" applyBorder="1" applyAlignment="1">
      <alignment horizontal="left" vertical="center" indent="1"/>
    </xf>
    <xf numFmtId="8" fontId="41" fillId="3" borderId="0" xfId="42" applyNumberFormat="1" applyFont="1" applyFill="1" applyBorder="1" applyAlignment="1">
      <alignment horizontal="left" vertical="center"/>
    </xf>
    <xf numFmtId="8" fontId="41" fillId="3" borderId="0" xfId="42" applyNumberFormat="1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indent="1"/>
    </xf>
    <xf numFmtId="0" fontId="41" fillId="3" borderId="0" xfId="42" applyFont="1" applyFill="1" applyBorder="1" applyAlignment="1">
      <alignment horizontal="left" vertical="center"/>
    </xf>
    <xf numFmtId="0" fontId="41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wrapText="1" indent="1"/>
    </xf>
    <xf numFmtId="0" fontId="41" fillId="3" borderId="0" xfId="42" applyFont="1" applyFill="1" applyBorder="1" applyAlignment="1">
      <alignment horizontal="left" vertical="center" wrapText="1"/>
    </xf>
    <xf numFmtId="0" fontId="41" fillId="3" borderId="0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indent="2"/>
    </xf>
    <xf numFmtId="8" fontId="0" fillId="0" borderId="4" xfId="0" applyNumberFormat="1" applyBorder="1" applyAlignment="1">
      <alignment horizontal="left" indent="1"/>
    </xf>
    <xf numFmtId="8" fontId="9" fillId="0" borderId="2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left" indent="2"/>
    </xf>
    <xf numFmtId="164" fontId="0" fillId="3" borderId="0" xfId="0" applyNumberFormat="1" applyFill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167" fontId="0" fillId="0" borderId="0" xfId="0" applyNumberFormat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4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6" fillId="2" borderId="0" xfId="0" applyNumberFormat="1" applyFont="1" applyFill="1" applyBorder="1" applyAlignment="1">
      <alignment vertical="justify"/>
    </xf>
    <xf numFmtId="0" fontId="8" fillId="2" borderId="14" xfId="0" applyFont="1" applyFill="1" applyBorder="1" applyAlignment="1">
      <alignment horizontal="center" vertical="justify"/>
    </xf>
    <xf numFmtId="8" fontId="8" fillId="2" borderId="14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vertical="justify"/>
    </xf>
    <xf numFmtId="0" fontId="6" fillId="3" borderId="0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horizontal="center" vertical="justify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8" fontId="8" fillId="3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8" fontId="40" fillId="2" borderId="14" xfId="0" applyNumberFormat="1" applyFont="1" applyFill="1" applyBorder="1" applyAlignment="1">
      <alignment horizontal="left" vertical="justify" indent="1"/>
    </xf>
    <xf numFmtId="38" fontId="40" fillId="2" borderId="14" xfId="0" applyNumberFormat="1" applyFont="1" applyFill="1" applyBorder="1" applyAlignment="1">
      <alignment horizontal="left" vertical="center" indent="1"/>
    </xf>
    <xf numFmtId="0" fontId="40" fillId="2" borderId="14" xfId="0" applyFont="1" applyFill="1" applyBorder="1" applyAlignment="1">
      <alignment horizontal="left" vertical="justify" indent="1"/>
    </xf>
    <xf numFmtId="167" fontId="40" fillId="2" borderId="14" xfId="0" applyNumberFormat="1" applyFont="1" applyFill="1" applyBorder="1" applyAlignment="1">
      <alignment horizontal="left" vertical="justify" indent="1"/>
    </xf>
    <xf numFmtId="166" fontId="44" fillId="36" borderId="45" xfId="0" applyNumberFormat="1" applyFont="1" applyFill="1" applyBorder="1" applyAlignment="1">
      <alignment horizontal="center"/>
    </xf>
    <xf numFmtId="8" fontId="45" fillId="36" borderId="46" xfId="0" applyNumberFormat="1" applyFont="1" applyFill="1" applyBorder="1" applyAlignment="1">
      <alignment vertical="center"/>
    </xf>
    <xf numFmtId="166" fontId="44" fillId="36" borderId="48" xfId="0" applyNumberFormat="1" applyFont="1" applyFill="1" applyBorder="1" applyAlignment="1">
      <alignment horizontal="center"/>
    </xf>
    <xf numFmtId="0" fontId="44" fillId="36" borderId="0" xfId="0" applyFont="1" applyFill="1" applyBorder="1"/>
    <xf numFmtId="8" fontId="44" fillId="36" borderId="0" xfId="0" applyNumberFormat="1" applyFont="1" applyFill="1" applyBorder="1" applyAlignment="1">
      <alignment vertical="center"/>
    </xf>
    <xf numFmtId="0" fontId="46" fillId="36" borderId="48" xfId="0" applyFont="1" applyFill="1" applyBorder="1"/>
    <xf numFmtId="0" fontId="46" fillId="36" borderId="0" xfId="0" applyFont="1" applyFill="1" applyBorder="1"/>
    <xf numFmtId="0" fontId="0" fillId="0" borderId="4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7" fillId="3" borderId="0" xfId="0" applyFont="1" applyFill="1"/>
    <xf numFmtId="167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Alignment="1">
      <alignment horizontal="center"/>
    </xf>
    <xf numFmtId="167" fontId="48" fillId="0" borderId="19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8" fontId="27" fillId="0" borderId="0" xfId="0" applyNumberFormat="1" applyFont="1" applyAlignment="1">
      <alignment horizontal="left" indent="2"/>
    </xf>
    <xf numFmtId="0" fontId="27" fillId="0" borderId="0" xfId="0" applyFont="1" applyBorder="1" applyAlignment="1">
      <alignment horizontal="center"/>
    </xf>
    <xf numFmtId="8" fontId="27" fillId="0" borderId="0" xfId="0" applyNumberFormat="1" applyFont="1" applyAlignment="1">
      <alignment horizontal="left" indent="1"/>
    </xf>
    <xf numFmtId="0" fontId="27" fillId="0" borderId="1" xfId="0" applyFont="1" applyFill="1" applyBorder="1" applyAlignment="1">
      <alignment horizontal="center"/>
    </xf>
    <xf numFmtId="8" fontId="27" fillId="0" borderId="0" xfId="0" applyNumberFormat="1" applyFont="1" applyFill="1" applyAlignment="1">
      <alignment horizontal="left" indent="1"/>
    </xf>
    <xf numFmtId="0" fontId="27" fillId="0" borderId="0" xfId="0" applyFont="1" applyFill="1" applyBorder="1" applyAlignment="1">
      <alignment horizontal="center"/>
    </xf>
    <xf numFmtId="40" fontId="28" fillId="0" borderId="0" xfId="0" applyNumberFormat="1" applyFont="1" applyBorder="1" applyAlignment="1">
      <alignment horizontal="left" vertical="center" indent="1"/>
    </xf>
    <xf numFmtId="0" fontId="27" fillId="0" borderId="0" xfId="0" applyFont="1" applyBorder="1" applyAlignment="1">
      <alignment horizontal="left" indent="1"/>
    </xf>
    <xf numFmtId="8" fontId="27" fillId="0" borderId="4" xfId="0" applyNumberFormat="1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8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4" fontId="27" fillId="3" borderId="0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7" fontId="27" fillId="0" borderId="0" xfId="0" applyNumberFormat="1" applyFont="1" applyFill="1" applyBorder="1" applyAlignment="1">
      <alignment horizontal="center" vertical="center"/>
    </xf>
    <xf numFmtId="8" fontId="49" fillId="0" borderId="0" xfId="0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8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1"/>
    </xf>
    <xf numFmtId="40" fontId="50" fillId="0" borderId="2" xfId="0" applyNumberFormat="1" applyFont="1" applyFill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2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167" fontId="27" fillId="0" borderId="19" xfId="0" applyNumberFormat="1" applyFont="1" applyBorder="1" applyAlignment="1">
      <alignment horizontal="center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1"/>
    </xf>
    <xf numFmtId="0" fontId="48" fillId="0" borderId="4" xfId="0" applyFont="1" applyBorder="1" applyAlignment="1">
      <alignment horizontal="left" vertical="center" indent="1"/>
    </xf>
    <xf numFmtId="8" fontId="24" fillId="0" borderId="0" xfId="0" applyNumberFormat="1" applyFont="1" applyBorder="1" applyAlignment="1">
      <alignment horizontal="center"/>
    </xf>
    <xf numFmtId="8" fontId="24" fillId="0" borderId="0" xfId="0" applyNumberFormat="1" applyFont="1" applyAlignment="1">
      <alignment horizontal="center"/>
    </xf>
    <xf numFmtId="8" fontId="24" fillId="0" borderId="4" xfId="0" applyNumberFormat="1" applyFont="1" applyBorder="1" applyAlignment="1">
      <alignment horizontal="left" indent="1"/>
    </xf>
    <xf numFmtId="8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 applyAlignment="1">
      <alignment horizontal="left" indent="1"/>
    </xf>
    <xf numFmtId="40" fontId="50" fillId="0" borderId="0" xfId="0" applyNumberFormat="1" applyFont="1" applyFill="1" applyBorder="1"/>
    <xf numFmtId="40" fontId="50" fillId="0" borderId="0" xfId="0" applyNumberFormat="1" applyFont="1" applyFill="1" applyBorder="1" applyAlignment="1">
      <alignment horizontal="left" indent="1"/>
    </xf>
    <xf numFmtId="40" fontId="50" fillId="0" borderId="2" xfId="0" applyNumberFormat="1" applyFont="1" applyFill="1" applyBorder="1" applyAlignment="1">
      <alignment horizontal="left" indent="1"/>
    </xf>
    <xf numFmtId="40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/>
    <xf numFmtId="0" fontId="27" fillId="0" borderId="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17" fontId="27" fillId="3" borderId="0" xfId="0" applyNumberFormat="1" applyFont="1" applyFill="1" applyBorder="1" applyAlignment="1">
      <alignment horizontal="center" vertical="center"/>
    </xf>
    <xf numFmtId="8" fontId="50" fillId="0" borderId="2" xfId="0" applyNumberFormat="1" applyFont="1" applyBorder="1" applyAlignment="1">
      <alignment horizontal="left" vertical="center" indent="2"/>
    </xf>
    <xf numFmtId="8" fontId="50" fillId="0" borderId="2" xfId="0" applyNumberFormat="1" applyFont="1" applyFill="1" applyBorder="1" applyAlignment="1">
      <alignment horizontal="left" vertical="center" indent="1"/>
    </xf>
    <xf numFmtId="8" fontId="50" fillId="0" borderId="2" xfId="0" applyNumberFormat="1" applyFont="1" applyFill="1" applyBorder="1" applyAlignment="1">
      <alignment horizontal="left" vertical="center" indent="2"/>
    </xf>
    <xf numFmtId="8" fontId="50" fillId="0" borderId="0" xfId="0" applyNumberFormat="1" applyFont="1" applyBorder="1" applyAlignment="1">
      <alignment horizontal="left" vertical="center" indent="1"/>
    </xf>
    <xf numFmtId="8" fontId="50" fillId="0" borderId="0" xfId="0" applyNumberFormat="1" applyFont="1" applyBorder="1" applyAlignment="1">
      <alignment horizontal="left" vertical="center" indent="2"/>
    </xf>
    <xf numFmtId="8" fontId="50" fillId="0" borderId="0" xfId="0" applyNumberFormat="1" applyFont="1" applyFill="1" applyBorder="1" applyAlignment="1">
      <alignment horizontal="left" vertical="center" indent="1"/>
    </xf>
    <xf numFmtId="0" fontId="27" fillId="2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8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8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8" fillId="0" borderId="0" xfId="0" applyFont="1" applyBorder="1" applyAlignment="1">
      <alignment horizontal="left" vertical="center" indent="2"/>
    </xf>
    <xf numFmtId="40" fontId="50" fillId="0" borderId="20" xfId="0" applyNumberFormat="1" applyFont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vertical="center" indent="1"/>
    </xf>
    <xf numFmtId="0" fontId="27" fillId="0" borderId="2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5" xfId="0" applyFont="1" applyFill="1" applyBorder="1" applyAlignment="1">
      <alignment horizontal="left" indent="1"/>
    </xf>
    <xf numFmtId="0" fontId="27" fillId="0" borderId="20" xfId="0" applyFont="1" applyFill="1" applyBorder="1" applyAlignment="1">
      <alignment horizontal="left" indent="1"/>
    </xf>
    <xf numFmtId="0" fontId="27" fillId="0" borderId="15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indent="1"/>
    </xf>
    <xf numFmtId="0" fontId="27" fillId="0" borderId="20" xfId="0" applyFont="1" applyBorder="1" applyAlignment="1">
      <alignment horizontal="left" indent="1"/>
    </xf>
    <xf numFmtId="0" fontId="27" fillId="0" borderId="15" xfId="0" applyFont="1" applyBorder="1" applyAlignment="1">
      <alignment horizontal="left" vertical="center" indent="2"/>
    </xf>
    <xf numFmtId="0" fontId="27" fillId="0" borderId="20" xfId="0" applyFont="1" applyBorder="1" applyAlignment="1">
      <alignment horizontal="left" vertical="center" indent="2"/>
    </xf>
    <xf numFmtId="8" fontId="27" fillId="0" borderId="15" xfId="0" applyNumberFormat="1" applyFont="1" applyBorder="1" applyAlignment="1">
      <alignment horizontal="left" indent="3"/>
    </xf>
    <xf numFmtId="8" fontId="27" fillId="0" borderId="20" xfId="0" applyNumberFormat="1" applyFont="1" applyBorder="1" applyAlignment="1">
      <alignment horizontal="left" indent="3"/>
    </xf>
    <xf numFmtId="0" fontId="27" fillId="0" borderId="22" xfId="0" applyFont="1" applyBorder="1"/>
    <xf numFmtId="8" fontId="25" fillId="0" borderId="0" xfId="0" applyNumberFormat="1" applyFont="1" applyBorder="1" applyAlignment="1">
      <alignment horizontal="left" vertical="center" indent="1"/>
    </xf>
    <xf numFmtId="1" fontId="24" fillId="0" borderId="0" xfId="0" applyNumberFormat="1" applyFont="1" applyFill="1" applyBorder="1" applyAlignment="1">
      <alignment horizontal="center"/>
    </xf>
    <xf numFmtId="166" fontId="8" fillId="2" borderId="23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167" fontId="8" fillId="2" borderId="14" xfId="0" applyNumberFormat="1" applyFont="1" applyFill="1" applyBorder="1" applyAlignment="1">
      <alignment horizontal="left" vertical="center" indent="1"/>
    </xf>
    <xf numFmtId="166" fontId="8" fillId="3" borderId="0" xfId="0" applyNumberFormat="1" applyFont="1" applyFill="1" applyBorder="1" applyAlignment="1">
      <alignment horizontal="center" vertical="justify"/>
    </xf>
    <xf numFmtId="8" fontId="8" fillId="3" borderId="0" xfId="0" applyNumberFormat="1" applyFont="1" applyFill="1" applyBorder="1" applyAlignment="1">
      <alignment horizontal="center" vertical="justify"/>
    </xf>
    <xf numFmtId="17" fontId="8" fillId="3" borderId="0" xfId="0" applyNumberFormat="1" applyFont="1" applyFill="1" applyBorder="1" applyAlignment="1">
      <alignment horizontal="center" vertical="justify"/>
    </xf>
    <xf numFmtId="0" fontId="49" fillId="2" borderId="36" xfId="0" applyFont="1" applyFill="1" applyBorder="1" applyAlignment="1">
      <alignment horizontal="center" vertical="justify"/>
    </xf>
    <xf numFmtId="0" fontId="49" fillId="2" borderId="36" xfId="0" applyFont="1" applyFill="1" applyBorder="1" applyAlignment="1">
      <alignment horizontal="center" vertical="center"/>
    </xf>
    <xf numFmtId="8" fontId="42" fillId="3" borderId="0" xfId="0" applyNumberFormat="1" applyFont="1" applyFill="1" applyBorder="1" applyAlignment="1">
      <alignment horizontal="left" vertical="center" indent="1"/>
    </xf>
    <xf numFmtId="8" fontId="42" fillId="3" borderId="0" xfId="0" applyNumberFormat="1" applyFont="1" applyFill="1" applyBorder="1" applyAlignment="1">
      <alignment horizontal="left" vertical="center" indent="2"/>
    </xf>
    <xf numFmtId="1" fontId="27" fillId="0" borderId="0" xfId="0" applyNumberFormat="1" applyFont="1" applyFill="1" applyBorder="1" applyAlignment="1">
      <alignment horizontal="left" indent="1"/>
    </xf>
    <xf numFmtId="8" fontId="27" fillId="0" borderId="0" xfId="0" applyNumberFormat="1" applyFont="1" applyFill="1" applyBorder="1" applyAlignment="1">
      <alignment horizontal="left" indent="1"/>
    </xf>
    <xf numFmtId="38" fontId="48" fillId="0" borderId="0" xfId="0" quotePrefix="1" applyNumberFormat="1" applyFont="1" applyFill="1" applyBorder="1" applyAlignment="1">
      <alignment horizontal="left" vertical="center" indent="2"/>
    </xf>
    <xf numFmtId="6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2"/>
    </xf>
    <xf numFmtId="8" fontId="48" fillId="0" borderId="0" xfId="0" quotePrefix="1" applyNumberFormat="1" applyFont="1" applyFill="1" applyBorder="1" applyAlignment="1">
      <alignment horizontal="left" vertical="center" indent="2"/>
    </xf>
    <xf numFmtId="6" fontId="24" fillId="0" borderId="0" xfId="0" applyNumberFormat="1" applyFont="1" applyFill="1" applyBorder="1" applyAlignment="1">
      <alignment horizontal="left" indent="1"/>
    </xf>
    <xf numFmtId="40" fontId="27" fillId="0" borderId="0" xfId="0" applyNumberFormat="1" applyFont="1" applyFill="1" applyBorder="1" applyAlignment="1">
      <alignment horizontal="left" indent="2"/>
    </xf>
    <xf numFmtId="40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vertical="center" indent="1"/>
    </xf>
    <xf numFmtId="165" fontId="27" fillId="0" borderId="0" xfId="0" applyNumberFormat="1" applyFont="1" applyFill="1" applyBorder="1" applyAlignment="1">
      <alignment horizontal="left" vertical="center" indent="1"/>
    </xf>
    <xf numFmtId="165" fontId="49" fillId="0" borderId="0" xfId="0" applyNumberFormat="1" applyFont="1" applyFill="1" applyBorder="1" applyAlignment="1">
      <alignment horizontal="left" indent="1"/>
    </xf>
    <xf numFmtId="165" fontId="27" fillId="0" borderId="0" xfId="0" applyNumberFormat="1" applyFont="1" applyFill="1" applyBorder="1" applyAlignment="1">
      <alignment horizontal="left" indent="1"/>
    </xf>
    <xf numFmtId="16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indent="1"/>
    </xf>
    <xf numFmtId="0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9" xfId="0" applyNumberFormat="1" applyFont="1" applyFill="1" applyBorder="1" applyAlignment="1">
      <alignment horizontal="left" vertical="center" indent="4"/>
    </xf>
    <xf numFmtId="8" fontId="55" fillId="35" borderId="49" xfId="0" applyNumberFormat="1" applyFont="1" applyFill="1" applyBorder="1" applyAlignment="1">
      <alignment horizontal="left" vertical="center" indent="3"/>
    </xf>
    <xf numFmtId="8" fontId="1" fillId="0" borderId="51" xfId="0" applyNumberFormat="1" applyFont="1" applyFill="1" applyBorder="1" applyAlignment="1">
      <alignment horizontal="left" vertical="center"/>
    </xf>
    <xf numFmtId="168" fontId="42" fillId="0" borderId="0" xfId="0" applyNumberFormat="1" applyFont="1" applyFill="1" applyBorder="1" applyAlignment="1">
      <alignment horizontal="center" vertical="center"/>
    </xf>
    <xf numFmtId="10" fontId="24" fillId="0" borderId="62" xfId="0" applyNumberFormat="1" applyFont="1" applyFill="1" applyBorder="1" applyAlignment="1">
      <alignment horizontal="center"/>
    </xf>
    <xf numFmtId="167" fontId="27" fillId="0" borderId="61" xfId="0" applyNumberFormat="1" applyFont="1" applyFill="1" applyBorder="1" applyAlignment="1">
      <alignment horizontal="left" indent="1"/>
    </xf>
    <xf numFmtId="167" fontId="27" fillId="0" borderId="64" xfId="0" applyNumberFormat="1" applyFont="1" applyFill="1" applyBorder="1" applyAlignment="1">
      <alignment horizontal="left" indent="1"/>
    </xf>
    <xf numFmtId="8" fontId="27" fillId="0" borderId="65" xfId="0" applyNumberFormat="1" applyFont="1" applyFill="1" applyBorder="1" applyAlignment="1">
      <alignment horizontal="left" indent="1"/>
    </xf>
    <xf numFmtId="8" fontId="27" fillId="0" borderId="65" xfId="0" applyNumberFormat="1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indent="1"/>
    </xf>
    <xf numFmtId="10" fontId="27" fillId="0" borderId="66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 indent="1"/>
    </xf>
    <xf numFmtId="0" fontId="4" fillId="35" borderId="0" xfId="0" applyFont="1" applyFill="1" applyBorder="1" applyAlignment="1">
      <alignment horizontal="left" vertical="center" indent="2"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left" vertical="center" indent="2"/>
    </xf>
    <xf numFmtId="167" fontId="0" fillId="35" borderId="0" xfId="0" applyNumberFormat="1" applyFill="1" applyBorder="1" applyAlignment="1">
      <alignment horizontal="center"/>
    </xf>
    <xf numFmtId="0" fontId="56" fillId="0" borderId="0" xfId="42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indent="1"/>
    </xf>
    <xf numFmtId="8" fontId="2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justify"/>
    </xf>
    <xf numFmtId="8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2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59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left" vertical="center" indent="1"/>
    </xf>
    <xf numFmtId="8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8" fontId="59" fillId="0" borderId="0" xfId="0" applyNumberFormat="1" applyFont="1" applyAlignment="1">
      <alignment horizontal="left" vertical="center" indent="1"/>
    </xf>
    <xf numFmtId="6" fontId="2" fillId="0" borderId="0" xfId="0" applyNumberFormat="1" applyFont="1" applyAlignment="1">
      <alignment horizontal="left" vertical="center" indent="1"/>
    </xf>
    <xf numFmtId="6" fontId="4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2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vertical="center"/>
    </xf>
    <xf numFmtId="6" fontId="4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6" fontId="60" fillId="0" borderId="0" xfId="0" applyNumberFormat="1" applyFont="1" applyFill="1" applyBorder="1" applyAlignment="1">
      <alignment horizontal="center" vertical="center"/>
    </xf>
    <xf numFmtId="6" fontId="61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8" fontId="59" fillId="0" borderId="0" xfId="0" applyNumberFormat="1" applyFont="1" applyAlignment="1">
      <alignment horizontal="left" vertical="center" indent="2"/>
    </xf>
    <xf numFmtId="6" fontId="4" fillId="0" borderId="0" xfId="0" applyNumberFormat="1" applyFont="1" applyAlignment="1">
      <alignment horizontal="left" vertical="center" indent="2"/>
    </xf>
    <xf numFmtId="6" fontId="2" fillId="0" borderId="0" xfId="0" applyNumberFormat="1" applyFont="1" applyAlignment="1">
      <alignment horizontal="left" vertical="center" indent="2"/>
    </xf>
    <xf numFmtId="8" fontId="1" fillId="2" borderId="14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vertical="center"/>
    </xf>
    <xf numFmtId="0" fontId="6" fillId="2" borderId="17" xfId="0" applyNumberFormat="1" applyFont="1" applyFill="1" applyBorder="1" applyAlignment="1">
      <alignment vertical="justify"/>
    </xf>
    <xf numFmtId="0" fontId="6" fillId="2" borderId="18" xfId="0" applyNumberFormat="1" applyFont="1" applyFill="1" applyBorder="1" applyAlignment="1">
      <alignment vertical="justify"/>
    </xf>
    <xf numFmtId="0" fontId="56" fillId="0" borderId="0" xfId="42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56" fillId="0" borderId="1" xfId="42" applyFont="1" applyFill="1" applyBorder="1" applyAlignment="1">
      <alignment vertical="center"/>
    </xf>
    <xf numFmtId="0" fontId="1" fillId="2" borderId="96" xfId="0" applyFont="1" applyFill="1" applyBorder="1" applyAlignment="1">
      <alignment horizontal="left" vertical="justify" indent="1"/>
    </xf>
    <xf numFmtId="168" fontId="42" fillId="0" borderId="1" xfId="0" applyNumberFormat="1" applyFont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8" fontId="54" fillId="0" borderId="1" xfId="0" applyNumberFormat="1" applyFont="1" applyBorder="1" applyAlignment="1">
      <alignment horizontal="center" vertical="center"/>
    </xf>
    <xf numFmtId="168" fontId="37" fillId="0" borderId="1" xfId="0" applyNumberFormat="1" applyFont="1" applyBorder="1" applyAlignment="1">
      <alignment horizontal="center" vertical="center"/>
    </xf>
    <xf numFmtId="8" fontId="1" fillId="2" borderId="97" xfId="0" applyNumberFormat="1" applyFont="1" applyFill="1" applyBorder="1" applyAlignment="1">
      <alignment horizontal="center" vertical="justify"/>
    </xf>
    <xf numFmtId="3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2" fillId="3" borderId="0" xfId="0" applyFont="1" applyFill="1" applyAlignment="1">
      <alignment horizontal="left" vertical="justify" indent="1"/>
    </xf>
    <xf numFmtId="0" fontId="47" fillId="2" borderId="14" xfId="0" applyFont="1" applyFill="1" applyBorder="1" applyAlignment="1">
      <alignment horizontal="left" vertical="justify" indent="1"/>
    </xf>
    <xf numFmtId="14" fontId="47" fillId="3" borderId="14" xfId="0" applyNumberFormat="1" applyFont="1" applyFill="1" applyBorder="1" applyAlignment="1">
      <alignment horizontal="left" vertical="justify" indent="1"/>
    </xf>
    <xf numFmtId="166" fontId="40" fillId="2" borderId="14" xfId="0" applyNumberFormat="1" applyFont="1" applyFill="1" applyBorder="1" applyAlignment="1">
      <alignment horizontal="left" vertical="justify" indent="1"/>
    </xf>
    <xf numFmtId="17" fontId="40" fillId="2" borderId="14" xfId="0" applyNumberFormat="1" applyFont="1" applyFill="1" applyBorder="1" applyAlignment="1">
      <alignment horizontal="left" vertical="justify" indent="1"/>
    </xf>
    <xf numFmtId="0" fontId="42" fillId="3" borderId="0" xfId="0" applyFont="1" applyFill="1" applyBorder="1" applyAlignment="1">
      <alignment horizontal="left" vertical="justify" indent="1"/>
    </xf>
    <xf numFmtId="0" fontId="42" fillId="2" borderId="0" xfId="0" applyFont="1" applyFill="1" applyAlignment="1">
      <alignment horizontal="left" vertical="justify" indent="1"/>
    </xf>
    <xf numFmtId="0" fontId="42" fillId="0" borderId="0" xfId="0" applyFont="1" applyAlignment="1">
      <alignment horizontal="left" vertical="justify" indent="1"/>
    </xf>
    <xf numFmtId="8" fontId="40" fillId="2" borderId="14" xfId="0" applyNumberFormat="1" applyFont="1" applyFill="1" applyBorder="1" applyAlignment="1">
      <alignment horizontal="left" vertical="center" indent="1"/>
    </xf>
    <xf numFmtId="167" fontId="40" fillId="2" borderId="14" xfId="0" applyNumberFormat="1" applyFont="1" applyFill="1" applyBorder="1" applyAlignment="1">
      <alignment horizontal="left" vertical="center" indent="1"/>
    </xf>
    <xf numFmtId="6" fontId="51" fillId="35" borderId="101" xfId="0" applyNumberFormat="1" applyFont="1" applyFill="1" applyBorder="1" applyAlignment="1">
      <alignment horizontal="left" vertical="center" indent="2"/>
    </xf>
    <xf numFmtId="0" fontId="54" fillId="35" borderId="102" xfId="0" applyFont="1" applyFill="1" applyBorder="1" applyAlignment="1">
      <alignment horizontal="left" vertical="center" indent="2"/>
    </xf>
    <xf numFmtId="10" fontId="54" fillId="35" borderId="103" xfId="0" applyNumberFormat="1" applyFont="1" applyFill="1" applyBorder="1" applyAlignment="1">
      <alignment horizontal="left" vertical="center" indent="2"/>
    </xf>
    <xf numFmtId="8" fontId="54" fillId="35" borderId="104" xfId="0" applyNumberFormat="1" applyFont="1" applyFill="1" applyBorder="1" applyAlignment="1">
      <alignment horizontal="left" vertical="center" indent="2"/>
    </xf>
    <xf numFmtId="8" fontId="51" fillId="35" borderId="73" xfId="0" applyNumberFormat="1" applyFont="1" applyFill="1" applyBorder="1" applyAlignment="1">
      <alignment horizontal="left" vertical="center" indent="2"/>
    </xf>
    <xf numFmtId="0" fontId="51" fillId="35" borderId="70" xfId="0" applyFont="1" applyFill="1" applyBorder="1" applyAlignment="1">
      <alignment horizontal="left" vertical="center" indent="2"/>
    </xf>
    <xf numFmtId="10" fontId="51" fillId="35" borderId="69" xfId="0" applyNumberFormat="1" applyFont="1" applyFill="1" applyBorder="1" applyAlignment="1">
      <alignment horizontal="left" vertical="center" indent="2"/>
    </xf>
    <xf numFmtId="8" fontId="51" fillId="35" borderId="77" xfId="0" applyNumberFormat="1" applyFont="1" applyFill="1" applyBorder="1" applyAlignment="1">
      <alignment horizontal="left" vertical="center" indent="2"/>
    </xf>
    <xf numFmtId="10" fontId="51" fillId="35" borderId="73" xfId="0" applyNumberFormat="1" applyFont="1" applyFill="1" applyBorder="1" applyAlignment="1">
      <alignment horizontal="left" vertical="center" indent="2"/>
    </xf>
    <xf numFmtId="40" fontId="52" fillId="35" borderId="73" xfId="0" applyNumberFormat="1" applyFont="1" applyFill="1" applyBorder="1" applyAlignment="1">
      <alignment horizontal="left" vertical="center" indent="2"/>
    </xf>
    <xf numFmtId="8" fontId="67" fillId="35" borderId="73" xfId="0" applyNumberFormat="1" applyFont="1" applyFill="1" applyBorder="1" applyAlignment="1">
      <alignment horizontal="left" vertical="center" indent="2"/>
    </xf>
    <xf numFmtId="1" fontId="64" fillId="2" borderId="70" xfId="0" applyNumberFormat="1" applyFont="1" applyFill="1" applyBorder="1" applyAlignment="1">
      <alignment horizontal="left" vertical="center" indent="3"/>
    </xf>
    <xf numFmtId="10" fontId="64" fillId="2" borderId="69" xfId="0" applyNumberFormat="1" applyFont="1" applyFill="1" applyBorder="1" applyAlignment="1">
      <alignment horizontal="left" vertical="center" indent="2"/>
    </xf>
    <xf numFmtId="8" fontId="64" fillId="2" borderId="77" xfId="0" applyNumberFormat="1" applyFont="1" applyFill="1" applyBorder="1" applyAlignment="1">
      <alignment horizontal="left" vertical="center" indent="2"/>
    </xf>
    <xf numFmtId="10" fontId="67" fillId="35" borderId="73" xfId="0" applyNumberFormat="1" applyFont="1" applyFill="1" applyBorder="1" applyAlignment="1">
      <alignment horizontal="left" vertical="center" indent="2"/>
    </xf>
    <xf numFmtId="0" fontId="52" fillId="35" borderId="70" xfId="0" applyFont="1" applyFill="1" applyBorder="1" applyAlignment="1">
      <alignment horizontal="left" vertical="center" indent="3"/>
    </xf>
    <xf numFmtId="10" fontId="52" fillId="35" borderId="69" xfId="0" applyNumberFormat="1" applyFont="1" applyFill="1" applyBorder="1" applyAlignment="1">
      <alignment horizontal="left" vertical="center" indent="2"/>
    </xf>
    <xf numFmtId="8" fontId="52" fillId="35" borderId="77" xfId="0" applyNumberFormat="1" applyFont="1" applyFill="1" applyBorder="1" applyAlignment="1">
      <alignment horizontal="left" vertical="center" indent="2"/>
    </xf>
    <xf numFmtId="170" fontId="52" fillId="35" borderId="73" xfId="0" applyNumberFormat="1" applyFont="1" applyFill="1" applyBorder="1" applyAlignment="1">
      <alignment horizontal="left" vertical="center" indent="2"/>
    </xf>
    <xf numFmtId="8" fontId="68" fillId="35" borderId="77" xfId="0" applyNumberFormat="1" applyFont="1" applyFill="1" applyBorder="1" applyAlignment="1">
      <alignment horizontal="left" vertical="center" indent="2"/>
    </xf>
    <xf numFmtId="8" fontId="52" fillId="35" borderId="73" xfId="0" applyNumberFormat="1" applyFont="1" applyFill="1" applyBorder="1" applyAlignment="1">
      <alignment horizontal="left" vertical="center" indent="2"/>
    </xf>
    <xf numFmtId="40" fontId="51" fillId="35" borderId="73" xfId="0" applyNumberFormat="1" applyFont="1" applyFill="1" applyBorder="1" applyAlignment="1">
      <alignment horizontal="left" vertical="center" indent="2"/>
    </xf>
    <xf numFmtId="38" fontId="51" fillId="35" borderId="73" xfId="0" applyNumberFormat="1" applyFont="1" applyFill="1" applyBorder="1" applyAlignment="1">
      <alignment horizontal="left" vertical="center" indent="2"/>
    </xf>
    <xf numFmtId="38" fontId="52" fillId="35" borderId="73" xfId="0" applyNumberFormat="1" applyFont="1" applyFill="1" applyBorder="1" applyAlignment="1">
      <alignment horizontal="left" vertical="center" indent="2"/>
    </xf>
    <xf numFmtId="8" fontId="52" fillId="35" borderId="74" xfId="0" applyNumberFormat="1" applyFont="1" applyFill="1" applyBorder="1" applyAlignment="1">
      <alignment horizontal="left" vertical="center" indent="2"/>
    </xf>
    <xf numFmtId="0" fontId="51" fillId="35" borderId="82" xfId="0" applyFont="1" applyFill="1" applyBorder="1" applyAlignment="1">
      <alignment horizontal="left" vertical="center" indent="2"/>
    </xf>
    <xf numFmtId="10" fontId="51" fillId="35" borderId="83" xfId="0" applyNumberFormat="1" applyFont="1" applyFill="1" applyBorder="1" applyAlignment="1">
      <alignment horizontal="left" vertical="center" indent="2"/>
    </xf>
    <xf numFmtId="8" fontId="51" fillId="35" borderId="84" xfId="0" applyNumberFormat="1" applyFont="1" applyFill="1" applyBorder="1" applyAlignment="1">
      <alignment horizontal="left" vertical="center" indent="2"/>
    </xf>
    <xf numFmtId="0" fontId="73" fillId="2" borderId="16" xfId="0" applyFont="1" applyFill="1" applyBorder="1" applyAlignment="1">
      <alignment horizontal="left" vertical="center" indent="1"/>
    </xf>
    <xf numFmtId="0" fontId="73" fillId="2" borderId="17" xfId="0" applyFont="1" applyFill="1" applyBorder="1" applyAlignment="1">
      <alignment horizontal="left" vertical="center" indent="1"/>
    </xf>
    <xf numFmtId="0" fontId="73" fillId="2" borderId="18" xfId="0" applyFont="1" applyFill="1" applyBorder="1" applyAlignment="1">
      <alignment horizontal="left" vertical="center" indent="1"/>
    </xf>
    <xf numFmtId="0" fontId="73" fillId="2" borderId="14" xfId="0" applyFont="1" applyFill="1" applyBorder="1" applyAlignment="1">
      <alignment horizontal="left" vertical="center" indent="2"/>
    </xf>
    <xf numFmtId="10" fontId="73" fillId="2" borderId="14" xfId="0" applyNumberFormat="1" applyFont="1" applyFill="1" applyBorder="1" applyAlignment="1">
      <alignment horizontal="left" vertical="center" indent="2"/>
    </xf>
    <xf numFmtId="8" fontId="73" fillId="2" borderId="14" xfId="0" applyNumberFormat="1" applyFont="1" applyFill="1" applyBorder="1" applyAlignment="1">
      <alignment horizontal="left" vertical="center" indent="2"/>
    </xf>
    <xf numFmtId="166" fontId="64" fillId="2" borderId="57" xfId="0" applyNumberFormat="1" applyFont="1" applyFill="1" applyBorder="1" applyAlignment="1">
      <alignment horizontal="left" vertical="justify" indent="1"/>
    </xf>
    <xf numFmtId="8" fontId="64" fillId="2" borderId="57" xfId="0" applyNumberFormat="1" applyFont="1" applyFill="1" applyBorder="1" applyAlignment="1">
      <alignment horizontal="left" vertical="center" indent="1"/>
    </xf>
    <xf numFmtId="166" fontId="64" fillId="0" borderId="58" xfId="0" applyNumberFormat="1" applyFont="1" applyFill="1" applyBorder="1" applyAlignment="1">
      <alignment horizontal="left" vertical="justify" indent="1"/>
    </xf>
    <xf numFmtId="8" fontId="64" fillId="0" borderId="59" xfId="0" applyNumberFormat="1" applyFont="1" applyFill="1" applyBorder="1" applyAlignment="1">
      <alignment horizontal="left" vertical="justify" indent="1"/>
    </xf>
    <xf numFmtId="167" fontId="52" fillId="0" borderId="61" xfId="0" applyNumberFormat="1" applyFont="1" applyFill="1" applyBorder="1" applyAlignment="1">
      <alignment horizontal="left" indent="1"/>
    </xf>
    <xf numFmtId="8" fontId="52" fillId="0" borderId="0" xfId="0" applyNumberFormat="1" applyFont="1" applyFill="1" applyBorder="1" applyAlignment="1">
      <alignment horizontal="left" indent="1"/>
    </xf>
    <xf numFmtId="8" fontId="51" fillId="0" borderId="0" xfId="0" applyNumberFormat="1" applyFont="1" applyFill="1" applyBorder="1" applyAlignment="1">
      <alignment horizontal="center"/>
    </xf>
    <xf numFmtId="8" fontId="52" fillId="0" borderId="0" xfId="0" applyNumberFormat="1" applyFont="1" applyFill="1" applyBorder="1" applyAlignment="1">
      <alignment horizontal="center"/>
    </xf>
    <xf numFmtId="166" fontId="52" fillId="0" borderId="61" xfId="0" applyNumberFormat="1" applyFont="1" applyFill="1" applyBorder="1" applyAlignment="1">
      <alignment horizontal="left" indent="1"/>
    </xf>
    <xf numFmtId="167" fontId="52" fillId="0" borderId="63" xfId="0" applyNumberFormat="1" applyFont="1" applyFill="1" applyBorder="1" applyAlignment="1">
      <alignment horizontal="left" indent="1"/>
    </xf>
    <xf numFmtId="8" fontId="52" fillId="0" borderId="15" xfId="0" applyNumberFormat="1" applyFont="1" applyFill="1" applyBorder="1" applyAlignment="1">
      <alignment horizontal="left" indent="1"/>
    </xf>
    <xf numFmtId="0" fontId="52" fillId="0" borderId="15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8" fontId="64" fillId="2" borderId="57" xfId="0" applyNumberFormat="1" applyFont="1" applyFill="1" applyBorder="1" applyAlignment="1">
      <alignment horizontal="left" vertical="justify" indent="1"/>
    </xf>
    <xf numFmtId="10" fontId="64" fillId="2" borderId="57" xfId="0" applyNumberFormat="1" applyFont="1" applyFill="1" applyBorder="1" applyAlignment="1">
      <alignment horizontal="left" vertical="justify" indent="1"/>
    </xf>
    <xf numFmtId="8" fontId="64" fillId="0" borderId="59" xfId="0" applyNumberFormat="1" applyFont="1" applyFill="1" applyBorder="1" applyAlignment="1">
      <alignment horizontal="left" vertical="center" indent="1"/>
    </xf>
    <xf numFmtId="10" fontId="64" fillId="0" borderId="60" xfId="0" applyNumberFormat="1" applyFont="1" applyFill="1" applyBorder="1" applyAlignment="1">
      <alignment horizontal="left" vertical="justify" indent="1"/>
    </xf>
    <xf numFmtId="8" fontId="51" fillId="0" borderId="0" xfId="0" applyNumberFormat="1" applyFont="1" applyFill="1" applyBorder="1" applyAlignment="1">
      <alignment horizontal="left" indent="1"/>
    </xf>
    <xf numFmtId="10" fontId="52" fillId="0" borderId="62" xfId="0" applyNumberFormat="1" applyFont="1" applyFill="1" applyBorder="1" applyAlignment="1">
      <alignment horizontal="left" indent="1"/>
    </xf>
    <xf numFmtId="8" fontId="52" fillId="0" borderId="0" xfId="0" quotePrefix="1" applyNumberFormat="1" applyFont="1" applyFill="1" applyBorder="1" applyAlignment="1">
      <alignment horizontal="left" indent="1"/>
    </xf>
    <xf numFmtId="10" fontId="52" fillId="0" borderId="62" xfId="0" quotePrefix="1" applyNumberFormat="1" applyFont="1" applyFill="1" applyBorder="1" applyAlignment="1">
      <alignment horizontal="left" indent="1"/>
    </xf>
    <xf numFmtId="10" fontId="51" fillId="0" borderId="62" xfId="0" applyNumberFormat="1" applyFont="1" applyFill="1" applyBorder="1" applyAlignment="1">
      <alignment horizontal="left" indent="1"/>
    </xf>
    <xf numFmtId="8" fontId="74" fillId="0" borderId="0" xfId="0" applyNumberFormat="1" applyFont="1" applyFill="1" applyBorder="1" applyAlignment="1">
      <alignment horizontal="left" vertical="center" indent="1"/>
    </xf>
    <xf numFmtId="10" fontId="51" fillId="0" borderId="62" xfId="0" quotePrefix="1" applyNumberFormat="1" applyFont="1" applyFill="1" applyBorder="1" applyAlignment="1">
      <alignment horizontal="left" indent="1"/>
    </xf>
    <xf numFmtId="8" fontId="51" fillId="0" borderId="15" xfId="0" applyNumberFormat="1" applyFont="1" applyFill="1" applyBorder="1" applyAlignment="1">
      <alignment horizontal="left" indent="1"/>
    </xf>
    <xf numFmtId="0" fontId="0" fillId="0" borderId="50" xfId="0" applyBorder="1" applyAlignment="1">
      <alignment vertical="center"/>
    </xf>
    <xf numFmtId="0" fontId="34" fillId="0" borderId="87" xfId="0" applyFont="1" applyFill="1" applyBorder="1" applyAlignment="1">
      <alignment horizontal="center" vertical="center"/>
    </xf>
    <xf numFmtId="0" fontId="51" fillId="0" borderId="85" xfId="0" applyFont="1" applyFill="1" applyBorder="1" applyAlignment="1">
      <alignment horizontal="center" vertical="center"/>
    </xf>
    <xf numFmtId="0" fontId="51" fillId="0" borderId="86" xfId="0" applyFont="1" applyFill="1" applyBorder="1" applyAlignment="1">
      <alignment horizontal="center" vertical="center"/>
    </xf>
    <xf numFmtId="0" fontId="54" fillId="37" borderId="86" xfId="0" applyFont="1" applyFill="1" applyBorder="1" applyAlignment="1">
      <alignment horizontal="center" vertical="center"/>
    </xf>
    <xf numFmtId="0" fontId="51" fillId="37" borderId="86" xfId="0" applyFont="1" applyFill="1" applyBorder="1" applyAlignment="1">
      <alignment horizontal="center" vertical="center"/>
    </xf>
    <xf numFmtId="0" fontId="56" fillId="0" borderId="1" xfId="42" applyFont="1" applyFill="1" applyBorder="1" applyAlignment="1">
      <alignment horizontal="left" vertical="center" indent="1"/>
    </xf>
    <xf numFmtId="0" fontId="56" fillId="0" borderId="0" xfId="42" applyFont="1" applyFill="1" applyBorder="1" applyAlignment="1">
      <alignment horizontal="left" vertical="center" indent="1"/>
    </xf>
    <xf numFmtId="0" fontId="56" fillId="0" borderId="94" xfId="42" applyFont="1" applyFill="1" applyBorder="1" applyAlignment="1">
      <alignment horizontal="left" vertical="center" indent="1"/>
    </xf>
    <xf numFmtId="0" fontId="56" fillId="0" borderId="51" xfId="42" applyFont="1" applyFill="1" applyBorder="1" applyAlignment="1">
      <alignment horizontal="left" vertical="center" indent="1"/>
    </xf>
    <xf numFmtId="8" fontId="56" fillId="0" borderId="1" xfId="42" applyNumberFormat="1" applyFont="1" applyFill="1" applyBorder="1" applyAlignment="1">
      <alignment horizontal="left" vertical="center" indent="1"/>
    </xf>
    <xf numFmtId="8" fontId="56" fillId="0" borderId="0" xfId="42" applyNumberFormat="1" applyFont="1" applyFill="1" applyBorder="1" applyAlignment="1">
      <alignment horizontal="left" vertical="center" indent="1"/>
    </xf>
    <xf numFmtId="0" fontId="56" fillId="0" borderId="0" xfId="42" applyFont="1" applyFill="1" applyAlignment="1">
      <alignment horizontal="left" vertical="center" indent="1"/>
    </xf>
    <xf numFmtId="10" fontId="56" fillId="0" borderId="0" xfId="42" applyNumberFormat="1" applyFont="1" applyFill="1" applyBorder="1" applyAlignment="1">
      <alignment horizontal="left" vertical="center" indent="1"/>
    </xf>
    <xf numFmtId="8" fontId="52" fillId="35" borderId="80" xfId="0" applyNumberFormat="1" applyFont="1" applyFill="1" applyBorder="1" applyAlignment="1">
      <alignment horizontal="left" vertical="justify" indent="1"/>
    </xf>
    <xf numFmtId="8" fontId="52" fillId="35" borderId="75" xfId="0" applyNumberFormat="1" applyFont="1" applyFill="1" applyBorder="1" applyAlignment="1">
      <alignment horizontal="left" vertical="justify" indent="1"/>
    </xf>
    <xf numFmtId="8" fontId="52" fillId="35" borderId="76" xfId="0" applyNumberFormat="1" applyFont="1" applyFill="1" applyBorder="1" applyAlignment="1">
      <alignment horizontal="left" vertical="justify" indent="1"/>
    </xf>
    <xf numFmtId="8" fontId="52" fillId="35" borderId="67" xfId="0" applyNumberFormat="1" applyFont="1" applyFill="1" applyBorder="1" applyAlignment="1">
      <alignment horizontal="left" vertical="justify" indent="1"/>
    </xf>
    <xf numFmtId="8" fontId="52" fillId="35" borderId="68" xfId="0" applyNumberFormat="1" applyFont="1" applyFill="1" applyBorder="1" applyAlignment="1">
      <alignment horizontal="left" vertical="justify" indent="1"/>
    </xf>
    <xf numFmtId="8" fontId="52" fillId="35" borderId="81" xfId="0" applyNumberFormat="1" applyFont="1" applyFill="1" applyBorder="1" applyAlignment="1">
      <alignment horizontal="left" vertical="justify" indent="1"/>
    </xf>
    <xf numFmtId="8" fontId="51" fillId="35" borderId="88" xfId="0" applyNumberFormat="1" applyFont="1" applyFill="1" applyBorder="1" applyAlignment="1">
      <alignment horizontal="left" vertical="center" indent="1"/>
    </xf>
    <xf numFmtId="8" fontId="51" fillId="35" borderId="55" xfId="0" applyNumberFormat="1" applyFont="1" applyFill="1" applyBorder="1" applyAlignment="1">
      <alignment horizontal="left" vertical="center" indent="1"/>
    </xf>
    <xf numFmtId="8" fontId="51" fillId="35" borderId="89" xfId="0" applyNumberFormat="1" applyFont="1" applyFill="1" applyBorder="1" applyAlignment="1">
      <alignment horizontal="left" vertical="center" indent="1"/>
    </xf>
    <xf numFmtId="8" fontId="52" fillId="35" borderId="88" xfId="0" applyNumberFormat="1" applyFont="1" applyFill="1" applyBorder="1" applyAlignment="1">
      <alignment horizontal="left" vertical="center" indent="1"/>
    </xf>
    <xf numFmtId="8" fontId="52" fillId="35" borderId="55" xfId="0" applyNumberFormat="1" applyFont="1" applyFill="1" applyBorder="1" applyAlignment="1">
      <alignment horizontal="left" vertical="center" indent="1"/>
    </xf>
    <xf numFmtId="8" fontId="52" fillId="35" borderId="89" xfId="0" applyNumberFormat="1" applyFont="1" applyFill="1" applyBorder="1" applyAlignment="1">
      <alignment horizontal="left" vertical="center" indent="1"/>
    </xf>
    <xf numFmtId="8" fontId="51" fillId="35" borderId="78" xfId="0" applyNumberFormat="1" applyFont="1" applyFill="1" applyBorder="1" applyAlignment="1">
      <alignment horizontal="left" vertical="center" indent="1"/>
    </xf>
    <xf numFmtId="8" fontId="51" fillId="35" borderId="71" xfId="0" applyNumberFormat="1" applyFont="1" applyFill="1" applyBorder="1" applyAlignment="1">
      <alignment horizontal="left" vertical="center" indent="1"/>
    </xf>
    <xf numFmtId="8" fontId="52" fillId="35" borderId="78" xfId="0" applyNumberFormat="1" applyFont="1" applyFill="1" applyBorder="1" applyAlignment="1">
      <alignment horizontal="left" vertical="center" indent="1"/>
    </xf>
    <xf numFmtId="8" fontId="52" fillId="35" borderId="71" xfId="0" applyNumberFormat="1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8" fontId="52" fillId="0" borderId="56" xfId="0" applyNumberFormat="1" applyFont="1" applyFill="1" applyBorder="1" applyAlignment="1">
      <alignment horizontal="center" vertical="center"/>
    </xf>
    <xf numFmtId="8" fontId="43" fillId="0" borderId="54" xfId="42" applyNumberFormat="1" applyFont="1" applyFill="1" applyBorder="1" applyAlignment="1">
      <alignment horizontal="left" vertical="center" indent="3"/>
    </xf>
    <xf numFmtId="8" fontId="43" fillId="0" borderId="55" xfId="42" applyNumberFormat="1" applyFont="1" applyFill="1" applyBorder="1" applyAlignment="1">
      <alignment horizontal="left" vertical="center" indent="3"/>
    </xf>
    <xf numFmtId="166" fontId="30" fillId="0" borderId="37" xfId="42" applyNumberFormat="1" applyFont="1" applyFill="1" applyBorder="1" applyAlignment="1">
      <alignment horizontal="left" vertical="center" indent="1"/>
    </xf>
    <xf numFmtId="166" fontId="30" fillId="0" borderId="29" xfId="42" applyNumberFormat="1" applyFont="1" applyFill="1" applyBorder="1" applyAlignment="1">
      <alignment horizontal="left" vertical="center" indent="1"/>
    </xf>
    <xf numFmtId="166" fontId="30" fillId="0" borderId="39" xfId="42" applyNumberFormat="1" applyFont="1" applyFill="1" applyBorder="1" applyAlignment="1">
      <alignment horizontal="left" vertical="center" indent="1"/>
    </xf>
    <xf numFmtId="166" fontId="30" fillId="0" borderId="30" xfId="42" applyNumberFormat="1" applyFont="1" applyFill="1" applyBorder="1" applyAlignment="1">
      <alignment horizontal="left" vertical="center" indent="1"/>
    </xf>
    <xf numFmtId="8" fontId="30" fillId="0" borderId="39" xfId="42" applyNumberFormat="1" applyFont="1" applyFill="1" applyBorder="1" applyAlignment="1">
      <alignment horizontal="left" vertical="center" indent="1"/>
    </xf>
    <xf numFmtId="8" fontId="30" fillId="0" borderId="30" xfId="42" applyNumberFormat="1" applyFont="1" applyFill="1" applyBorder="1" applyAlignment="1">
      <alignment horizontal="left" vertical="center" indent="1"/>
    </xf>
    <xf numFmtId="0" fontId="30" fillId="0" borderId="39" xfId="42" applyFont="1" applyFill="1" applyBorder="1" applyAlignment="1">
      <alignment horizontal="left" vertical="center" indent="1"/>
    </xf>
    <xf numFmtId="0" fontId="30" fillId="0" borderId="30" xfId="42" applyFont="1" applyFill="1" applyBorder="1" applyAlignment="1">
      <alignment horizontal="left" vertical="center" indent="1"/>
    </xf>
    <xf numFmtId="8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6" fillId="0" borderId="92" xfId="42" applyFont="1" applyBorder="1" applyAlignment="1">
      <alignment horizontal="left" vertical="center" indent="1"/>
    </xf>
    <xf numFmtId="0" fontId="36" fillId="0" borderId="93" xfId="42" applyFont="1" applyBorder="1" applyAlignment="1">
      <alignment horizontal="left" vertical="center" indent="1"/>
    </xf>
    <xf numFmtId="0" fontId="53" fillId="0" borderId="35" xfId="42" applyFont="1" applyFill="1" applyBorder="1" applyAlignment="1">
      <alignment horizontal="center" vertical="center"/>
    </xf>
    <xf numFmtId="0" fontId="53" fillId="0" borderId="32" xfId="42" applyFont="1" applyFill="1" applyBorder="1" applyAlignment="1">
      <alignment horizontal="center" vertical="center"/>
    </xf>
    <xf numFmtId="0" fontId="53" fillId="0" borderId="34" xfId="42" applyFont="1" applyFill="1" applyBorder="1" applyAlignment="1">
      <alignment horizontal="center" vertical="center"/>
    </xf>
    <xf numFmtId="0" fontId="53" fillId="0" borderId="33" xfId="42" applyFont="1" applyFill="1" applyBorder="1" applyAlignment="1">
      <alignment horizontal="center" vertical="center"/>
    </xf>
    <xf numFmtId="0" fontId="36" fillId="0" borderId="0" xfId="42" applyFont="1" applyAlignment="1">
      <alignment horizontal="left" vertical="center" indent="1"/>
    </xf>
    <xf numFmtId="0" fontId="36" fillId="0" borderId="91" xfId="42" applyFont="1" applyBorder="1" applyAlignment="1">
      <alignment horizontal="left" vertical="center" indent="1"/>
    </xf>
    <xf numFmtId="8" fontId="52" fillId="35" borderId="79" xfId="0" applyNumberFormat="1" applyFont="1" applyFill="1" applyBorder="1" applyAlignment="1">
      <alignment horizontal="left" vertical="center" indent="1"/>
    </xf>
    <xf numFmtId="8" fontId="52" fillId="35" borderId="72" xfId="0" applyNumberFormat="1" applyFont="1" applyFill="1" applyBorder="1" applyAlignment="1">
      <alignment horizontal="left" vertical="center" indent="1"/>
    </xf>
    <xf numFmtId="0" fontId="28" fillId="0" borderId="28" xfId="0" applyFont="1" applyFill="1" applyBorder="1" applyAlignment="1">
      <alignment horizontal="left" vertical="justify" indent="1"/>
    </xf>
    <xf numFmtId="0" fontId="28" fillId="0" borderId="38" xfId="0" applyFont="1" applyFill="1" applyBorder="1" applyAlignment="1">
      <alignment horizontal="left" vertical="justify" indent="1"/>
    </xf>
    <xf numFmtId="0" fontId="28" fillId="0" borderId="24" xfId="0" applyFont="1" applyFill="1" applyBorder="1" applyAlignment="1">
      <alignment horizontal="left" vertical="justify" indent="1"/>
    </xf>
    <xf numFmtId="0" fontId="28" fillId="0" borderId="25" xfId="0" applyFont="1" applyFill="1" applyBorder="1" applyAlignment="1">
      <alignment horizontal="left" vertical="justify" indent="1"/>
    </xf>
    <xf numFmtId="0" fontId="28" fillId="0" borderId="26" xfId="0" applyFont="1" applyFill="1" applyBorder="1" applyAlignment="1">
      <alignment horizontal="left" vertical="justify" indent="1"/>
    </xf>
    <xf numFmtId="0" fontId="28" fillId="0" borderId="27" xfId="0" applyFont="1" applyFill="1" applyBorder="1" applyAlignment="1">
      <alignment horizontal="left" vertical="justify" indent="1"/>
    </xf>
    <xf numFmtId="0" fontId="30" fillId="0" borderId="39" xfId="42" applyFont="1" applyFill="1" applyBorder="1" applyAlignment="1">
      <alignment horizontal="left" vertical="center" wrapText="1" indent="1"/>
    </xf>
    <xf numFmtId="0" fontId="30" fillId="0" borderId="30" xfId="42" applyFont="1" applyFill="1" applyBorder="1" applyAlignment="1">
      <alignment horizontal="left" vertical="center" wrapText="1" indent="1"/>
    </xf>
    <xf numFmtId="166" fontId="30" fillId="0" borderId="40" xfId="42" applyNumberFormat="1" applyFont="1" applyFill="1" applyBorder="1" applyAlignment="1">
      <alignment horizontal="left" vertical="center" indent="1"/>
    </xf>
    <xf numFmtId="166" fontId="30" fillId="0" borderId="31" xfId="42" applyNumberFormat="1" applyFont="1" applyFill="1" applyBorder="1" applyAlignment="1">
      <alignment horizontal="left" vertical="center" indent="1"/>
    </xf>
    <xf numFmtId="8" fontId="51" fillId="35" borderId="98" xfId="0" applyNumberFormat="1" applyFont="1" applyFill="1" applyBorder="1" applyAlignment="1">
      <alignment horizontal="left" vertical="center" indent="1"/>
    </xf>
    <xf numFmtId="8" fontId="51" fillId="35" borderId="99" xfId="0" applyNumberFormat="1" applyFont="1" applyFill="1" applyBorder="1" applyAlignment="1">
      <alignment horizontal="left" vertical="center" indent="1"/>
    </xf>
    <xf numFmtId="8" fontId="51" fillId="35" borderId="100" xfId="0" applyNumberFormat="1" applyFont="1" applyFill="1" applyBorder="1" applyAlignment="1">
      <alignment horizontal="left" vertical="center" indent="1"/>
    </xf>
    <xf numFmtId="8" fontId="65" fillId="35" borderId="88" xfId="0" applyNumberFormat="1" applyFont="1" applyFill="1" applyBorder="1" applyAlignment="1">
      <alignment horizontal="left" vertical="center" indent="1"/>
    </xf>
    <xf numFmtId="8" fontId="65" fillId="35" borderId="55" xfId="0" applyNumberFormat="1" applyFont="1" applyFill="1" applyBorder="1" applyAlignment="1">
      <alignment horizontal="left" vertical="center" indent="1"/>
    </xf>
    <xf numFmtId="8" fontId="65" fillId="35" borderId="89" xfId="0" applyNumberFormat="1" applyFont="1" applyFill="1" applyBorder="1" applyAlignment="1">
      <alignment horizontal="left" vertical="center" indent="1"/>
    </xf>
    <xf numFmtId="8" fontId="38" fillId="36" borderId="46" xfId="0" applyNumberFormat="1" applyFont="1" applyFill="1" applyBorder="1" applyAlignment="1">
      <alignment horizontal="left" vertical="center" indent="4"/>
    </xf>
    <xf numFmtId="8" fontId="38" fillId="36" borderId="47" xfId="0" applyNumberFormat="1" applyFont="1" applyFill="1" applyBorder="1" applyAlignment="1">
      <alignment horizontal="left" vertical="center" indent="4"/>
    </xf>
    <xf numFmtId="49" fontId="55" fillId="36" borderId="0" xfId="0" applyNumberFormat="1" applyFont="1" applyFill="1" applyBorder="1" applyAlignment="1">
      <alignment horizontal="left" vertical="center" indent="4"/>
    </xf>
    <xf numFmtId="49" fontId="55" fillId="36" borderId="49" xfId="0" applyNumberFormat="1" applyFont="1" applyFill="1" applyBorder="1" applyAlignment="1">
      <alignment horizontal="left" vertical="center" indent="4"/>
    </xf>
    <xf numFmtId="0" fontId="55" fillId="36" borderId="0" xfId="0" applyFont="1" applyFill="1" applyBorder="1" applyAlignment="1">
      <alignment horizontal="left" vertical="center" indent="4"/>
    </xf>
    <xf numFmtId="0" fontId="55" fillId="36" borderId="49" xfId="0" applyFont="1" applyFill="1" applyBorder="1" applyAlignment="1">
      <alignment horizontal="left" vertical="center" indent="4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9" xfId="0" applyNumberFormat="1" applyFont="1" applyFill="1" applyBorder="1" applyAlignment="1">
      <alignment horizontal="left" vertical="center" indent="4"/>
    </xf>
    <xf numFmtId="0" fontId="58" fillId="0" borderId="0" xfId="42" applyFont="1" applyAlignment="1">
      <alignment horizontal="left" vertical="center" indent="1"/>
    </xf>
    <xf numFmtId="0" fontId="33" fillId="2" borderId="41" xfId="0" applyFont="1" applyFill="1" applyBorder="1" applyAlignment="1">
      <alignment horizontal="left" vertical="center" indent="1"/>
    </xf>
    <xf numFmtId="0" fontId="33" fillId="2" borderId="42" xfId="0" applyFont="1" applyFill="1" applyBorder="1" applyAlignment="1">
      <alignment horizontal="left" vertical="center" indent="1"/>
    </xf>
    <xf numFmtId="0" fontId="33" fillId="2" borderId="43" xfId="0" applyFont="1" applyFill="1" applyBorder="1" applyAlignment="1">
      <alignment horizontal="left" vertical="center" indent="1"/>
    </xf>
    <xf numFmtId="0" fontId="33" fillId="2" borderId="44" xfId="0" applyFont="1" applyFill="1" applyBorder="1" applyAlignment="1">
      <alignment horizontal="left" vertical="center" indent="1"/>
    </xf>
    <xf numFmtId="49" fontId="38" fillId="36" borderId="0" xfId="0" applyNumberFormat="1" applyFont="1" applyFill="1" applyBorder="1" applyAlignment="1">
      <alignment horizontal="left" vertical="center" indent="4"/>
    </xf>
    <xf numFmtId="49" fontId="38" fillId="36" borderId="49" xfId="0" applyNumberFormat="1" applyFont="1" applyFill="1" applyBorder="1" applyAlignment="1">
      <alignment horizontal="left" vertical="center" indent="4"/>
    </xf>
    <xf numFmtId="49" fontId="58" fillId="36" borderId="48" xfId="42" applyNumberFormat="1" applyFont="1" applyFill="1" applyBorder="1" applyAlignment="1">
      <alignment horizontal="left" vertical="center" indent="1"/>
    </xf>
    <xf numFmtId="49" fontId="58" fillId="36" borderId="0" xfId="42" applyNumberFormat="1" applyFont="1" applyFill="1" applyBorder="1" applyAlignment="1">
      <alignment horizontal="left" vertical="center" indent="1"/>
    </xf>
    <xf numFmtId="49" fontId="57" fillId="36" borderId="0" xfId="0" applyNumberFormat="1" applyFont="1" applyFill="1" applyBorder="1" applyAlignment="1">
      <alignment horizontal="left" vertical="center" indent="1"/>
    </xf>
    <xf numFmtId="0" fontId="63" fillId="2" borderId="18" xfId="0" applyFont="1" applyFill="1" applyBorder="1" applyAlignment="1">
      <alignment horizontal="left" vertical="justify"/>
    </xf>
    <xf numFmtId="0" fontId="63" fillId="2" borderId="14" xfId="0" applyFont="1" applyFill="1" applyBorder="1" applyAlignment="1">
      <alignment horizontal="left" vertical="justify"/>
    </xf>
    <xf numFmtId="0" fontId="36" fillId="0" borderId="51" xfId="42" applyFont="1" applyBorder="1" applyAlignment="1">
      <alignment horizontal="left" vertical="center" indent="1"/>
    </xf>
    <xf numFmtId="0" fontId="36" fillId="0" borderId="90" xfId="42" applyFont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1"/>
    </xf>
    <xf numFmtId="0" fontId="36" fillId="3" borderId="0" xfId="42" applyFont="1" applyFill="1" applyBorder="1" applyAlignment="1">
      <alignment horizontal="left" vertical="center" indent="1"/>
    </xf>
    <xf numFmtId="8" fontId="1" fillId="2" borderId="14" xfId="0" applyNumberFormat="1" applyFont="1" applyFill="1" applyBorder="1" applyAlignment="1">
      <alignment horizontal="left" vertical="justify" indent="1"/>
    </xf>
    <xf numFmtId="8" fontId="1" fillId="2" borderId="16" xfId="0" applyNumberFormat="1" applyFont="1" applyFill="1" applyBorder="1" applyAlignment="1">
      <alignment horizontal="left" vertical="justify" indent="1"/>
    </xf>
    <xf numFmtId="1" fontId="1" fillId="2" borderId="95" xfId="0" applyNumberFormat="1" applyFont="1" applyFill="1" applyBorder="1" applyAlignment="1">
      <alignment horizontal="left" vertical="center" indent="1"/>
    </xf>
    <xf numFmtId="1" fontId="1" fillId="2" borderId="17" xfId="0" applyNumberFormat="1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justify" indent="1"/>
    </xf>
    <xf numFmtId="0" fontId="1" fillId="2" borderId="17" xfId="0" applyFont="1" applyFill="1" applyBorder="1" applyAlignment="1">
      <alignment horizontal="left" vertical="justify" indent="1"/>
    </xf>
    <xf numFmtId="8" fontId="43" fillId="0" borderId="52" xfId="42" applyNumberFormat="1" applyFont="1" applyFill="1" applyBorder="1" applyAlignment="1">
      <alignment horizontal="left" vertical="center" indent="3"/>
    </xf>
    <xf numFmtId="8" fontId="43" fillId="0" borderId="53" xfId="42" applyNumberFormat="1" applyFont="1" applyFill="1" applyBorder="1" applyAlignment="1">
      <alignment horizontal="left" vertical="center" indent="3"/>
    </xf>
    <xf numFmtId="6" fontId="43" fillId="0" borderId="54" xfId="42" applyNumberFormat="1" applyFont="1" applyFill="1" applyBorder="1" applyAlignment="1">
      <alignment horizontal="center" vertical="center"/>
    </xf>
    <xf numFmtId="6" fontId="43" fillId="0" borderId="55" xfId="42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</font>
      <numFmt numFmtId="165" formatCode="&quot;$&quot;#,##0.00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</font>
      <numFmt numFmtId="12" formatCode="&quot;$&quot;#,##0.00_);[Red]\(&quot;$&quot;#,##0.00\)"/>
    </dxf>
    <dxf>
      <font>
        <b/>
        <i val="0"/>
      </font>
      <numFmt numFmtId="14" formatCode="0.00%"/>
    </dxf>
    <dxf>
      <font>
        <b/>
        <i val="0"/>
      </font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</font>
      <numFmt numFmtId="165" formatCode="&quot;$&quot;#,##0.00"/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A8"/>
      <color rgb="FFFFFFFF"/>
      <color rgb="FF0055FE"/>
      <color rgb="FF68A1C4"/>
      <color rgb="FF001F5C"/>
      <color rgb="FF5B9CD7"/>
      <color rgb="FF63A9C9"/>
      <color rgb="FF5799D5"/>
      <color rgb="FF72AADC"/>
      <color rgb="FF19A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5465982344898"/>
          <c:y val="4.8761359997720036E-2"/>
          <c:w val="0.73388451850780256"/>
          <c:h val="0.85587429904996115"/>
        </c:manualLayout>
      </c:layout>
      <c:lineChart>
        <c:grouping val="standard"/>
        <c:varyColors val="0"/>
        <c:ser>
          <c:idx val="0"/>
          <c:order val="0"/>
          <c:tx>
            <c:strRef>
              <c:f>Sheet1!$CR$53</c:f>
              <c:strCache>
                <c:ptCount val="1"/>
                <c:pt idx="0">
                  <c:v>S&amp;P (SP)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Sheet1!$CR$54:$CR$308</c:f>
              <c:numCache>
                <c:formatCode>"$"#,##0.00_);[Red]\("$"#,##0.00\)</c:formatCode>
                <c:ptCount val="255"/>
                <c:pt idx="1">
                  <c:v>-7086.5</c:v>
                </c:pt>
                <c:pt idx="2">
                  <c:v>-5684.5</c:v>
                </c:pt>
                <c:pt idx="3">
                  <c:v>-1687.5</c:v>
                </c:pt>
                <c:pt idx="4">
                  <c:v>-5226</c:v>
                </c:pt>
                <c:pt idx="5">
                  <c:v>-3634.5</c:v>
                </c:pt>
                <c:pt idx="6">
                  <c:v>-4794.5</c:v>
                </c:pt>
                <c:pt idx="7">
                  <c:v>-1658</c:v>
                </c:pt>
                <c:pt idx="8">
                  <c:v>-1455.5</c:v>
                </c:pt>
                <c:pt idx="9">
                  <c:v>-1005</c:v>
                </c:pt>
                <c:pt idx="10">
                  <c:v>-649.5</c:v>
                </c:pt>
                <c:pt idx="11">
                  <c:v>2069</c:v>
                </c:pt>
                <c:pt idx="12">
                  <c:v>-2202.5</c:v>
                </c:pt>
                <c:pt idx="13">
                  <c:v>-874</c:v>
                </c:pt>
                <c:pt idx="14">
                  <c:v>2042.5</c:v>
                </c:pt>
                <c:pt idx="15">
                  <c:v>6023</c:v>
                </c:pt>
                <c:pt idx="16">
                  <c:v>8505.5</c:v>
                </c:pt>
                <c:pt idx="17">
                  <c:v>8823.5</c:v>
                </c:pt>
                <c:pt idx="18">
                  <c:v>10212.5</c:v>
                </c:pt>
                <c:pt idx="19">
                  <c:v>10871</c:v>
                </c:pt>
                <c:pt idx="20">
                  <c:v>13130.5</c:v>
                </c:pt>
                <c:pt idx="21">
                  <c:v>17762.5</c:v>
                </c:pt>
                <c:pt idx="22">
                  <c:v>14660.5</c:v>
                </c:pt>
                <c:pt idx="23">
                  <c:v>18644</c:v>
                </c:pt>
                <c:pt idx="24">
                  <c:v>16643.5</c:v>
                </c:pt>
                <c:pt idx="25">
                  <c:v>16531.5</c:v>
                </c:pt>
                <c:pt idx="26">
                  <c:v>17705</c:v>
                </c:pt>
                <c:pt idx="27">
                  <c:v>19699</c:v>
                </c:pt>
                <c:pt idx="28">
                  <c:v>22120.5</c:v>
                </c:pt>
                <c:pt idx="29">
                  <c:v>22609.5</c:v>
                </c:pt>
                <c:pt idx="30">
                  <c:v>26475.5</c:v>
                </c:pt>
                <c:pt idx="31">
                  <c:v>30385.5</c:v>
                </c:pt>
                <c:pt idx="32">
                  <c:v>29769</c:v>
                </c:pt>
                <c:pt idx="33">
                  <c:v>30964.5</c:v>
                </c:pt>
                <c:pt idx="34">
                  <c:v>29975.5</c:v>
                </c:pt>
                <c:pt idx="35">
                  <c:v>32503</c:v>
                </c:pt>
                <c:pt idx="36">
                  <c:v>32153.5</c:v>
                </c:pt>
                <c:pt idx="37">
                  <c:v>32600.5</c:v>
                </c:pt>
                <c:pt idx="38">
                  <c:v>33328</c:v>
                </c:pt>
                <c:pt idx="39">
                  <c:v>31476.5</c:v>
                </c:pt>
                <c:pt idx="40">
                  <c:v>34913.5</c:v>
                </c:pt>
                <c:pt idx="41">
                  <c:v>37247</c:v>
                </c:pt>
                <c:pt idx="42">
                  <c:v>37792.5</c:v>
                </c:pt>
                <c:pt idx="43">
                  <c:v>37393</c:v>
                </c:pt>
                <c:pt idx="44">
                  <c:v>38203</c:v>
                </c:pt>
                <c:pt idx="45">
                  <c:v>38292</c:v>
                </c:pt>
                <c:pt idx="46">
                  <c:v>38563</c:v>
                </c:pt>
                <c:pt idx="47">
                  <c:v>37066.5</c:v>
                </c:pt>
                <c:pt idx="48">
                  <c:v>39752.5</c:v>
                </c:pt>
                <c:pt idx="49">
                  <c:v>40713.5</c:v>
                </c:pt>
                <c:pt idx="50">
                  <c:v>41404.5</c:v>
                </c:pt>
                <c:pt idx="51">
                  <c:v>41866.5</c:v>
                </c:pt>
                <c:pt idx="52">
                  <c:v>41757.5</c:v>
                </c:pt>
                <c:pt idx="53">
                  <c:v>40989.5</c:v>
                </c:pt>
                <c:pt idx="54">
                  <c:v>41997.5</c:v>
                </c:pt>
                <c:pt idx="55">
                  <c:v>42368.5</c:v>
                </c:pt>
                <c:pt idx="56">
                  <c:v>43059.5</c:v>
                </c:pt>
                <c:pt idx="57">
                  <c:v>43576.5</c:v>
                </c:pt>
                <c:pt idx="58">
                  <c:v>42900.5</c:v>
                </c:pt>
                <c:pt idx="59">
                  <c:v>45081.5</c:v>
                </c:pt>
                <c:pt idx="60">
                  <c:v>46986.5</c:v>
                </c:pt>
                <c:pt idx="61">
                  <c:v>46077</c:v>
                </c:pt>
                <c:pt idx="62">
                  <c:v>46292.5</c:v>
                </c:pt>
                <c:pt idx="63">
                  <c:v>46819</c:v>
                </c:pt>
                <c:pt idx="64">
                  <c:v>48006</c:v>
                </c:pt>
                <c:pt idx="65">
                  <c:v>47410.5</c:v>
                </c:pt>
                <c:pt idx="66">
                  <c:v>48215</c:v>
                </c:pt>
                <c:pt idx="67">
                  <c:v>48265.5</c:v>
                </c:pt>
                <c:pt idx="68">
                  <c:v>47435</c:v>
                </c:pt>
                <c:pt idx="69">
                  <c:v>45728</c:v>
                </c:pt>
                <c:pt idx="70">
                  <c:v>46818</c:v>
                </c:pt>
                <c:pt idx="71">
                  <c:v>49199</c:v>
                </c:pt>
                <c:pt idx="72">
                  <c:v>49713.5</c:v>
                </c:pt>
                <c:pt idx="73">
                  <c:v>50489</c:v>
                </c:pt>
                <c:pt idx="74">
                  <c:v>48816</c:v>
                </c:pt>
                <c:pt idx="75">
                  <c:v>49140.5</c:v>
                </c:pt>
                <c:pt idx="76">
                  <c:v>47778.5</c:v>
                </c:pt>
                <c:pt idx="77">
                  <c:v>47828.5</c:v>
                </c:pt>
                <c:pt idx="78">
                  <c:v>47823</c:v>
                </c:pt>
                <c:pt idx="79">
                  <c:v>45369</c:v>
                </c:pt>
                <c:pt idx="80">
                  <c:v>46727</c:v>
                </c:pt>
                <c:pt idx="81">
                  <c:v>48328.5</c:v>
                </c:pt>
                <c:pt idx="82">
                  <c:v>50433</c:v>
                </c:pt>
                <c:pt idx="83">
                  <c:v>51567.5</c:v>
                </c:pt>
                <c:pt idx="84">
                  <c:v>52451</c:v>
                </c:pt>
                <c:pt idx="85">
                  <c:v>53448</c:v>
                </c:pt>
                <c:pt idx="86">
                  <c:v>51060</c:v>
                </c:pt>
                <c:pt idx="87">
                  <c:v>48901</c:v>
                </c:pt>
                <c:pt idx="88">
                  <c:v>51976.5</c:v>
                </c:pt>
                <c:pt idx="89">
                  <c:v>54389</c:v>
                </c:pt>
                <c:pt idx="90">
                  <c:v>51444.5</c:v>
                </c:pt>
                <c:pt idx="91">
                  <c:v>53092.5</c:v>
                </c:pt>
                <c:pt idx="92">
                  <c:v>52156.5</c:v>
                </c:pt>
                <c:pt idx="93">
                  <c:v>54755.5</c:v>
                </c:pt>
                <c:pt idx="94">
                  <c:v>50973</c:v>
                </c:pt>
                <c:pt idx="95">
                  <c:v>54385</c:v>
                </c:pt>
                <c:pt idx="96">
                  <c:v>48187</c:v>
                </c:pt>
                <c:pt idx="97">
                  <c:v>52638.5</c:v>
                </c:pt>
                <c:pt idx="98">
                  <c:v>50878.5</c:v>
                </c:pt>
                <c:pt idx="99">
                  <c:v>48479</c:v>
                </c:pt>
                <c:pt idx="100">
                  <c:v>51623.5</c:v>
                </c:pt>
                <c:pt idx="101">
                  <c:v>52363</c:v>
                </c:pt>
                <c:pt idx="102">
                  <c:v>56872</c:v>
                </c:pt>
                <c:pt idx="103">
                  <c:v>57503</c:v>
                </c:pt>
                <c:pt idx="104">
                  <c:v>56486.5</c:v>
                </c:pt>
                <c:pt idx="105">
                  <c:v>61567</c:v>
                </c:pt>
                <c:pt idx="106">
                  <c:v>71366.5</c:v>
                </c:pt>
                <c:pt idx="107">
                  <c:v>74992</c:v>
                </c:pt>
                <c:pt idx="108">
                  <c:v>74198.5</c:v>
                </c:pt>
                <c:pt idx="109">
                  <c:v>74882</c:v>
                </c:pt>
                <c:pt idx="110">
                  <c:v>79421.5</c:v>
                </c:pt>
                <c:pt idx="111">
                  <c:v>76595.5</c:v>
                </c:pt>
                <c:pt idx="112">
                  <c:v>80342.5</c:v>
                </c:pt>
                <c:pt idx="113">
                  <c:v>82659</c:v>
                </c:pt>
                <c:pt idx="114">
                  <c:v>82820</c:v>
                </c:pt>
                <c:pt idx="115">
                  <c:v>84853</c:v>
                </c:pt>
                <c:pt idx="116">
                  <c:v>86510</c:v>
                </c:pt>
                <c:pt idx="117">
                  <c:v>88333</c:v>
                </c:pt>
                <c:pt idx="118">
                  <c:v>90241.5</c:v>
                </c:pt>
                <c:pt idx="119">
                  <c:v>89863.5</c:v>
                </c:pt>
                <c:pt idx="120">
                  <c:v>90837</c:v>
                </c:pt>
                <c:pt idx="121">
                  <c:v>92997.5</c:v>
                </c:pt>
                <c:pt idx="122">
                  <c:v>92416.5</c:v>
                </c:pt>
                <c:pt idx="123">
                  <c:v>95663.5</c:v>
                </c:pt>
                <c:pt idx="124">
                  <c:v>96526</c:v>
                </c:pt>
                <c:pt idx="125">
                  <c:v>100042.5</c:v>
                </c:pt>
                <c:pt idx="126">
                  <c:v>100499.5</c:v>
                </c:pt>
                <c:pt idx="127">
                  <c:v>97559</c:v>
                </c:pt>
                <c:pt idx="128">
                  <c:v>97898.5</c:v>
                </c:pt>
                <c:pt idx="129">
                  <c:v>96935</c:v>
                </c:pt>
                <c:pt idx="130">
                  <c:v>99038</c:v>
                </c:pt>
                <c:pt idx="131">
                  <c:v>99748.5</c:v>
                </c:pt>
                <c:pt idx="132">
                  <c:v>101012</c:v>
                </c:pt>
                <c:pt idx="133">
                  <c:v>102436</c:v>
                </c:pt>
                <c:pt idx="134">
                  <c:v>104491</c:v>
                </c:pt>
                <c:pt idx="135">
                  <c:v>102835.5</c:v>
                </c:pt>
                <c:pt idx="136">
                  <c:v>103898.5</c:v>
                </c:pt>
                <c:pt idx="137">
                  <c:v>101746</c:v>
                </c:pt>
                <c:pt idx="138">
                  <c:v>102974</c:v>
                </c:pt>
                <c:pt idx="139">
                  <c:v>102317</c:v>
                </c:pt>
                <c:pt idx="140">
                  <c:v>105986.5</c:v>
                </c:pt>
                <c:pt idx="141">
                  <c:v>106047</c:v>
                </c:pt>
                <c:pt idx="142">
                  <c:v>105755</c:v>
                </c:pt>
                <c:pt idx="143">
                  <c:v>102316</c:v>
                </c:pt>
                <c:pt idx="144">
                  <c:v>100444</c:v>
                </c:pt>
                <c:pt idx="145">
                  <c:v>103184.5</c:v>
                </c:pt>
                <c:pt idx="146">
                  <c:v>105848</c:v>
                </c:pt>
                <c:pt idx="147">
                  <c:v>107987.5</c:v>
                </c:pt>
                <c:pt idx="148">
                  <c:v>105603.5</c:v>
                </c:pt>
                <c:pt idx="149">
                  <c:v>107062.5</c:v>
                </c:pt>
                <c:pt idx="150">
                  <c:v>106364</c:v>
                </c:pt>
                <c:pt idx="151">
                  <c:v>107222</c:v>
                </c:pt>
                <c:pt idx="152">
                  <c:v>108585</c:v>
                </c:pt>
                <c:pt idx="153">
                  <c:v>110289.5</c:v>
                </c:pt>
                <c:pt idx="154">
                  <c:v>108642</c:v>
                </c:pt>
                <c:pt idx="155">
                  <c:v>109027</c:v>
                </c:pt>
                <c:pt idx="156">
                  <c:v>109527.5</c:v>
                </c:pt>
                <c:pt idx="157">
                  <c:v>113123.5</c:v>
                </c:pt>
                <c:pt idx="158">
                  <c:v>113952</c:v>
                </c:pt>
                <c:pt idx="159">
                  <c:v>116677.5</c:v>
                </c:pt>
                <c:pt idx="160">
                  <c:v>118096.5</c:v>
                </c:pt>
                <c:pt idx="161">
                  <c:v>119755</c:v>
                </c:pt>
                <c:pt idx="162">
                  <c:v>117666</c:v>
                </c:pt>
                <c:pt idx="163">
                  <c:v>119038.5</c:v>
                </c:pt>
                <c:pt idx="164">
                  <c:v>119196.5</c:v>
                </c:pt>
                <c:pt idx="165">
                  <c:v>116484.5</c:v>
                </c:pt>
                <c:pt idx="166">
                  <c:v>117448</c:v>
                </c:pt>
                <c:pt idx="167">
                  <c:v>119911.5</c:v>
                </c:pt>
                <c:pt idx="168">
                  <c:v>119550</c:v>
                </c:pt>
                <c:pt idx="169">
                  <c:v>116992.5</c:v>
                </c:pt>
                <c:pt idx="170">
                  <c:v>117129.5</c:v>
                </c:pt>
                <c:pt idx="171">
                  <c:v>117774</c:v>
                </c:pt>
                <c:pt idx="172">
                  <c:v>114395.5</c:v>
                </c:pt>
                <c:pt idx="173">
                  <c:v>116376.5</c:v>
                </c:pt>
                <c:pt idx="174">
                  <c:v>118209.5</c:v>
                </c:pt>
                <c:pt idx="175">
                  <c:v>120632.5</c:v>
                </c:pt>
                <c:pt idx="176">
                  <c:v>120121.5</c:v>
                </c:pt>
                <c:pt idx="177">
                  <c:v>117898.5</c:v>
                </c:pt>
                <c:pt idx="178">
                  <c:v>121213.5</c:v>
                </c:pt>
                <c:pt idx="179">
                  <c:v>123689</c:v>
                </c:pt>
                <c:pt idx="180">
                  <c:v>120588</c:v>
                </c:pt>
                <c:pt idx="181">
                  <c:v>117607.5</c:v>
                </c:pt>
                <c:pt idx="182">
                  <c:v>118392</c:v>
                </c:pt>
                <c:pt idx="183">
                  <c:v>114776.5</c:v>
                </c:pt>
                <c:pt idx="184">
                  <c:v>114217.5</c:v>
                </c:pt>
                <c:pt idx="185">
                  <c:v>114448.5</c:v>
                </c:pt>
                <c:pt idx="186">
                  <c:v>116363.5</c:v>
                </c:pt>
                <c:pt idx="187">
                  <c:v>110807</c:v>
                </c:pt>
                <c:pt idx="188">
                  <c:v>115323</c:v>
                </c:pt>
                <c:pt idx="189">
                  <c:v>117930.5</c:v>
                </c:pt>
                <c:pt idx="190">
                  <c:v>119869</c:v>
                </c:pt>
                <c:pt idx="191">
                  <c:v>119921.5</c:v>
                </c:pt>
                <c:pt idx="192">
                  <c:v>120024</c:v>
                </c:pt>
                <c:pt idx="193">
                  <c:v>125209</c:v>
                </c:pt>
                <c:pt idx="194">
                  <c:v>124243.5</c:v>
                </c:pt>
                <c:pt idx="195">
                  <c:v>130619</c:v>
                </c:pt>
                <c:pt idx="196">
                  <c:v>130897</c:v>
                </c:pt>
                <c:pt idx="197">
                  <c:v>129908</c:v>
                </c:pt>
                <c:pt idx="198">
                  <c:v>123819</c:v>
                </c:pt>
                <c:pt idx="199">
                  <c:v>127108</c:v>
                </c:pt>
                <c:pt idx="200">
                  <c:v>126975.5</c:v>
                </c:pt>
                <c:pt idx="201">
                  <c:v>128105.5</c:v>
                </c:pt>
                <c:pt idx="202">
                  <c:v>130211.5</c:v>
                </c:pt>
                <c:pt idx="203">
                  <c:v>130094.5</c:v>
                </c:pt>
                <c:pt idx="204">
                  <c:v>132095.5</c:v>
                </c:pt>
                <c:pt idx="205">
                  <c:v>134097.5</c:v>
                </c:pt>
                <c:pt idx="206">
                  <c:v>138336</c:v>
                </c:pt>
                <c:pt idx="207">
                  <c:v>136575</c:v>
                </c:pt>
                <c:pt idx="208">
                  <c:v>139013</c:v>
                </c:pt>
                <c:pt idx="209">
                  <c:v>140393</c:v>
                </c:pt>
                <c:pt idx="210">
                  <c:v>140973.5</c:v>
                </c:pt>
                <c:pt idx="211">
                  <c:v>143941</c:v>
                </c:pt>
                <c:pt idx="212">
                  <c:v>139805.5</c:v>
                </c:pt>
                <c:pt idx="213">
                  <c:v>142152</c:v>
                </c:pt>
                <c:pt idx="214">
                  <c:v>144947</c:v>
                </c:pt>
                <c:pt idx="215">
                  <c:v>148563</c:v>
                </c:pt>
                <c:pt idx="216">
                  <c:v>149864.5</c:v>
                </c:pt>
                <c:pt idx="217">
                  <c:v>157374.5</c:v>
                </c:pt>
                <c:pt idx="218">
                  <c:v>156666.5</c:v>
                </c:pt>
                <c:pt idx="219">
                  <c:v>158033.5</c:v>
                </c:pt>
                <c:pt idx="220">
                  <c:v>153268.5</c:v>
                </c:pt>
                <c:pt idx="221">
                  <c:v>153703.5</c:v>
                </c:pt>
                <c:pt idx="222">
                  <c:v>154189.5</c:v>
                </c:pt>
                <c:pt idx="223">
                  <c:v>154901.5</c:v>
                </c:pt>
                <c:pt idx="224">
                  <c:v>159163</c:v>
                </c:pt>
                <c:pt idx="225">
                  <c:v>159786</c:v>
                </c:pt>
                <c:pt idx="226">
                  <c:v>166904</c:v>
                </c:pt>
                <c:pt idx="227">
                  <c:v>156343.5</c:v>
                </c:pt>
                <c:pt idx="228">
                  <c:v>162920.5</c:v>
                </c:pt>
                <c:pt idx="229">
                  <c:v>163765</c:v>
                </c:pt>
                <c:pt idx="230">
                  <c:v>167784.5</c:v>
                </c:pt>
                <c:pt idx="231">
                  <c:v>170280</c:v>
                </c:pt>
                <c:pt idx="232">
                  <c:v>169049.5</c:v>
                </c:pt>
                <c:pt idx="233">
                  <c:v>178738</c:v>
                </c:pt>
                <c:pt idx="234">
                  <c:v>174717</c:v>
                </c:pt>
                <c:pt idx="235">
                  <c:v>176648</c:v>
                </c:pt>
                <c:pt idx="236">
                  <c:v>176623</c:v>
                </c:pt>
                <c:pt idx="237">
                  <c:v>181117</c:v>
                </c:pt>
                <c:pt idx="238">
                  <c:v>178537</c:v>
                </c:pt>
                <c:pt idx="239">
                  <c:v>183708</c:v>
                </c:pt>
                <c:pt idx="240">
                  <c:v>188198</c:v>
                </c:pt>
                <c:pt idx="241">
                  <c:v>187935</c:v>
                </c:pt>
                <c:pt idx="242">
                  <c:v>201498</c:v>
                </c:pt>
                <c:pt idx="243">
                  <c:v>217876.5</c:v>
                </c:pt>
                <c:pt idx="244">
                  <c:v>230204.5</c:v>
                </c:pt>
                <c:pt idx="245">
                  <c:v>234715.5</c:v>
                </c:pt>
                <c:pt idx="246">
                  <c:v>235891</c:v>
                </c:pt>
                <c:pt idx="247">
                  <c:v>245540</c:v>
                </c:pt>
                <c:pt idx="248">
                  <c:v>258629.5</c:v>
                </c:pt>
                <c:pt idx="249">
                  <c:v>256312.5</c:v>
                </c:pt>
                <c:pt idx="250">
                  <c:v>256736.5</c:v>
                </c:pt>
                <c:pt idx="251">
                  <c:v>259776.5</c:v>
                </c:pt>
                <c:pt idx="252">
                  <c:v>264461</c:v>
                </c:pt>
                <c:pt idx="253">
                  <c:v>267228</c:v>
                </c:pt>
                <c:pt idx="254">
                  <c:v>269326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7-442F-9CF3-4BE80F7B3CEA}"/>
            </c:ext>
          </c:extLst>
        </c:ser>
        <c:ser>
          <c:idx val="1"/>
          <c:order val="1"/>
          <c:tx>
            <c:strRef>
              <c:f>Sheet1!$CS$53</c:f>
              <c:strCache>
                <c:ptCount val="1"/>
                <c:pt idx="0">
                  <c:v>S&amp;P Micro  (SPM)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Sheet1!$CS$54:$CS$308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7-442F-9CF3-4BE80F7B3CEA}"/>
            </c:ext>
          </c:extLst>
        </c:ser>
        <c:ser>
          <c:idx val="2"/>
          <c:order val="2"/>
          <c:tx>
            <c:strRef>
              <c:f>Sheet1!$CT$53</c:f>
              <c:strCache>
                <c:ptCount val="1"/>
                <c:pt idx="0">
                  <c:v>NASDAQ  (NAS)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Sheet1!$CT$54:$CT$308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7-442F-9CF3-4BE80F7B3CEA}"/>
            </c:ext>
          </c:extLst>
        </c:ser>
        <c:ser>
          <c:idx val="3"/>
          <c:order val="3"/>
          <c:tx>
            <c:strRef>
              <c:f>Sheet1!$CU$53</c:f>
              <c:strCache>
                <c:ptCount val="1"/>
                <c:pt idx="0">
                  <c:v>NASDAQ Micro  (NASM)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Sheet1!$CU$54:$CU$308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7-442F-9CF3-4BE80F7B3CEA}"/>
            </c:ext>
          </c:extLst>
        </c:ser>
        <c:ser>
          <c:idx val="4"/>
          <c:order val="4"/>
          <c:tx>
            <c:strRef>
              <c:f>Sheet1!$CV$53</c:f>
              <c:strCache>
                <c:ptCount val="1"/>
                <c:pt idx="0">
                  <c:v>Gold 100 (GC1100)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Sheet1!$CV$54:$CV$308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7-442F-9CF3-4BE80F7B3CEA}"/>
            </c:ext>
          </c:extLst>
        </c:ser>
        <c:ser>
          <c:idx val="5"/>
          <c:order val="5"/>
          <c:tx>
            <c:strRef>
              <c:f>Sheet1!$CW$53</c:f>
              <c:strCache>
                <c:ptCount val="1"/>
                <c:pt idx="0">
                  <c:v>Gold-50  (GC50)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Sheet1!$CW$54:$CW$308</c:f>
              <c:numCache>
                <c:formatCode>"$"#,##0.00_);[Red]\("$"#,##0.00\)</c:formatCode>
                <c:ptCount val="255"/>
                <c:pt idx="1">
                  <c:v>-977.5</c:v>
                </c:pt>
                <c:pt idx="2">
                  <c:v>-1012</c:v>
                </c:pt>
                <c:pt idx="3">
                  <c:v>-344.5</c:v>
                </c:pt>
                <c:pt idx="4">
                  <c:v>-69.5</c:v>
                </c:pt>
                <c:pt idx="5">
                  <c:v>-7</c:v>
                </c:pt>
                <c:pt idx="6">
                  <c:v>-71.5</c:v>
                </c:pt>
                <c:pt idx="7">
                  <c:v>-125.5</c:v>
                </c:pt>
                <c:pt idx="8">
                  <c:v>-138</c:v>
                </c:pt>
                <c:pt idx="9">
                  <c:v>-416</c:v>
                </c:pt>
                <c:pt idx="10">
                  <c:v>36.5</c:v>
                </c:pt>
                <c:pt idx="11">
                  <c:v>-317.5</c:v>
                </c:pt>
                <c:pt idx="12">
                  <c:v>-132.5</c:v>
                </c:pt>
                <c:pt idx="13">
                  <c:v>-271.5</c:v>
                </c:pt>
                <c:pt idx="14">
                  <c:v>-328</c:v>
                </c:pt>
                <c:pt idx="15">
                  <c:v>-427</c:v>
                </c:pt>
                <c:pt idx="16">
                  <c:v>-471</c:v>
                </c:pt>
                <c:pt idx="17">
                  <c:v>-383.5</c:v>
                </c:pt>
                <c:pt idx="18">
                  <c:v>-884</c:v>
                </c:pt>
                <c:pt idx="19">
                  <c:v>-723</c:v>
                </c:pt>
                <c:pt idx="20">
                  <c:v>-1052</c:v>
                </c:pt>
                <c:pt idx="21">
                  <c:v>-127</c:v>
                </c:pt>
                <c:pt idx="22">
                  <c:v>-658.5</c:v>
                </c:pt>
                <c:pt idx="23">
                  <c:v>-396</c:v>
                </c:pt>
                <c:pt idx="24">
                  <c:v>-625</c:v>
                </c:pt>
                <c:pt idx="25">
                  <c:v>-795.5</c:v>
                </c:pt>
                <c:pt idx="26">
                  <c:v>-83</c:v>
                </c:pt>
                <c:pt idx="27">
                  <c:v>-616</c:v>
                </c:pt>
                <c:pt idx="28">
                  <c:v>-198.5</c:v>
                </c:pt>
                <c:pt idx="29">
                  <c:v>579</c:v>
                </c:pt>
                <c:pt idx="30">
                  <c:v>335</c:v>
                </c:pt>
                <c:pt idx="31">
                  <c:v>362</c:v>
                </c:pt>
                <c:pt idx="32">
                  <c:v>-27</c:v>
                </c:pt>
                <c:pt idx="33">
                  <c:v>513</c:v>
                </c:pt>
                <c:pt idx="34">
                  <c:v>444</c:v>
                </c:pt>
                <c:pt idx="35">
                  <c:v>301</c:v>
                </c:pt>
                <c:pt idx="36">
                  <c:v>1477</c:v>
                </c:pt>
                <c:pt idx="37">
                  <c:v>2482</c:v>
                </c:pt>
                <c:pt idx="38">
                  <c:v>1813</c:v>
                </c:pt>
                <c:pt idx="39">
                  <c:v>2443</c:v>
                </c:pt>
                <c:pt idx="40">
                  <c:v>2874</c:v>
                </c:pt>
                <c:pt idx="41">
                  <c:v>4169</c:v>
                </c:pt>
                <c:pt idx="42">
                  <c:v>4152.5</c:v>
                </c:pt>
                <c:pt idx="43">
                  <c:v>4081</c:v>
                </c:pt>
                <c:pt idx="44">
                  <c:v>5131</c:v>
                </c:pt>
                <c:pt idx="45">
                  <c:v>5626</c:v>
                </c:pt>
                <c:pt idx="46">
                  <c:v>4943</c:v>
                </c:pt>
                <c:pt idx="47">
                  <c:v>5638</c:v>
                </c:pt>
                <c:pt idx="48">
                  <c:v>6513</c:v>
                </c:pt>
                <c:pt idx="49">
                  <c:v>6244</c:v>
                </c:pt>
                <c:pt idx="50">
                  <c:v>5231</c:v>
                </c:pt>
                <c:pt idx="51">
                  <c:v>6076</c:v>
                </c:pt>
                <c:pt idx="52">
                  <c:v>6071</c:v>
                </c:pt>
                <c:pt idx="53">
                  <c:v>6301</c:v>
                </c:pt>
                <c:pt idx="54">
                  <c:v>5745</c:v>
                </c:pt>
                <c:pt idx="55">
                  <c:v>6155</c:v>
                </c:pt>
                <c:pt idx="56">
                  <c:v>6170</c:v>
                </c:pt>
                <c:pt idx="57">
                  <c:v>5736</c:v>
                </c:pt>
                <c:pt idx="58">
                  <c:v>6240</c:v>
                </c:pt>
                <c:pt idx="59">
                  <c:v>7359</c:v>
                </c:pt>
                <c:pt idx="60">
                  <c:v>6630</c:v>
                </c:pt>
                <c:pt idx="61">
                  <c:v>7433</c:v>
                </c:pt>
                <c:pt idx="62">
                  <c:v>7715.5</c:v>
                </c:pt>
                <c:pt idx="63">
                  <c:v>7603.5</c:v>
                </c:pt>
                <c:pt idx="64">
                  <c:v>7351.5</c:v>
                </c:pt>
                <c:pt idx="65">
                  <c:v>7693.5</c:v>
                </c:pt>
                <c:pt idx="66">
                  <c:v>7923</c:v>
                </c:pt>
                <c:pt idx="67">
                  <c:v>7600</c:v>
                </c:pt>
                <c:pt idx="68">
                  <c:v>7854.5</c:v>
                </c:pt>
                <c:pt idx="69">
                  <c:v>9582.5</c:v>
                </c:pt>
                <c:pt idx="70">
                  <c:v>9422</c:v>
                </c:pt>
                <c:pt idx="71">
                  <c:v>10578</c:v>
                </c:pt>
                <c:pt idx="72">
                  <c:v>11737.5</c:v>
                </c:pt>
                <c:pt idx="73">
                  <c:v>14283.5</c:v>
                </c:pt>
                <c:pt idx="74">
                  <c:v>13679</c:v>
                </c:pt>
                <c:pt idx="75">
                  <c:v>13894.5</c:v>
                </c:pt>
                <c:pt idx="76">
                  <c:v>17442.5</c:v>
                </c:pt>
                <c:pt idx="77">
                  <c:v>16779</c:v>
                </c:pt>
                <c:pt idx="78">
                  <c:v>18214</c:v>
                </c:pt>
                <c:pt idx="79">
                  <c:v>18504.5</c:v>
                </c:pt>
                <c:pt idx="80">
                  <c:v>17993.5</c:v>
                </c:pt>
                <c:pt idx="81">
                  <c:v>18837.5</c:v>
                </c:pt>
                <c:pt idx="82">
                  <c:v>20106</c:v>
                </c:pt>
                <c:pt idx="83">
                  <c:v>22228.5</c:v>
                </c:pt>
                <c:pt idx="84">
                  <c:v>20827</c:v>
                </c:pt>
                <c:pt idx="85">
                  <c:v>20431.5</c:v>
                </c:pt>
                <c:pt idx="86">
                  <c:v>21338</c:v>
                </c:pt>
                <c:pt idx="87">
                  <c:v>18832</c:v>
                </c:pt>
                <c:pt idx="88">
                  <c:v>19545</c:v>
                </c:pt>
                <c:pt idx="89">
                  <c:v>18689</c:v>
                </c:pt>
                <c:pt idx="90">
                  <c:v>19111</c:v>
                </c:pt>
                <c:pt idx="91">
                  <c:v>18691</c:v>
                </c:pt>
                <c:pt idx="92">
                  <c:v>17651.5</c:v>
                </c:pt>
                <c:pt idx="93">
                  <c:v>21135</c:v>
                </c:pt>
                <c:pt idx="94">
                  <c:v>23800</c:v>
                </c:pt>
                <c:pt idx="95">
                  <c:v>23624</c:v>
                </c:pt>
                <c:pt idx="96">
                  <c:v>25665</c:v>
                </c:pt>
                <c:pt idx="97">
                  <c:v>30250</c:v>
                </c:pt>
                <c:pt idx="98">
                  <c:v>32700.5</c:v>
                </c:pt>
                <c:pt idx="99">
                  <c:v>32522.5</c:v>
                </c:pt>
                <c:pt idx="100">
                  <c:v>34475</c:v>
                </c:pt>
                <c:pt idx="101">
                  <c:v>32132</c:v>
                </c:pt>
                <c:pt idx="102">
                  <c:v>34045.5</c:v>
                </c:pt>
                <c:pt idx="103">
                  <c:v>35118</c:v>
                </c:pt>
                <c:pt idx="104">
                  <c:v>39254</c:v>
                </c:pt>
                <c:pt idx="105">
                  <c:v>39046.5</c:v>
                </c:pt>
                <c:pt idx="106">
                  <c:v>44178</c:v>
                </c:pt>
                <c:pt idx="107">
                  <c:v>41099</c:v>
                </c:pt>
                <c:pt idx="108">
                  <c:v>44287</c:v>
                </c:pt>
                <c:pt idx="109">
                  <c:v>42957.5</c:v>
                </c:pt>
                <c:pt idx="110">
                  <c:v>43776.5</c:v>
                </c:pt>
                <c:pt idx="111">
                  <c:v>43631</c:v>
                </c:pt>
                <c:pt idx="112">
                  <c:v>45132.5</c:v>
                </c:pt>
                <c:pt idx="113">
                  <c:v>48822</c:v>
                </c:pt>
                <c:pt idx="114">
                  <c:v>47409</c:v>
                </c:pt>
                <c:pt idx="115">
                  <c:v>47664</c:v>
                </c:pt>
                <c:pt idx="116">
                  <c:v>46069</c:v>
                </c:pt>
                <c:pt idx="117">
                  <c:v>48898.5</c:v>
                </c:pt>
                <c:pt idx="118">
                  <c:v>50796</c:v>
                </c:pt>
                <c:pt idx="119">
                  <c:v>57489.5</c:v>
                </c:pt>
                <c:pt idx="120">
                  <c:v>56660.5</c:v>
                </c:pt>
                <c:pt idx="121">
                  <c:v>55271</c:v>
                </c:pt>
                <c:pt idx="122">
                  <c:v>54487.5</c:v>
                </c:pt>
                <c:pt idx="123">
                  <c:v>53588</c:v>
                </c:pt>
                <c:pt idx="124">
                  <c:v>56849</c:v>
                </c:pt>
                <c:pt idx="125">
                  <c:v>58696.5</c:v>
                </c:pt>
                <c:pt idx="126">
                  <c:v>60018</c:v>
                </c:pt>
                <c:pt idx="127">
                  <c:v>59320</c:v>
                </c:pt>
                <c:pt idx="128">
                  <c:v>59622.5</c:v>
                </c:pt>
                <c:pt idx="129">
                  <c:v>62677.5</c:v>
                </c:pt>
                <c:pt idx="130">
                  <c:v>65167.5</c:v>
                </c:pt>
                <c:pt idx="131">
                  <c:v>65120.5</c:v>
                </c:pt>
                <c:pt idx="132">
                  <c:v>66863</c:v>
                </c:pt>
                <c:pt idx="133">
                  <c:v>66952.5</c:v>
                </c:pt>
                <c:pt idx="134">
                  <c:v>68475</c:v>
                </c:pt>
                <c:pt idx="135">
                  <c:v>69523.5</c:v>
                </c:pt>
                <c:pt idx="136">
                  <c:v>76086.5</c:v>
                </c:pt>
                <c:pt idx="137">
                  <c:v>72386.5</c:v>
                </c:pt>
                <c:pt idx="138">
                  <c:v>72678.5</c:v>
                </c:pt>
                <c:pt idx="139">
                  <c:v>75756.5</c:v>
                </c:pt>
                <c:pt idx="140">
                  <c:v>85702.5</c:v>
                </c:pt>
                <c:pt idx="141">
                  <c:v>93539.5</c:v>
                </c:pt>
                <c:pt idx="142">
                  <c:v>89931</c:v>
                </c:pt>
                <c:pt idx="143">
                  <c:v>89178</c:v>
                </c:pt>
                <c:pt idx="144">
                  <c:v>94584</c:v>
                </c:pt>
                <c:pt idx="145">
                  <c:v>95453.5</c:v>
                </c:pt>
                <c:pt idx="146">
                  <c:v>93384</c:v>
                </c:pt>
                <c:pt idx="147">
                  <c:v>96301</c:v>
                </c:pt>
                <c:pt idx="148">
                  <c:v>96489</c:v>
                </c:pt>
                <c:pt idx="149">
                  <c:v>101687</c:v>
                </c:pt>
                <c:pt idx="150">
                  <c:v>94453.5</c:v>
                </c:pt>
                <c:pt idx="151">
                  <c:v>91161</c:v>
                </c:pt>
                <c:pt idx="152">
                  <c:v>94977</c:v>
                </c:pt>
                <c:pt idx="153">
                  <c:v>99058</c:v>
                </c:pt>
                <c:pt idx="154">
                  <c:v>99119</c:v>
                </c:pt>
                <c:pt idx="155">
                  <c:v>98134</c:v>
                </c:pt>
                <c:pt idx="156">
                  <c:v>100065.5</c:v>
                </c:pt>
                <c:pt idx="157">
                  <c:v>98610.5</c:v>
                </c:pt>
                <c:pt idx="158">
                  <c:v>102812</c:v>
                </c:pt>
                <c:pt idx="159">
                  <c:v>101021.5</c:v>
                </c:pt>
                <c:pt idx="160">
                  <c:v>107156.5</c:v>
                </c:pt>
                <c:pt idx="161">
                  <c:v>111594.5</c:v>
                </c:pt>
                <c:pt idx="162">
                  <c:v>119260</c:v>
                </c:pt>
                <c:pt idx="163">
                  <c:v>117588.5</c:v>
                </c:pt>
                <c:pt idx="164">
                  <c:v>121069.5</c:v>
                </c:pt>
                <c:pt idx="165">
                  <c:v>121385</c:v>
                </c:pt>
                <c:pt idx="166">
                  <c:v>119935.5</c:v>
                </c:pt>
                <c:pt idx="167">
                  <c:v>122952</c:v>
                </c:pt>
                <c:pt idx="168">
                  <c:v>125253</c:v>
                </c:pt>
                <c:pt idx="169">
                  <c:v>124840</c:v>
                </c:pt>
                <c:pt idx="170">
                  <c:v>129094</c:v>
                </c:pt>
                <c:pt idx="171">
                  <c:v>129352.5</c:v>
                </c:pt>
                <c:pt idx="172">
                  <c:v>128977</c:v>
                </c:pt>
                <c:pt idx="173">
                  <c:v>131013.5</c:v>
                </c:pt>
                <c:pt idx="174">
                  <c:v>132117</c:v>
                </c:pt>
                <c:pt idx="175">
                  <c:v>132049</c:v>
                </c:pt>
                <c:pt idx="176">
                  <c:v>130742</c:v>
                </c:pt>
                <c:pt idx="177">
                  <c:v>134696</c:v>
                </c:pt>
                <c:pt idx="178">
                  <c:v>135039.5</c:v>
                </c:pt>
                <c:pt idx="179">
                  <c:v>132295.5</c:v>
                </c:pt>
                <c:pt idx="180">
                  <c:v>134245.5</c:v>
                </c:pt>
                <c:pt idx="181">
                  <c:v>137117.5</c:v>
                </c:pt>
                <c:pt idx="182">
                  <c:v>136166.5</c:v>
                </c:pt>
                <c:pt idx="183">
                  <c:v>135480</c:v>
                </c:pt>
                <c:pt idx="184">
                  <c:v>134631.5</c:v>
                </c:pt>
                <c:pt idx="185">
                  <c:v>131352</c:v>
                </c:pt>
                <c:pt idx="186">
                  <c:v>130601</c:v>
                </c:pt>
                <c:pt idx="187">
                  <c:v>134445.5</c:v>
                </c:pt>
                <c:pt idx="188">
                  <c:v>134163</c:v>
                </c:pt>
                <c:pt idx="189">
                  <c:v>132094</c:v>
                </c:pt>
                <c:pt idx="190">
                  <c:v>133796</c:v>
                </c:pt>
                <c:pt idx="191">
                  <c:v>137674</c:v>
                </c:pt>
                <c:pt idx="192">
                  <c:v>137827.5</c:v>
                </c:pt>
                <c:pt idx="193">
                  <c:v>139040</c:v>
                </c:pt>
                <c:pt idx="194">
                  <c:v>145055</c:v>
                </c:pt>
                <c:pt idx="195">
                  <c:v>143144</c:v>
                </c:pt>
                <c:pt idx="196">
                  <c:v>145447</c:v>
                </c:pt>
                <c:pt idx="197">
                  <c:v>145463</c:v>
                </c:pt>
                <c:pt idx="198">
                  <c:v>146019</c:v>
                </c:pt>
                <c:pt idx="199">
                  <c:v>147481.5</c:v>
                </c:pt>
                <c:pt idx="200">
                  <c:v>148258.5</c:v>
                </c:pt>
                <c:pt idx="201">
                  <c:v>146193.5</c:v>
                </c:pt>
                <c:pt idx="202">
                  <c:v>148178.5</c:v>
                </c:pt>
                <c:pt idx="203">
                  <c:v>150240</c:v>
                </c:pt>
                <c:pt idx="204">
                  <c:v>151296</c:v>
                </c:pt>
                <c:pt idx="205">
                  <c:v>151393</c:v>
                </c:pt>
                <c:pt idx="206">
                  <c:v>153279</c:v>
                </c:pt>
                <c:pt idx="207">
                  <c:v>152413.5</c:v>
                </c:pt>
                <c:pt idx="208">
                  <c:v>153361.5</c:v>
                </c:pt>
                <c:pt idx="209">
                  <c:v>152768.5</c:v>
                </c:pt>
                <c:pt idx="210">
                  <c:v>155040</c:v>
                </c:pt>
                <c:pt idx="211">
                  <c:v>156253.5</c:v>
                </c:pt>
                <c:pt idx="212">
                  <c:v>158845</c:v>
                </c:pt>
                <c:pt idx="213">
                  <c:v>158845.5</c:v>
                </c:pt>
                <c:pt idx="214">
                  <c:v>159309</c:v>
                </c:pt>
                <c:pt idx="215">
                  <c:v>158525</c:v>
                </c:pt>
                <c:pt idx="216">
                  <c:v>160419</c:v>
                </c:pt>
                <c:pt idx="217">
                  <c:v>162539.5</c:v>
                </c:pt>
                <c:pt idx="218">
                  <c:v>159301.5</c:v>
                </c:pt>
                <c:pt idx="219">
                  <c:v>158531</c:v>
                </c:pt>
                <c:pt idx="220">
                  <c:v>159537</c:v>
                </c:pt>
                <c:pt idx="221">
                  <c:v>160386</c:v>
                </c:pt>
                <c:pt idx="222">
                  <c:v>162662.5</c:v>
                </c:pt>
                <c:pt idx="223">
                  <c:v>164121</c:v>
                </c:pt>
                <c:pt idx="224">
                  <c:v>165232.5</c:v>
                </c:pt>
                <c:pt idx="225">
                  <c:v>164693.5</c:v>
                </c:pt>
                <c:pt idx="226">
                  <c:v>162468</c:v>
                </c:pt>
                <c:pt idx="227">
                  <c:v>161544.5</c:v>
                </c:pt>
                <c:pt idx="228">
                  <c:v>164577</c:v>
                </c:pt>
                <c:pt idx="229">
                  <c:v>166502.5</c:v>
                </c:pt>
                <c:pt idx="230">
                  <c:v>166112</c:v>
                </c:pt>
                <c:pt idx="231">
                  <c:v>163216.5</c:v>
                </c:pt>
                <c:pt idx="232">
                  <c:v>163637</c:v>
                </c:pt>
                <c:pt idx="233">
                  <c:v>161896</c:v>
                </c:pt>
                <c:pt idx="234">
                  <c:v>167091</c:v>
                </c:pt>
                <c:pt idx="235">
                  <c:v>167228</c:v>
                </c:pt>
                <c:pt idx="236">
                  <c:v>172647</c:v>
                </c:pt>
                <c:pt idx="237">
                  <c:v>169989</c:v>
                </c:pt>
                <c:pt idx="238">
                  <c:v>168006</c:v>
                </c:pt>
                <c:pt idx="239">
                  <c:v>167497.5</c:v>
                </c:pt>
                <c:pt idx="240">
                  <c:v>168914.5</c:v>
                </c:pt>
                <c:pt idx="241">
                  <c:v>172498.5</c:v>
                </c:pt>
                <c:pt idx="242">
                  <c:v>172350.5</c:v>
                </c:pt>
                <c:pt idx="243">
                  <c:v>169002.5</c:v>
                </c:pt>
                <c:pt idx="244">
                  <c:v>172256</c:v>
                </c:pt>
                <c:pt idx="245">
                  <c:v>174406.5</c:v>
                </c:pt>
                <c:pt idx="246">
                  <c:v>174447.5</c:v>
                </c:pt>
                <c:pt idx="247">
                  <c:v>184182</c:v>
                </c:pt>
                <c:pt idx="248">
                  <c:v>183812.5</c:v>
                </c:pt>
                <c:pt idx="249">
                  <c:v>184198.5</c:v>
                </c:pt>
                <c:pt idx="250">
                  <c:v>184532.5</c:v>
                </c:pt>
                <c:pt idx="251">
                  <c:v>185388</c:v>
                </c:pt>
                <c:pt idx="252">
                  <c:v>182706</c:v>
                </c:pt>
                <c:pt idx="253">
                  <c:v>180994</c:v>
                </c:pt>
                <c:pt idx="254">
                  <c:v>186580.5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7-442F-9CF3-4BE80F7B3CEA}"/>
            </c:ext>
          </c:extLst>
        </c:ser>
        <c:ser>
          <c:idx val="6"/>
          <c:order val="6"/>
          <c:tx>
            <c:strRef>
              <c:f>Sheet1!$CX$53</c:f>
              <c:strCache>
                <c:ptCount val="1"/>
                <c:pt idx="0">
                  <c:v>Gold10  (GC10)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Sheet1!$CX$54:$CX$308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7-442F-9CF3-4BE80F7B3CEA}"/>
            </c:ext>
          </c:extLst>
        </c:ser>
        <c:ser>
          <c:idx val="7"/>
          <c:order val="7"/>
          <c:tx>
            <c:strRef>
              <c:f>Sheet1!$CY$53</c:f>
              <c:strCache>
                <c:ptCount val="1"/>
                <c:pt idx="0">
                  <c:v>Silver 5000  (SI5000)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Sheet1!$CY$54:$CY$308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7-442F-9CF3-4BE80F7B3CEA}"/>
            </c:ext>
          </c:extLst>
        </c:ser>
        <c:ser>
          <c:idx val="8"/>
          <c:order val="8"/>
          <c:tx>
            <c:strRef>
              <c:f>Sheet1!$CZ$53</c:f>
              <c:strCache>
                <c:ptCount val="1"/>
                <c:pt idx="0">
                  <c:v>Silver 2500  (SI2500)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Sheet1!$CZ$54:$CZ$308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47-442F-9CF3-4BE80F7B3CEA}"/>
            </c:ext>
          </c:extLst>
        </c:ser>
        <c:ser>
          <c:idx val="9"/>
          <c:order val="9"/>
          <c:tx>
            <c:strRef>
              <c:f>Sheet1!$DA$53</c:f>
              <c:strCache>
                <c:ptCount val="1"/>
                <c:pt idx="0">
                  <c:v>Silver 1000  (SI1000)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Sheet1!$DA$54:$DA$308</c:f>
              <c:numCache>
                <c:formatCode>"$"#,##0.00_);[Red]\("$"#,##0.00\)</c:formatCode>
                <c:ptCount val="255"/>
                <c:pt idx="1">
                  <c:v>-437</c:v>
                </c:pt>
                <c:pt idx="2">
                  <c:v>-336</c:v>
                </c:pt>
                <c:pt idx="3">
                  <c:v>-276</c:v>
                </c:pt>
                <c:pt idx="4">
                  <c:v>-634</c:v>
                </c:pt>
                <c:pt idx="5">
                  <c:v>-584</c:v>
                </c:pt>
                <c:pt idx="6">
                  <c:v>-972</c:v>
                </c:pt>
                <c:pt idx="7">
                  <c:v>-1090</c:v>
                </c:pt>
                <c:pt idx="8">
                  <c:v>-989</c:v>
                </c:pt>
                <c:pt idx="9">
                  <c:v>-1207</c:v>
                </c:pt>
                <c:pt idx="10">
                  <c:v>-1116</c:v>
                </c:pt>
                <c:pt idx="11">
                  <c:v>-1066</c:v>
                </c:pt>
                <c:pt idx="12">
                  <c:v>-1134</c:v>
                </c:pt>
                <c:pt idx="13">
                  <c:v>-1143.5</c:v>
                </c:pt>
                <c:pt idx="14">
                  <c:v>-1132.5</c:v>
                </c:pt>
                <c:pt idx="15">
                  <c:v>-952.5</c:v>
                </c:pt>
                <c:pt idx="16">
                  <c:v>-1251.5</c:v>
                </c:pt>
                <c:pt idx="17">
                  <c:v>-1519.5</c:v>
                </c:pt>
                <c:pt idx="18">
                  <c:v>-1428.5</c:v>
                </c:pt>
                <c:pt idx="19">
                  <c:v>-1358.5</c:v>
                </c:pt>
                <c:pt idx="20">
                  <c:v>-1308.5</c:v>
                </c:pt>
                <c:pt idx="21">
                  <c:v>-957.5</c:v>
                </c:pt>
                <c:pt idx="22">
                  <c:v>-956.5</c:v>
                </c:pt>
                <c:pt idx="23">
                  <c:v>-906.5</c:v>
                </c:pt>
                <c:pt idx="24">
                  <c:v>-605.5</c:v>
                </c:pt>
                <c:pt idx="25">
                  <c:v>-754.5</c:v>
                </c:pt>
                <c:pt idx="26">
                  <c:v>-1292.5</c:v>
                </c:pt>
                <c:pt idx="27">
                  <c:v>-1161.5</c:v>
                </c:pt>
                <c:pt idx="28">
                  <c:v>-1291.5</c:v>
                </c:pt>
                <c:pt idx="29">
                  <c:v>-791.5</c:v>
                </c:pt>
                <c:pt idx="30">
                  <c:v>-1000.5</c:v>
                </c:pt>
                <c:pt idx="31">
                  <c:v>-858.5</c:v>
                </c:pt>
                <c:pt idx="32">
                  <c:v>-718.5</c:v>
                </c:pt>
                <c:pt idx="33">
                  <c:v>-1096.5</c:v>
                </c:pt>
                <c:pt idx="34">
                  <c:v>-1105.5</c:v>
                </c:pt>
                <c:pt idx="35">
                  <c:v>-1134.5</c:v>
                </c:pt>
                <c:pt idx="36">
                  <c:v>-1093.5</c:v>
                </c:pt>
                <c:pt idx="37">
                  <c:v>-1033.5</c:v>
                </c:pt>
                <c:pt idx="38">
                  <c:v>-1032.5</c:v>
                </c:pt>
                <c:pt idx="39">
                  <c:v>-892.5</c:v>
                </c:pt>
                <c:pt idx="40">
                  <c:v>-881.5</c:v>
                </c:pt>
                <c:pt idx="41">
                  <c:v>-760.5</c:v>
                </c:pt>
                <c:pt idx="42">
                  <c:v>-790.5</c:v>
                </c:pt>
                <c:pt idx="43">
                  <c:v>-399.5</c:v>
                </c:pt>
                <c:pt idx="44">
                  <c:v>-449.5</c:v>
                </c:pt>
                <c:pt idx="45">
                  <c:v>-429.5</c:v>
                </c:pt>
                <c:pt idx="46">
                  <c:v>-577.5</c:v>
                </c:pt>
                <c:pt idx="47">
                  <c:v>-535.5</c:v>
                </c:pt>
                <c:pt idx="48">
                  <c:v>54.5</c:v>
                </c:pt>
                <c:pt idx="49">
                  <c:v>344.5</c:v>
                </c:pt>
                <c:pt idx="50">
                  <c:v>196.5</c:v>
                </c:pt>
                <c:pt idx="51">
                  <c:v>1421.5</c:v>
                </c:pt>
                <c:pt idx="52">
                  <c:v>1399.5</c:v>
                </c:pt>
                <c:pt idx="53">
                  <c:v>1322.5</c:v>
                </c:pt>
                <c:pt idx="54">
                  <c:v>172.5</c:v>
                </c:pt>
                <c:pt idx="55">
                  <c:v>941.5</c:v>
                </c:pt>
                <c:pt idx="56">
                  <c:v>1159.5</c:v>
                </c:pt>
                <c:pt idx="57">
                  <c:v>1118.5</c:v>
                </c:pt>
                <c:pt idx="58">
                  <c:v>1513.5</c:v>
                </c:pt>
                <c:pt idx="59">
                  <c:v>1937.5</c:v>
                </c:pt>
                <c:pt idx="60">
                  <c:v>1530.7</c:v>
                </c:pt>
                <c:pt idx="61">
                  <c:v>1503.5</c:v>
                </c:pt>
                <c:pt idx="62">
                  <c:v>1389.3</c:v>
                </c:pt>
                <c:pt idx="63">
                  <c:v>1061.1999999999998</c:v>
                </c:pt>
                <c:pt idx="64">
                  <c:v>798.39999999999986</c:v>
                </c:pt>
                <c:pt idx="65">
                  <c:v>798.09999999999991</c:v>
                </c:pt>
                <c:pt idx="66">
                  <c:v>720.49999999999989</c:v>
                </c:pt>
                <c:pt idx="67">
                  <c:v>602.49999999999989</c:v>
                </c:pt>
                <c:pt idx="68">
                  <c:v>666.49999999999989</c:v>
                </c:pt>
                <c:pt idx="69">
                  <c:v>915.49999999999989</c:v>
                </c:pt>
                <c:pt idx="70">
                  <c:v>1027.5</c:v>
                </c:pt>
                <c:pt idx="71">
                  <c:v>1446.5</c:v>
                </c:pt>
                <c:pt idx="72">
                  <c:v>2012</c:v>
                </c:pt>
                <c:pt idx="73">
                  <c:v>3052</c:v>
                </c:pt>
                <c:pt idx="74">
                  <c:v>2940</c:v>
                </c:pt>
                <c:pt idx="75">
                  <c:v>4703</c:v>
                </c:pt>
                <c:pt idx="76">
                  <c:v>6943</c:v>
                </c:pt>
                <c:pt idx="77">
                  <c:v>5813</c:v>
                </c:pt>
                <c:pt idx="78">
                  <c:v>7317</c:v>
                </c:pt>
                <c:pt idx="79">
                  <c:v>6046.8</c:v>
                </c:pt>
                <c:pt idx="80">
                  <c:v>7485.8</c:v>
                </c:pt>
                <c:pt idx="81">
                  <c:v>5312.8</c:v>
                </c:pt>
                <c:pt idx="82">
                  <c:v>5701.8</c:v>
                </c:pt>
                <c:pt idx="83">
                  <c:v>7392.8</c:v>
                </c:pt>
                <c:pt idx="84">
                  <c:v>5336.8</c:v>
                </c:pt>
                <c:pt idx="85">
                  <c:v>5890.3</c:v>
                </c:pt>
                <c:pt idx="86">
                  <c:v>6551.8</c:v>
                </c:pt>
                <c:pt idx="87">
                  <c:v>4811.8</c:v>
                </c:pt>
                <c:pt idx="88">
                  <c:v>4960</c:v>
                </c:pt>
                <c:pt idx="89">
                  <c:v>4956</c:v>
                </c:pt>
                <c:pt idx="90">
                  <c:v>4700</c:v>
                </c:pt>
                <c:pt idx="91">
                  <c:v>3863</c:v>
                </c:pt>
                <c:pt idx="92">
                  <c:v>3036</c:v>
                </c:pt>
                <c:pt idx="93">
                  <c:v>4695</c:v>
                </c:pt>
                <c:pt idx="94">
                  <c:v>5442</c:v>
                </c:pt>
                <c:pt idx="95">
                  <c:v>5779.6</c:v>
                </c:pt>
                <c:pt idx="96">
                  <c:v>5183.6000000000004</c:v>
                </c:pt>
                <c:pt idx="97">
                  <c:v>7303.4000000000005</c:v>
                </c:pt>
                <c:pt idx="98">
                  <c:v>10214.400000000001</c:v>
                </c:pt>
                <c:pt idx="99">
                  <c:v>9862.4000000000015</c:v>
                </c:pt>
                <c:pt idx="100">
                  <c:v>10212.400000000001</c:v>
                </c:pt>
                <c:pt idx="101">
                  <c:v>8576.4000000000015</c:v>
                </c:pt>
                <c:pt idx="102">
                  <c:v>8458.0000000000018</c:v>
                </c:pt>
                <c:pt idx="103">
                  <c:v>8141.0000000000018</c:v>
                </c:pt>
                <c:pt idx="104">
                  <c:v>12289.000000000002</c:v>
                </c:pt>
                <c:pt idx="105">
                  <c:v>11403.000000000002</c:v>
                </c:pt>
                <c:pt idx="106">
                  <c:v>11212.800000000001</c:v>
                </c:pt>
                <c:pt idx="107">
                  <c:v>10613.800000000001</c:v>
                </c:pt>
                <c:pt idx="108">
                  <c:v>10285.300000000001</c:v>
                </c:pt>
                <c:pt idx="109">
                  <c:v>11573.800000000001</c:v>
                </c:pt>
                <c:pt idx="110">
                  <c:v>12026.800000000001</c:v>
                </c:pt>
                <c:pt idx="111">
                  <c:v>10651.800000000001</c:v>
                </c:pt>
                <c:pt idx="112">
                  <c:v>11189.400000000001</c:v>
                </c:pt>
                <c:pt idx="113">
                  <c:v>13207.800000000001</c:v>
                </c:pt>
                <c:pt idx="114">
                  <c:v>12236.800000000001</c:v>
                </c:pt>
                <c:pt idx="115">
                  <c:v>11902.800000000001</c:v>
                </c:pt>
                <c:pt idx="116">
                  <c:v>12890.800000000001</c:v>
                </c:pt>
                <c:pt idx="117">
                  <c:v>14635.300000000001</c:v>
                </c:pt>
                <c:pt idx="118">
                  <c:v>15038.800000000001</c:v>
                </c:pt>
                <c:pt idx="119">
                  <c:v>15014.800000000001</c:v>
                </c:pt>
                <c:pt idx="120">
                  <c:v>14845.800000000001</c:v>
                </c:pt>
                <c:pt idx="121">
                  <c:v>13781.000000000002</c:v>
                </c:pt>
                <c:pt idx="122">
                  <c:v>13524.000000000002</c:v>
                </c:pt>
                <c:pt idx="123">
                  <c:v>14515.000000000002</c:v>
                </c:pt>
                <c:pt idx="124">
                  <c:v>15675.000000000002</c:v>
                </c:pt>
                <c:pt idx="125">
                  <c:v>13743.500000000002</c:v>
                </c:pt>
                <c:pt idx="126">
                  <c:v>13729.000000000002</c:v>
                </c:pt>
                <c:pt idx="127">
                  <c:v>12660.000000000002</c:v>
                </c:pt>
                <c:pt idx="128">
                  <c:v>13151.000000000002</c:v>
                </c:pt>
                <c:pt idx="129">
                  <c:v>15551.000000000002</c:v>
                </c:pt>
                <c:pt idx="130">
                  <c:v>18528</c:v>
                </c:pt>
                <c:pt idx="131">
                  <c:v>21864</c:v>
                </c:pt>
                <c:pt idx="132">
                  <c:v>24647</c:v>
                </c:pt>
                <c:pt idx="133">
                  <c:v>23046</c:v>
                </c:pt>
                <c:pt idx="134">
                  <c:v>26768</c:v>
                </c:pt>
                <c:pt idx="135">
                  <c:v>30546</c:v>
                </c:pt>
                <c:pt idx="136">
                  <c:v>40782</c:v>
                </c:pt>
                <c:pt idx="137">
                  <c:v>33007</c:v>
                </c:pt>
                <c:pt idx="138">
                  <c:v>36832</c:v>
                </c:pt>
                <c:pt idx="139">
                  <c:v>39749</c:v>
                </c:pt>
                <c:pt idx="140">
                  <c:v>41432</c:v>
                </c:pt>
                <c:pt idx="141">
                  <c:v>51265</c:v>
                </c:pt>
                <c:pt idx="142">
                  <c:v>45229</c:v>
                </c:pt>
                <c:pt idx="143">
                  <c:v>41502</c:v>
                </c:pt>
                <c:pt idx="144">
                  <c:v>46570</c:v>
                </c:pt>
                <c:pt idx="145">
                  <c:v>47928</c:v>
                </c:pt>
                <c:pt idx="146">
                  <c:v>49436</c:v>
                </c:pt>
                <c:pt idx="147">
                  <c:v>49795</c:v>
                </c:pt>
                <c:pt idx="148">
                  <c:v>51005</c:v>
                </c:pt>
                <c:pt idx="149">
                  <c:v>54323</c:v>
                </c:pt>
                <c:pt idx="150">
                  <c:v>54586</c:v>
                </c:pt>
                <c:pt idx="151">
                  <c:v>54583</c:v>
                </c:pt>
                <c:pt idx="152">
                  <c:v>58300</c:v>
                </c:pt>
                <c:pt idx="153">
                  <c:v>61078</c:v>
                </c:pt>
                <c:pt idx="154">
                  <c:v>61171</c:v>
                </c:pt>
                <c:pt idx="155">
                  <c:v>62145</c:v>
                </c:pt>
                <c:pt idx="156">
                  <c:v>63477</c:v>
                </c:pt>
                <c:pt idx="157">
                  <c:v>62259</c:v>
                </c:pt>
                <c:pt idx="158">
                  <c:v>64128</c:v>
                </c:pt>
                <c:pt idx="159">
                  <c:v>64182.1</c:v>
                </c:pt>
                <c:pt idx="160">
                  <c:v>68325</c:v>
                </c:pt>
                <c:pt idx="161">
                  <c:v>70416</c:v>
                </c:pt>
                <c:pt idx="162">
                  <c:v>72982</c:v>
                </c:pt>
                <c:pt idx="163">
                  <c:v>72121</c:v>
                </c:pt>
                <c:pt idx="164">
                  <c:v>74315</c:v>
                </c:pt>
                <c:pt idx="165">
                  <c:v>73548</c:v>
                </c:pt>
                <c:pt idx="166">
                  <c:v>72659</c:v>
                </c:pt>
                <c:pt idx="167">
                  <c:v>74039</c:v>
                </c:pt>
                <c:pt idx="168">
                  <c:v>74567</c:v>
                </c:pt>
                <c:pt idx="169">
                  <c:v>72570</c:v>
                </c:pt>
                <c:pt idx="170">
                  <c:v>72898</c:v>
                </c:pt>
                <c:pt idx="171">
                  <c:v>73533</c:v>
                </c:pt>
                <c:pt idx="172">
                  <c:v>74112</c:v>
                </c:pt>
                <c:pt idx="173">
                  <c:v>74523</c:v>
                </c:pt>
                <c:pt idx="174">
                  <c:v>75234</c:v>
                </c:pt>
                <c:pt idx="175">
                  <c:v>75208</c:v>
                </c:pt>
                <c:pt idx="176">
                  <c:v>76139</c:v>
                </c:pt>
                <c:pt idx="177">
                  <c:v>78624</c:v>
                </c:pt>
                <c:pt idx="178">
                  <c:v>79441</c:v>
                </c:pt>
                <c:pt idx="179">
                  <c:v>79725</c:v>
                </c:pt>
                <c:pt idx="180">
                  <c:v>78011</c:v>
                </c:pt>
                <c:pt idx="181">
                  <c:v>77831</c:v>
                </c:pt>
                <c:pt idx="182">
                  <c:v>77447</c:v>
                </c:pt>
                <c:pt idx="183">
                  <c:v>77327</c:v>
                </c:pt>
                <c:pt idx="184">
                  <c:v>77038</c:v>
                </c:pt>
                <c:pt idx="185">
                  <c:v>77058</c:v>
                </c:pt>
                <c:pt idx="186">
                  <c:v>77604</c:v>
                </c:pt>
                <c:pt idx="187">
                  <c:v>78573</c:v>
                </c:pt>
                <c:pt idx="188">
                  <c:v>77261</c:v>
                </c:pt>
                <c:pt idx="189">
                  <c:v>76045</c:v>
                </c:pt>
                <c:pt idx="190">
                  <c:v>77094</c:v>
                </c:pt>
                <c:pt idx="191">
                  <c:v>78244</c:v>
                </c:pt>
                <c:pt idx="192">
                  <c:v>78477</c:v>
                </c:pt>
                <c:pt idx="193">
                  <c:v>78506</c:v>
                </c:pt>
                <c:pt idx="194">
                  <c:v>79155</c:v>
                </c:pt>
                <c:pt idx="195">
                  <c:v>79683</c:v>
                </c:pt>
                <c:pt idx="196">
                  <c:v>81411</c:v>
                </c:pt>
                <c:pt idx="197">
                  <c:v>80495</c:v>
                </c:pt>
                <c:pt idx="198">
                  <c:v>80640</c:v>
                </c:pt>
                <c:pt idx="199">
                  <c:v>82267</c:v>
                </c:pt>
                <c:pt idx="200">
                  <c:v>82754</c:v>
                </c:pt>
                <c:pt idx="201">
                  <c:v>79488</c:v>
                </c:pt>
                <c:pt idx="202">
                  <c:v>80735</c:v>
                </c:pt>
                <c:pt idx="203">
                  <c:v>79804</c:v>
                </c:pt>
                <c:pt idx="204">
                  <c:v>80370</c:v>
                </c:pt>
                <c:pt idx="205">
                  <c:v>80717</c:v>
                </c:pt>
                <c:pt idx="206">
                  <c:v>81473</c:v>
                </c:pt>
                <c:pt idx="207">
                  <c:v>80788</c:v>
                </c:pt>
                <c:pt idx="208">
                  <c:v>81129</c:v>
                </c:pt>
                <c:pt idx="209">
                  <c:v>81192</c:v>
                </c:pt>
                <c:pt idx="210">
                  <c:v>80870</c:v>
                </c:pt>
                <c:pt idx="211">
                  <c:v>81285</c:v>
                </c:pt>
                <c:pt idx="212">
                  <c:v>82035</c:v>
                </c:pt>
                <c:pt idx="213">
                  <c:v>82117</c:v>
                </c:pt>
                <c:pt idx="214">
                  <c:v>80977</c:v>
                </c:pt>
                <c:pt idx="215">
                  <c:v>80727</c:v>
                </c:pt>
                <c:pt idx="216">
                  <c:v>81108</c:v>
                </c:pt>
                <c:pt idx="217">
                  <c:v>81530</c:v>
                </c:pt>
                <c:pt idx="218">
                  <c:v>80972</c:v>
                </c:pt>
                <c:pt idx="219">
                  <c:v>81010</c:v>
                </c:pt>
                <c:pt idx="220">
                  <c:v>80863</c:v>
                </c:pt>
                <c:pt idx="221">
                  <c:v>80791</c:v>
                </c:pt>
                <c:pt idx="222">
                  <c:v>80250</c:v>
                </c:pt>
                <c:pt idx="223">
                  <c:v>80843</c:v>
                </c:pt>
                <c:pt idx="224">
                  <c:v>81824</c:v>
                </c:pt>
                <c:pt idx="225">
                  <c:v>81694</c:v>
                </c:pt>
                <c:pt idx="226">
                  <c:v>81199</c:v>
                </c:pt>
                <c:pt idx="227">
                  <c:v>80438</c:v>
                </c:pt>
                <c:pt idx="228">
                  <c:v>80984</c:v>
                </c:pt>
                <c:pt idx="229">
                  <c:v>81568</c:v>
                </c:pt>
                <c:pt idx="230">
                  <c:v>81115</c:v>
                </c:pt>
                <c:pt idx="231">
                  <c:v>81541</c:v>
                </c:pt>
                <c:pt idx="232">
                  <c:v>81733</c:v>
                </c:pt>
                <c:pt idx="233">
                  <c:v>82091</c:v>
                </c:pt>
                <c:pt idx="234">
                  <c:v>82317</c:v>
                </c:pt>
                <c:pt idx="235">
                  <c:v>83266</c:v>
                </c:pt>
                <c:pt idx="236">
                  <c:v>85358</c:v>
                </c:pt>
                <c:pt idx="237">
                  <c:v>85603</c:v>
                </c:pt>
                <c:pt idx="238">
                  <c:v>85086</c:v>
                </c:pt>
                <c:pt idx="239">
                  <c:v>85196</c:v>
                </c:pt>
                <c:pt idx="240">
                  <c:v>85895</c:v>
                </c:pt>
                <c:pt idx="241">
                  <c:v>84920.7</c:v>
                </c:pt>
                <c:pt idx="242">
                  <c:v>85372.599999999991</c:v>
                </c:pt>
                <c:pt idx="243">
                  <c:v>88066.9</c:v>
                </c:pt>
                <c:pt idx="244">
                  <c:v>86220</c:v>
                </c:pt>
                <c:pt idx="245">
                  <c:v>88269.9</c:v>
                </c:pt>
                <c:pt idx="246">
                  <c:v>88615</c:v>
                </c:pt>
                <c:pt idx="247">
                  <c:v>94768</c:v>
                </c:pt>
                <c:pt idx="248">
                  <c:v>98556.2</c:v>
                </c:pt>
                <c:pt idx="249">
                  <c:v>96565.4</c:v>
                </c:pt>
                <c:pt idx="250">
                  <c:v>96156.799999999988</c:v>
                </c:pt>
                <c:pt idx="251">
                  <c:v>94699.9</c:v>
                </c:pt>
                <c:pt idx="252">
                  <c:v>94649.599999999991</c:v>
                </c:pt>
                <c:pt idx="253">
                  <c:v>93314.799999999988</c:v>
                </c:pt>
                <c:pt idx="254">
                  <c:v>92939.999999999985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47-442F-9CF3-4BE80F7B3CEA}"/>
            </c:ext>
          </c:extLst>
        </c:ser>
        <c:ser>
          <c:idx val="10"/>
          <c:order val="10"/>
          <c:tx>
            <c:strRef>
              <c:f>Sheet1!$DB$53</c:f>
              <c:strCache>
                <c:ptCount val="1"/>
                <c:pt idx="0">
                  <c:v>AUD 100k  (AUD)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Sheet1!$DB$54:$DB$308</c:f>
              <c:numCache>
                <c:formatCode>"$"#,##0.00_);[Red]\("$"#,##0.00\)</c:formatCode>
                <c:ptCount val="255"/>
                <c:pt idx="1">
                  <c:v>1382</c:v>
                </c:pt>
                <c:pt idx="2">
                  <c:v>3242</c:v>
                </c:pt>
                <c:pt idx="3">
                  <c:v>4292</c:v>
                </c:pt>
                <c:pt idx="4">
                  <c:v>6762</c:v>
                </c:pt>
                <c:pt idx="5">
                  <c:v>7872</c:v>
                </c:pt>
                <c:pt idx="6">
                  <c:v>7083</c:v>
                </c:pt>
                <c:pt idx="7">
                  <c:v>7394</c:v>
                </c:pt>
                <c:pt idx="8">
                  <c:v>5696</c:v>
                </c:pt>
                <c:pt idx="9">
                  <c:v>9126</c:v>
                </c:pt>
                <c:pt idx="10">
                  <c:v>11126</c:v>
                </c:pt>
                <c:pt idx="11">
                  <c:v>11587</c:v>
                </c:pt>
                <c:pt idx="12">
                  <c:v>14517</c:v>
                </c:pt>
                <c:pt idx="13">
                  <c:v>14408</c:v>
                </c:pt>
                <c:pt idx="14">
                  <c:v>16778</c:v>
                </c:pt>
                <c:pt idx="15">
                  <c:v>20118</c:v>
                </c:pt>
                <c:pt idx="16">
                  <c:v>18509</c:v>
                </c:pt>
                <c:pt idx="17">
                  <c:v>19970</c:v>
                </c:pt>
                <c:pt idx="18">
                  <c:v>19122</c:v>
                </c:pt>
                <c:pt idx="19">
                  <c:v>18942</c:v>
                </c:pt>
                <c:pt idx="20">
                  <c:v>20993</c:v>
                </c:pt>
                <c:pt idx="21">
                  <c:v>23304</c:v>
                </c:pt>
                <c:pt idx="22">
                  <c:v>22305</c:v>
                </c:pt>
                <c:pt idx="23">
                  <c:v>23675</c:v>
                </c:pt>
                <c:pt idx="24">
                  <c:v>23916</c:v>
                </c:pt>
                <c:pt idx="25">
                  <c:v>24618</c:v>
                </c:pt>
                <c:pt idx="26">
                  <c:v>23309</c:v>
                </c:pt>
                <c:pt idx="27">
                  <c:v>24539</c:v>
                </c:pt>
                <c:pt idx="28">
                  <c:v>25659</c:v>
                </c:pt>
                <c:pt idx="29">
                  <c:v>28439</c:v>
                </c:pt>
                <c:pt idx="30">
                  <c:v>28109</c:v>
                </c:pt>
                <c:pt idx="31">
                  <c:v>30170</c:v>
                </c:pt>
                <c:pt idx="32">
                  <c:v>30821</c:v>
                </c:pt>
                <c:pt idx="33">
                  <c:v>30252</c:v>
                </c:pt>
                <c:pt idx="34">
                  <c:v>30033</c:v>
                </c:pt>
                <c:pt idx="35">
                  <c:v>30553</c:v>
                </c:pt>
                <c:pt idx="36">
                  <c:v>30493</c:v>
                </c:pt>
                <c:pt idx="37">
                  <c:v>33353</c:v>
                </c:pt>
                <c:pt idx="38">
                  <c:v>35343</c:v>
                </c:pt>
                <c:pt idx="39">
                  <c:v>33774</c:v>
                </c:pt>
                <c:pt idx="40">
                  <c:v>35885</c:v>
                </c:pt>
                <c:pt idx="41">
                  <c:v>38715</c:v>
                </c:pt>
                <c:pt idx="42">
                  <c:v>40485</c:v>
                </c:pt>
                <c:pt idx="43">
                  <c:v>39796</c:v>
                </c:pt>
                <c:pt idx="44">
                  <c:v>39258</c:v>
                </c:pt>
                <c:pt idx="45">
                  <c:v>40179</c:v>
                </c:pt>
                <c:pt idx="46">
                  <c:v>42939</c:v>
                </c:pt>
                <c:pt idx="47">
                  <c:v>44619</c:v>
                </c:pt>
                <c:pt idx="48">
                  <c:v>47209</c:v>
                </c:pt>
                <c:pt idx="49">
                  <c:v>48559</c:v>
                </c:pt>
                <c:pt idx="50">
                  <c:v>47951</c:v>
                </c:pt>
                <c:pt idx="51">
                  <c:v>46122</c:v>
                </c:pt>
                <c:pt idx="52">
                  <c:v>48344</c:v>
                </c:pt>
                <c:pt idx="53">
                  <c:v>49144</c:v>
                </c:pt>
                <c:pt idx="54">
                  <c:v>50934</c:v>
                </c:pt>
                <c:pt idx="55">
                  <c:v>53036</c:v>
                </c:pt>
                <c:pt idx="56">
                  <c:v>51178</c:v>
                </c:pt>
                <c:pt idx="57">
                  <c:v>53809</c:v>
                </c:pt>
                <c:pt idx="58">
                  <c:v>55919</c:v>
                </c:pt>
                <c:pt idx="59">
                  <c:v>58379</c:v>
                </c:pt>
                <c:pt idx="60">
                  <c:v>54561</c:v>
                </c:pt>
                <c:pt idx="61">
                  <c:v>54273</c:v>
                </c:pt>
                <c:pt idx="62">
                  <c:v>56053</c:v>
                </c:pt>
                <c:pt idx="63">
                  <c:v>56914</c:v>
                </c:pt>
                <c:pt idx="64">
                  <c:v>57015</c:v>
                </c:pt>
                <c:pt idx="65">
                  <c:v>58266</c:v>
                </c:pt>
                <c:pt idx="66">
                  <c:v>57358</c:v>
                </c:pt>
                <c:pt idx="67">
                  <c:v>56049</c:v>
                </c:pt>
                <c:pt idx="68">
                  <c:v>55340</c:v>
                </c:pt>
                <c:pt idx="69">
                  <c:v>52822</c:v>
                </c:pt>
                <c:pt idx="70">
                  <c:v>54252</c:v>
                </c:pt>
                <c:pt idx="71">
                  <c:v>55122</c:v>
                </c:pt>
                <c:pt idx="72">
                  <c:v>55334</c:v>
                </c:pt>
                <c:pt idx="73">
                  <c:v>54825</c:v>
                </c:pt>
                <c:pt idx="74">
                  <c:v>53196</c:v>
                </c:pt>
                <c:pt idx="75">
                  <c:v>55816</c:v>
                </c:pt>
                <c:pt idx="76">
                  <c:v>57667</c:v>
                </c:pt>
                <c:pt idx="77">
                  <c:v>58788</c:v>
                </c:pt>
                <c:pt idx="78">
                  <c:v>59838</c:v>
                </c:pt>
                <c:pt idx="79">
                  <c:v>61499</c:v>
                </c:pt>
                <c:pt idx="80">
                  <c:v>61269</c:v>
                </c:pt>
                <c:pt idx="81">
                  <c:v>62030</c:v>
                </c:pt>
                <c:pt idx="82">
                  <c:v>63121</c:v>
                </c:pt>
                <c:pt idx="83">
                  <c:v>64561</c:v>
                </c:pt>
                <c:pt idx="84">
                  <c:v>64621</c:v>
                </c:pt>
                <c:pt idx="85">
                  <c:v>62744</c:v>
                </c:pt>
                <c:pt idx="86">
                  <c:v>62245</c:v>
                </c:pt>
                <c:pt idx="87">
                  <c:v>61477</c:v>
                </c:pt>
                <c:pt idx="88">
                  <c:v>63617</c:v>
                </c:pt>
                <c:pt idx="89">
                  <c:v>62428</c:v>
                </c:pt>
                <c:pt idx="90">
                  <c:v>63429</c:v>
                </c:pt>
                <c:pt idx="91">
                  <c:v>64279</c:v>
                </c:pt>
                <c:pt idx="92">
                  <c:v>68150</c:v>
                </c:pt>
                <c:pt idx="93">
                  <c:v>71931</c:v>
                </c:pt>
                <c:pt idx="94">
                  <c:v>76441</c:v>
                </c:pt>
                <c:pt idx="95">
                  <c:v>71922</c:v>
                </c:pt>
                <c:pt idx="96">
                  <c:v>72452</c:v>
                </c:pt>
                <c:pt idx="97">
                  <c:v>69135</c:v>
                </c:pt>
                <c:pt idx="98">
                  <c:v>72655</c:v>
                </c:pt>
                <c:pt idx="99">
                  <c:v>71106</c:v>
                </c:pt>
                <c:pt idx="100">
                  <c:v>71677</c:v>
                </c:pt>
                <c:pt idx="101">
                  <c:v>72637</c:v>
                </c:pt>
                <c:pt idx="102">
                  <c:v>72139</c:v>
                </c:pt>
                <c:pt idx="103">
                  <c:v>73450</c:v>
                </c:pt>
                <c:pt idx="104">
                  <c:v>81880</c:v>
                </c:pt>
                <c:pt idx="105">
                  <c:v>88540</c:v>
                </c:pt>
                <c:pt idx="106">
                  <c:v>100900</c:v>
                </c:pt>
                <c:pt idx="107">
                  <c:v>102240</c:v>
                </c:pt>
                <c:pt idx="108">
                  <c:v>107651</c:v>
                </c:pt>
                <c:pt idx="109">
                  <c:v>105242</c:v>
                </c:pt>
                <c:pt idx="110">
                  <c:v>104502</c:v>
                </c:pt>
                <c:pt idx="111">
                  <c:v>106883</c:v>
                </c:pt>
                <c:pt idx="112">
                  <c:v>110253</c:v>
                </c:pt>
                <c:pt idx="113">
                  <c:v>117203</c:v>
                </c:pt>
                <c:pt idx="114">
                  <c:v>118053</c:v>
                </c:pt>
                <c:pt idx="115">
                  <c:v>119191</c:v>
                </c:pt>
                <c:pt idx="116">
                  <c:v>119991</c:v>
                </c:pt>
                <c:pt idx="117">
                  <c:v>123901</c:v>
                </c:pt>
                <c:pt idx="118">
                  <c:v>125621</c:v>
                </c:pt>
                <c:pt idx="119">
                  <c:v>127211</c:v>
                </c:pt>
                <c:pt idx="120">
                  <c:v>128792</c:v>
                </c:pt>
                <c:pt idx="121">
                  <c:v>124349</c:v>
                </c:pt>
                <c:pt idx="122">
                  <c:v>125543</c:v>
                </c:pt>
                <c:pt idx="123">
                  <c:v>127693</c:v>
                </c:pt>
                <c:pt idx="124">
                  <c:v>128423</c:v>
                </c:pt>
                <c:pt idx="125">
                  <c:v>133095</c:v>
                </c:pt>
                <c:pt idx="126">
                  <c:v>128595</c:v>
                </c:pt>
                <c:pt idx="127">
                  <c:v>130175</c:v>
                </c:pt>
                <c:pt idx="128">
                  <c:v>129096</c:v>
                </c:pt>
                <c:pt idx="129">
                  <c:v>132768</c:v>
                </c:pt>
                <c:pt idx="130">
                  <c:v>133797</c:v>
                </c:pt>
                <c:pt idx="131">
                  <c:v>137641</c:v>
                </c:pt>
                <c:pt idx="132">
                  <c:v>138727</c:v>
                </c:pt>
                <c:pt idx="133">
                  <c:v>135782</c:v>
                </c:pt>
                <c:pt idx="134">
                  <c:v>135127</c:v>
                </c:pt>
                <c:pt idx="135">
                  <c:v>132018</c:v>
                </c:pt>
                <c:pt idx="136">
                  <c:v>138442</c:v>
                </c:pt>
                <c:pt idx="137">
                  <c:v>133054</c:v>
                </c:pt>
                <c:pt idx="138">
                  <c:v>130712</c:v>
                </c:pt>
                <c:pt idx="139">
                  <c:v>133394</c:v>
                </c:pt>
                <c:pt idx="140">
                  <c:v>126623</c:v>
                </c:pt>
                <c:pt idx="141">
                  <c:v>132342</c:v>
                </c:pt>
                <c:pt idx="142">
                  <c:v>130390</c:v>
                </c:pt>
                <c:pt idx="143">
                  <c:v>127723</c:v>
                </c:pt>
                <c:pt idx="144">
                  <c:v>124688</c:v>
                </c:pt>
                <c:pt idx="145">
                  <c:v>128864</c:v>
                </c:pt>
                <c:pt idx="146">
                  <c:v>129964</c:v>
                </c:pt>
                <c:pt idx="147">
                  <c:v>130190</c:v>
                </c:pt>
                <c:pt idx="148">
                  <c:v>128534</c:v>
                </c:pt>
                <c:pt idx="149">
                  <c:v>133524</c:v>
                </c:pt>
                <c:pt idx="150">
                  <c:v>134542</c:v>
                </c:pt>
                <c:pt idx="151">
                  <c:v>137192</c:v>
                </c:pt>
                <c:pt idx="152">
                  <c:v>136995</c:v>
                </c:pt>
                <c:pt idx="153">
                  <c:v>134643</c:v>
                </c:pt>
                <c:pt idx="154">
                  <c:v>134650</c:v>
                </c:pt>
                <c:pt idx="155">
                  <c:v>134140</c:v>
                </c:pt>
                <c:pt idx="156">
                  <c:v>134494</c:v>
                </c:pt>
                <c:pt idx="157">
                  <c:v>132459</c:v>
                </c:pt>
                <c:pt idx="158">
                  <c:v>134556</c:v>
                </c:pt>
                <c:pt idx="159">
                  <c:v>133079</c:v>
                </c:pt>
                <c:pt idx="160">
                  <c:v>133041</c:v>
                </c:pt>
                <c:pt idx="161">
                  <c:v>141049</c:v>
                </c:pt>
                <c:pt idx="162">
                  <c:v>145339</c:v>
                </c:pt>
                <c:pt idx="163">
                  <c:v>146931</c:v>
                </c:pt>
                <c:pt idx="164">
                  <c:v>146257</c:v>
                </c:pt>
                <c:pt idx="165">
                  <c:v>145945</c:v>
                </c:pt>
                <c:pt idx="166">
                  <c:v>147339</c:v>
                </c:pt>
                <c:pt idx="167">
                  <c:v>151805</c:v>
                </c:pt>
                <c:pt idx="168">
                  <c:v>153778</c:v>
                </c:pt>
                <c:pt idx="169">
                  <c:v>155333</c:v>
                </c:pt>
                <c:pt idx="170">
                  <c:v>152906</c:v>
                </c:pt>
                <c:pt idx="171">
                  <c:v>156316</c:v>
                </c:pt>
                <c:pt idx="172">
                  <c:v>156554</c:v>
                </c:pt>
                <c:pt idx="173">
                  <c:v>153831</c:v>
                </c:pt>
                <c:pt idx="174">
                  <c:v>154551</c:v>
                </c:pt>
                <c:pt idx="175">
                  <c:v>153123</c:v>
                </c:pt>
                <c:pt idx="176">
                  <c:v>152732</c:v>
                </c:pt>
                <c:pt idx="177">
                  <c:v>157187</c:v>
                </c:pt>
                <c:pt idx="178">
                  <c:v>156680</c:v>
                </c:pt>
                <c:pt idx="179">
                  <c:v>159530</c:v>
                </c:pt>
                <c:pt idx="180">
                  <c:v>163031</c:v>
                </c:pt>
                <c:pt idx="181">
                  <c:v>166980</c:v>
                </c:pt>
                <c:pt idx="182">
                  <c:v>166570</c:v>
                </c:pt>
                <c:pt idx="183">
                  <c:v>163536</c:v>
                </c:pt>
                <c:pt idx="184">
                  <c:v>162986</c:v>
                </c:pt>
                <c:pt idx="185">
                  <c:v>163900</c:v>
                </c:pt>
                <c:pt idx="186">
                  <c:v>162241</c:v>
                </c:pt>
                <c:pt idx="187">
                  <c:v>161201</c:v>
                </c:pt>
                <c:pt idx="188">
                  <c:v>163062</c:v>
                </c:pt>
                <c:pt idx="189">
                  <c:v>164026</c:v>
                </c:pt>
                <c:pt idx="190">
                  <c:v>161786</c:v>
                </c:pt>
                <c:pt idx="191">
                  <c:v>160667</c:v>
                </c:pt>
                <c:pt idx="192">
                  <c:v>158544</c:v>
                </c:pt>
                <c:pt idx="193">
                  <c:v>158043</c:v>
                </c:pt>
                <c:pt idx="194">
                  <c:v>156895</c:v>
                </c:pt>
                <c:pt idx="195">
                  <c:v>162065</c:v>
                </c:pt>
                <c:pt idx="196">
                  <c:v>161482</c:v>
                </c:pt>
                <c:pt idx="197">
                  <c:v>162803</c:v>
                </c:pt>
                <c:pt idx="198">
                  <c:v>160457</c:v>
                </c:pt>
                <c:pt idx="199">
                  <c:v>161864</c:v>
                </c:pt>
                <c:pt idx="200">
                  <c:v>161936</c:v>
                </c:pt>
                <c:pt idx="201">
                  <c:v>158006</c:v>
                </c:pt>
                <c:pt idx="202">
                  <c:v>154872</c:v>
                </c:pt>
                <c:pt idx="203">
                  <c:v>157157</c:v>
                </c:pt>
                <c:pt idx="204">
                  <c:v>159044</c:v>
                </c:pt>
                <c:pt idx="205">
                  <c:v>159472</c:v>
                </c:pt>
                <c:pt idx="206">
                  <c:v>160194</c:v>
                </c:pt>
                <c:pt idx="207">
                  <c:v>157557</c:v>
                </c:pt>
                <c:pt idx="208">
                  <c:v>158934</c:v>
                </c:pt>
                <c:pt idx="209">
                  <c:v>157998</c:v>
                </c:pt>
                <c:pt idx="210">
                  <c:v>158264</c:v>
                </c:pt>
                <c:pt idx="211">
                  <c:v>161416</c:v>
                </c:pt>
                <c:pt idx="212">
                  <c:v>160849</c:v>
                </c:pt>
                <c:pt idx="213">
                  <c:v>161746</c:v>
                </c:pt>
                <c:pt idx="214">
                  <c:v>163507</c:v>
                </c:pt>
                <c:pt idx="215">
                  <c:v>164424</c:v>
                </c:pt>
                <c:pt idx="216">
                  <c:v>165261</c:v>
                </c:pt>
                <c:pt idx="217">
                  <c:v>167850</c:v>
                </c:pt>
                <c:pt idx="218">
                  <c:v>167764</c:v>
                </c:pt>
                <c:pt idx="219">
                  <c:v>168601</c:v>
                </c:pt>
                <c:pt idx="220">
                  <c:v>169335</c:v>
                </c:pt>
                <c:pt idx="221">
                  <c:v>168945</c:v>
                </c:pt>
                <c:pt idx="222">
                  <c:v>168729</c:v>
                </c:pt>
                <c:pt idx="223">
                  <c:v>168478</c:v>
                </c:pt>
                <c:pt idx="224">
                  <c:v>170872</c:v>
                </c:pt>
                <c:pt idx="225">
                  <c:v>169215</c:v>
                </c:pt>
                <c:pt idx="226">
                  <c:v>169949</c:v>
                </c:pt>
                <c:pt idx="227">
                  <c:v>169632</c:v>
                </c:pt>
                <c:pt idx="228">
                  <c:v>169814</c:v>
                </c:pt>
                <c:pt idx="229">
                  <c:v>169278</c:v>
                </c:pt>
                <c:pt idx="230">
                  <c:v>167576</c:v>
                </c:pt>
                <c:pt idx="231">
                  <c:v>167183</c:v>
                </c:pt>
                <c:pt idx="232">
                  <c:v>167781</c:v>
                </c:pt>
                <c:pt idx="233">
                  <c:v>168860</c:v>
                </c:pt>
                <c:pt idx="234">
                  <c:v>168185</c:v>
                </c:pt>
                <c:pt idx="235">
                  <c:v>168484</c:v>
                </c:pt>
                <c:pt idx="236">
                  <c:v>169601</c:v>
                </c:pt>
                <c:pt idx="237">
                  <c:v>168515</c:v>
                </c:pt>
                <c:pt idx="238">
                  <c:v>167807</c:v>
                </c:pt>
                <c:pt idx="239">
                  <c:v>166953</c:v>
                </c:pt>
                <c:pt idx="240">
                  <c:v>167692</c:v>
                </c:pt>
                <c:pt idx="241">
                  <c:v>168626</c:v>
                </c:pt>
                <c:pt idx="242">
                  <c:v>170467</c:v>
                </c:pt>
                <c:pt idx="243">
                  <c:v>174113</c:v>
                </c:pt>
                <c:pt idx="244">
                  <c:v>173738</c:v>
                </c:pt>
                <c:pt idx="245">
                  <c:v>175285</c:v>
                </c:pt>
                <c:pt idx="246">
                  <c:v>177655</c:v>
                </c:pt>
                <c:pt idx="247">
                  <c:v>180052</c:v>
                </c:pt>
                <c:pt idx="248">
                  <c:v>182382</c:v>
                </c:pt>
                <c:pt idx="249">
                  <c:v>180347</c:v>
                </c:pt>
                <c:pt idx="250">
                  <c:v>181700</c:v>
                </c:pt>
                <c:pt idx="251">
                  <c:v>181819</c:v>
                </c:pt>
                <c:pt idx="252">
                  <c:v>185314</c:v>
                </c:pt>
                <c:pt idx="253">
                  <c:v>184840</c:v>
                </c:pt>
                <c:pt idx="254">
                  <c:v>183734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7-442F-9CF3-4BE80F7B3CEA}"/>
            </c:ext>
          </c:extLst>
        </c:ser>
        <c:ser>
          <c:idx val="11"/>
          <c:order val="11"/>
          <c:tx>
            <c:strRef>
              <c:f>Sheet1!$DC$53</c:f>
              <c:strCache>
                <c:ptCount val="1"/>
                <c:pt idx="0">
                  <c:v>AUD 10K  (AUDM)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Sheet1!$DC$54:$DC$308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47-442F-9CF3-4BE80F7B3CEA}"/>
            </c:ext>
          </c:extLst>
        </c:ser>
        <c:ser>
          <c:idx val="12"/>
          <c:order val="12"/>
          <c:tx>
            <c:strRef>
              <c:f>Sheet1!$DD$53</c:f>
              <c:strCache>
                <c:ptCount val="1"/>
                <c:pt idx="0">
                  <c:v>CAD 100K  (CAD)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Sheet1!$DD$54:$DD$308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47-442F-9CF3-4BE80F7B3CEA}"/>
            </c:ext>
          </c:extLst>
        </c:ser>
        <c:ser>
          <c:idx val="13"/>
          <c:order val="13"/>
          <c:tx>
            <c:strRef>
              <c:f>Sheet1!$DE$53</c:f>
              <c:strCache>
                <c:ptCount val="1"/>
                <c:pt idx="0">
                  <c:v>CHF 125K  (CHF)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Sheet1!$DE$54:$DE$308</c:f>
              <c:numCache>
                <c:formatCode>"$"#,##0.00_);[Red]\("$"#,##0.00\)</c:formatCode>
                <c:ptCount val="255"/>
                <c:pt idx="1">
                  <c:v>2934.56</c:v>
                </c:pt>
                <c:pt idx="2">
                  <c:v>1494.06</c:v>
                </c:pt>
                <c:pt idx="3">
                  <c:v>666.03</c:v>
                </c:pt>
                <c:pt idx="4">
                  <c:v>750.53</c:v>
                </c:pt>
                <c:pt idx="5">
                  <c:v>-1038.47</c:v>
                </c:pt>
                <c:pt idx="6">
                  <c:v>1699.0400000000002</c:v>
                </c:pt>
                <c:pt idx="7">
                  <c:v>1210.0300000000002</c:v>
                </c:pt>
                <c:pt idx="8">
                  <c:v>4322.5300000000007</c:v>
                </c:pt>
                <c:pt idx="9">
                  <c:v>3596.0200000000004</c:v>
                </c:pt>
                <c:pt idx="10">
                  <c:v>3519.4900000000002</c:v>
                </c:pt>
                <c:pt idx="11">
                  <c:v>-895.99999999999955</c:v>
                </c:pt>
                <c:pt idx="12">
                  <c:v>4377.5</c:v>
                </c:pt>
                <c:pt idx="13">
                  <c:v>2838.5</c:v>
                </c:pt>
                <c:pt idx="14">
                  <c:v>4263.5</c:v>
                </c:pt>
                <c:pt idx="15">
                  <c:v>3498</c:v>
                </c:pt>
                <c:pt idx="16">
                  <c:v>3473</c:v>
                </c:pt>
                <c:pt idx="17">
                  <c:v>5548</c:v>
                </c:pt>
                <c:pt idx="18">
                  <c:v>8882.48</c:v>
                </c:pt>
                <c:pt idx="19">
                  <c:v>8618.48</c:v>
                </c:pt>
                <c:pt idx="20">
                  <c:v>12030.98</c:v>
                </c:pt>
                <c:pt idx="21">
                  <c:v>13693.48</c:v>
                </c:pt>
                <c:pt idx="22">
                  <c:v>12891.98</c:v>
                </c:pt>
                <c:pt idx="23">
                  <c:v>13026.47</c:v>
                </c:pt>
                <c:pt idx="24">
                  <c:v>13835.98</c:v>
                </c:pt>
                <c:pt idx="25">
                  <c:v>15285.98</c:v>
                </c:pt>
                <c:pt idx="26">
                  <c:v>15123.48</c:v>
                </c:pt>
                <c:pt idx="27">
                  <c:v>14321.98</c:v>
                </c:pt>
                <c:pt idx="28">
                  <c:v>17009.48</c:v>
                </c:pt>
                <c:pt idx="29">
                  <c:v>20021.98</c:v>
                </c:pt>
                <c:pt idx="30">
                  <c:v>23571.98</c:v>
                </c:pt>
                <c:pt idx="31">
                  <c:v>24171.98</c:v>
                </c:pt>
                <c:pt idx="32">
                  <c:v>24945.51</c:v>
                </c:pt>
                <c:pt idx="33">
                  <c:v>21580.01</c:v>
                </c:pt>
                <c:pt idx="34">
                  <c:v>20888.019999999997</c:v>
                </c:pt>
                <c:pt idx="35">
                  <c:v>21186.51</c:v>
                </c:pt>
                <c:pt idx="36">
                  <c:v>23872.489999999998</c:v>
                </c:pt>
                <c:pt idx="37">
                  <c:v>25872.489999999998</c:v>
                </c:pt>
                <c:pt idx="38">
                  <c:v>25797.489999999998</c:v>
                </c:pt>
                <c:pt idx="39">
                  <c:v>23295.989999999998</c:v>
                </c:pt>
                <c:pt idx="40">
                  <c:v>24456.989999999998</c:v>
                </c:pt>
                <c:pt idx="41">
                  <c:v>29644.489999999998</c:v>
                </c:pt>
                <c:pt idx="42">
                  <c:v>29055.489999999998</c:v>
                </c:pt>
                <c:pt idx="43">
                  <c:v>27178.989999999998</c:v>
                </c:pt>
                <c:pt idx="44">
                  <c:v>28999.489999999998</c:v>
                </c:pt>
                <c:pt idx="45">
                  <c:v>29972.989999999998</c:v>
                </c:pt>
                <c:pt idx="46">
                  <c:v>29710.489999999998</c:v>
                </c:pt>
                <c:pt idx="47">
                  <c:v>29645.019999999997</c:v>
                </c:pt>
                <c:pt idx="48">
                  <c:v>33607.519999999997</c:v>
                </c:pt>
                <c:pt idx="49">
                  <c:v>35281.519999999997</c:v>
                </c:pt>
                <c:pt idx="50">
                  <c:v>31140.519999999997</c:v>
                </c:pt>
                <c:pt idx="51">
                  <c:v>29662.519999999997</c:v>
                </c:pt>
                <c:pt idx="52">
                  <c:v>30525.519999999997</c:v>
                </c:pt>
                <c:pt idx="53">
                  <c:v>27783.519999999997</c:v>
                </c:pt>
                <c:pt idx="54">
                  <c:v>25970.519999999997</c:v>
                </c:pt>
                <c:pt idx="55">
                  <c:v>29856.519999999997</c:v>
                </c:pt>
                <c:pt idx="56">
                  <c:v>24603.519999999997</c:v>
                </c:pt>
                <c:pt idx="57">
                  <c:v>21948.519999999997</c:v>
                </c:pt>
                <c:pt idx="58">
                  <c:v>26773.519999999997</c:v>
                </c:pt>
                <c:pt idx="59">
                  <c:v>32198.519999999997</c:v>
                </c:pt>
                <c:pt idx="60">
                  <c:v>33198.519999999997</c:v>
                </c:pt>
                <c:pt idx="61">
                  <c:v>31022.03</c:v>
                </c:pt>
                <c:pt idx="62">
                  <c:v>32383.03</c:v>
                </c:pt>
                <c:pt idx="63">
                  <c:v>31544.05</c:v>
                </c:pt>
                <c:pt idx="64">
                  <c:v>28217.55</c:v>
                </c:pt>
                <c:pt idx="65">
                  <c:v>30903.559999999998</c:v>
                </c:pt>
                <c:pt idx="66">
                  <c:v>34853.57</c:v>
                </c:pt>
                <c:pt idx="67">
                  <c:v>35216.06</c:v>
                </c:pt>
                <c:pt idx="68">
                  <c:v>35314.549999999996</c:v>
                </c:pt>
                <c:pt idx="69">
                  <c:v>37388.06</c:v>
                </c:pt>
                <c:pt idx="70">
                  <c:v>35311.549999999996</c:v>
                </c:pt>
                <c:pt idx="71">
                  <c:v>35860.549999999996</c:v>
                </c:pt>
                <c:pt idx="72">
                  <c:v>34570.049999999996</c:v>
                </c:pt>
                <c:pt idx="73">
                  <c:v>30756.059999999998</c:v>
                </c:pt>
                <c:pt idx="74">
                  <c:v>33642.06</c:v>
                </c:pt>
                <c:pt idx="75">
                  <c:v>28439.049999999996</c:v>
                </c:pt>
                <c:pt idx="76">
                  <c:v>32325.059999999998</c:v>
                </c:pt>
                <c:pt idx="77">
                  <c:v>36300.06</c:v>
                </c:pt>
                <c:pt idx="78">
                  <c:v>34623.56</c:v>
                </c:pt>
                <c:pt idx="79">
                  <c:v>33445.549999999996</c:v>
                </c:pt>
                <c:pt idx="80">
                  <c:v>29950.539999999994</c:v>
                </c:pt>
                <c:pt idx="81">
                  <c:v>30486.549999999992</c:v>
                </c:pt>
                <c:pt idx="82">
                  <c:v>30597.539999999994</c:v>
                </c:pt>
                <c:pt idx="83">
                  <c:v>33835.049999999996</c:v>
                </c:pt>
                <c:pt idx="84">
                  <c:v>33383.539999999994</c:v>
                </c:pt>
                <c:pt idx="85">
                  <c:v>36033.539999999994</c:v>
                </c:pt>
                <c:pt idx="86">
                  <c:v>35632.029999999992</c:v>
                </c:pt>
                <c:pt idx="87">
                  <c:v>35607.01999999999</c:v>
                </c:pt>
                <c:pt idx="88">
                  <c:v>34979.029999999992</c:v>
                </c:pt>
                <c:pt idx="89">
                  <c:v>35690.029999999992</c:v>
                </c:pt>
                <c:pt idx="90">
                  <c:v>36327.539999999994</c:v>
                </c:pt>
                <c:pt idx="91">
                  <c:v>38801.039999999994</c:v>
                </c:pt>
                <c:pt idx="92">
                  <c:v>37373.009999999995</c:v>
                </c:pt>
                <c:pt idx="93">
                  <c:v>38319.999999999993</c:v>
                </c:pt>
                <c:pt idx="94">
                  <c:v>39432.489999999991</c:v>
                </c:pt>
                <c:pt idx="95">
                  <c:v>43557.489999999991</c:v>
                </c:pt>
                <c:pt idx="96">
                  <c:v>42343.479999999989</c:v>
                </c:pt>
                <c:pt idx="97">
                  <c:v>47791.969999999987</c:v>
                </c:pt>
                <c:pt idx="98">
                  <c:v>51679.469999999987</c:v>
                </c:pt>
                <c:pt idx="99">
                  <c:v>57979.469999999987</c:v>
                </c:pt>
                <c:pt idx="100">
                  <c:v>58340.499999999985</c:v>
                </c:pt>
                <c:pt idx="101">
                  <c:v>56038.989999999983</c:v>
                </c:pt>
                <c:pt idx="102">
                  <c:v>54907.989999999983</c:v>
                </c:pt>
                <c:pt idx="103">
                  <c:v>53631.459999999985</c:v>
                </c:pt>
                <c:pt idx="104">
                  <c:v>59118.959999999985</c:v>
                </c:pt>
                <c:pt idx="105">
                  <c:v>55404.979999999981</c:v>
                </c:pt>
                <c:pt idx="106">
                  <c:v>53140.989999999983</c:v>
                </c:pt>
                <c:pt idx="107">
                  <c:v>59140.979999999981</c:v>
                </c:pt>
                <c:pt idx="108">
                  <c:v>68701.989999999976</c:v>
                </c:pt>
                <c:pt idx="109">
                  <c:v>66037.999999999971</c:v>
                </c:pt>
                <c:pt idx="110">
                  <c:v>67263.009999999966</c:v>
                </c:pt>
                <c:pt idx="111">
                  <c:v>64674.009999999966</c:v>
                </c:pt>
                <c:pt idx="112">
                  <c:v>63747.499999999964</c:v>
                </c:pt>
                <c:pt idx="113">
                  <c:v>68970.989999999962</c:v>
                </c:pt>
                <c:pt idx="114">
                  <c:v>69120.999999999956</c:v>
                </c:pt>
                <c:pt idx="115">
                  <c:v>69316.749999999956</c:v>
                </c:pt>
                <c:pt idx="116">
                  <c:v>68104.989999999962</c:v>
                </c:pt>
                <c:pt idx="117">
                  <c:v>70722.489999999962</c:v>
                </c:pt>
                <c:pt idx="118">
                  <c:v>72818.739999999962</c:v>
                </c:pt>
                <c:pt idx="119">
                  <c:v>74422.489999999962</c:v>
                </c:pt>
                <c:pt idx="120">
                  <c:v>74663.489999999962</c:v>
                </c:pt>
                <c:pt idx="121">
                  <c:v>71605.489999999962</c:v>
                </c:pt>
                <c:pt idx="122">
                  <c:v>74690.489999999962</c:v>
                </c:pt>
                <c:pt idx="123">
                  <c:v>73607.729999999967</c:v>
                </c:pt>
                <c:pt idx="124">
                  <c:v>72441.989999999962</c:v>
                </c:pt>
                <c:pt idx="125">
                  <c:v>79939.479999999967</c:v>
                </c:pt>
                <c:pt idx="126">
                  <c:v>82276.729999999967</c:v>
                </c:pt>
                <c:pt idx="127">
                  <c:v>86794.229999999967</c:v>
                </c:pt>
                <c:pt idx="128">
                  <c:v>88507.969999999972</c:v>
                </c:pt>
                <c:pt idx="129">
                  <c:v>94800.469999999972</c:v>
                </c:pt>
                <c:pt idx="130">
                  <c:v>93523.969999999972</c:v>
                </c:pt>
                <c:pt idx="131">
                  <c:v>93012.209999999977</c:v>
                </c:pt>
                <c:pt idx="132">
                  <c:v>97453.219999999972</c:v>
                </c:pt>
                <c:pt idx="133">
                  <c:v>93957.719999999972</c:v>
                </c:pt>
                <c:pt idx="134">
                  <c:v>92563.469999999972</c:v>
                </c:pt>
                <c:pt idx="135">
                  <c:v>94018.469999999972</c:v>
                </c:pt>
                <c:pt idx="136">
                  <c:v>100993.46999999997</c:v>
                </c:pt>
                <c:pt idx="137">
                  <c:v>105234.71999999997</c:v>
                </c:pt>
                <c:pt idx="138">
                  <c:v>107704.71999999997</c:v>
                </c:pt>
                <c:pt idx="139">
                  <c:v>113907.21999999997</c:v>
                </c:pt>
                <c:pt idx="140">
                  <c:v>121771.96999999997</c:v>
                </c:pt>
                <c:pt idx="141">
                  <c:v>134839.46999999997</c:v>
                </c:pt>
                <c:pt idx="142">
                  <c:v>135704.21999999997</c:v>
                </c:pt>
                <c:pt idx="143">
                  <c:v>134450.21999999997</c:v>
                </c:pt>
                <c:pt idx="144">
                  <c:v>137236.46999999997</c:v>
                </c:pt>
                <c:pt idx="145">
                  <c:v>138938.71999999997</c:v>
                </c:pt>
                <c:pt idx="146">
                  <c:v>142216.21999999997</c:v>
                </c:pt>
                <c:pt idx="147">
                  <c:v>138871.96999999997</c:v>
                </c:pt>
                <c:pt idx="148">
                  <c:v>135952.71999999997</c:v>
                </c:pt>
                <c:pt idx="149">
                  <c:v>142988.71999999997</c:v>
                </c:pt>
                <c:pt idx="150">
                  <c:v>139095.71999999997</c:v>
                </c:pt>
                <c:pt idx="151">
                  <c:v>141011.96999999997</c:v>
                </c:pt>
                <c:pt idx="152">
                  <c:v>140691.71999999997</c:v>
                </c:pt>
                <c:pt idx="153">
                  <c:v>143875.46999999997</c:v>
                </c:pt>
                <c:pt idx="154">
                  <c:v>144582.96999999997</c:v>
                </c:pt>
                <c:pt idx="155">
                  <c:v>144688.71999999997</c:v>
                </c:pt>
                <c:pt idx="156">
                  <c:v>146708.71999999997</c:v>
                </c:pt>
                <c:pt idx="157">
                  <c:v>146873.21999999997</c:v>
                </c:pt>
                <c:pt idx="158">
                  <c:v>146556.71999999997</c:v>
                </c:pt>
                <c:pt idx="159">
                  <c:v>149980.46999999997</c:v>
                </c:pt>
                <c:pt idx="160">
                  <c:v>147561.71999999997</c:v>
                </c:pt>
                <c:pt idx="161">
                  <c:v>144384.96999999997</c:v>
                </c:pt>
                <c:pt idx="162">
                  <c:v>143835.96999999997</c:v>
                </c:pt>
                <c:pt idx="163">
                  <c:v>144825.46999999997</c:v>
                </c:pt>
                <c:pt idx="164">
                  <c:v>144670.46999999997</c:v>
                </c:pt>
                <c:pt idx="165">
                  <c:v>145182.46999999997</c:v>
                </c:pt>
                <c:pt idx="166">
                  <c:v>146224.96999999997</c:v>
                </c:pt>
                <c:pt idx="167">
                  <c:v>143865.71999999997</c:v>
                </c:pt>
                <c:pt idx="168">
                  <c:v>146931.96999999997</c:v>
                </c:pt>
                <c:pt idx="169">
                  <c:v>143136.46999999997</c:v>
                </c:pt>
                <c:pt idx="170">
                  <c:v>143584.71999999997</c:v>
                </c:pt>
                <c:pt idx="171">
                  <c:v>144341.96999999997</c:v>
                </c:pt>
                <c:pt idx="172">
                  <c:v>142534.21999999997</c:v>
                </c:pt>
                <c:pt idx="173">
                  <c:v>143803.96999999997</c:v>
                </c:pt>
                <c:pt idx="174">
                  <c:v>143577.46999999997</c:v>
                </c:pt>
                <c:pt idx="175">
                  <c:v>144795.96999999997</c:v>
                </c:pt>
                <c:pt idx="176">
                  <c:v>145743.46999999997</c:v>
                </c:pt>
                <c:pt idx="177">
                  <c:v>150947.21999999997</c:v>
                </c:pt>
                <c:pt idx="178">
                  <c:v>151580.96999999997</c:v>
                </c:pt>
                <c:pt idx="179">
                  <c:v>152299.71999999997</c:v>
                </c:pt>
                <c:pt idx="180">
                  <c:v>155945.96999999997</c:v>
                </c:pt>
                <c:pt idx="181">
                  <c:v>172179.46999999997</c:v>
                </c:pt>
                <c:pt idx="182">
                  <c:v>173397.96999999997</c:v>
                </c:pt>
                <c:pt idx="183">
                  <c:v>174022.71999999997</c:v>
                </c:pt>
                <c:pt idx="184">
                  <c:v>173588.46999999997</c:v>
                </c:pt>
                <c:pt idx="185">
                  <c:v>172773.21999999997</c:v>
                </c:pt>
                <c:pt idx="186">
                  <c:v>170780.46999999997</c:v>
                </c:pt>
                <c:pt idx="187">
                  <c:v>173798.96999999997</c:v>
                </c:pt>
                <c:pt idx="188">
                  <c:v>171686.21999999997</c:v>
                </c:pt>
                <c:pt idx="189">
                  <c:v>171170.96999999997</c:v>
                </c:pt>
                <c:pt idx="190">
                  <c:v>170039.21999999997</c:v>
                </c:pt>
                <c:pt idx="191">
                  <c:v>174996.70999999996</c:v>
                </c:pt>
                <c:pt idx="192">
                  <c:v>172043.96999999997</c:v>
                </c:pt>
                <c:pt idx="193">
                  <c:v>171747.46999999997</c:v>
                </c:pt>
                <c:pt idx="194">
                  <c:v>168640.96999999997</c:v>
                </c:pt>
                <c:pt idx="195">
                  <c:v>172858.46999999997</c:v>
                </c:pt>
                <c:pt idx="196">
                  <c:v>171134.46999999997</c:v>
                </c:pt>
                <c:pt idx="197">
                  <c:v>171233.96999999997</c:v>
                </c:pt>
                <c:pt idx="198">
                  <c:v>167407.21999999997</c:v>
                </c:pt>
                <c:pt idx="199">
                  <c:v>167552.21999999997</c:v>
                </c:pt>
                <c:pt idx="200">
                  <c:v>165587.96999999997</c:v>
                </c:pt>
                <c:pt idx="201">
                  <c:v>163973.96999999997</c:v>
                </c:pt>
                <c:pt idx="202">
                  <c:v>164572.46999999997</c:v>
                </c:pt>
                <c:pt idx="203">
                  <c:v>164166.96999999997</c:v>
                </c:pt>
                <c:pt idx="204">
                  <c:v>165609.45999999996</c:v>
                </c:pt>
                <c:pt idx="205">
                  <c:v>167662.94999999995</c:v>
                </c:pt>
                <c:pt idx="206">
                  <c:v>167477.69999999995</c:v>
                </c:pt>
                <c:pt idx="207">
                  <c:v>166134.94999999995</c:v>
                </c:pt>
                <c:pt idx="208">
                  <c:v>165270.71999999994</c:v>
                </c:pt>
                <c:pt idx="209">
                  <c:v>165068.98999999993</c:v>
                </c:pt>
                <c:pt idx="210">
                  <c:v>167582.73999999993</c:v>
                </c:pt>
                <c:pt idx="211">
                  <c:v>165866.48999999993</c:v>
                </c:pt>
                <c:pt idx="212">
                  <c:v>165584.73999999993</c:v>
                </c:pt>
                <c:pt idx="213">
                  <c:v>166909.48999999993</c:v>
                </c:pt>
                <c:pt idx="214">
                  <c:v>170028.23999999993</c:v>
                </c:pt>
                <c:pt idx="215">
                  <c:v>170415.48999999993</c:v>
                </c:pt>
                <c:pt idx="216">
                  <c:v>170288.73999999993</c:v>
                </c:pt>
                <c:pt idx="217">
                  <c:v>176333.73999999993</c:v>
                </c:pt>
                <c:pt idx="218">
                  <c:v>175746.23999999993</c:v>
                </c:pt>
                <c:pt idx="219">
                  <c:v>177917.23999999993</c:v>
                </c:pt>
                <c:pt idx="220">
                  <c:v>182029.73999999993</c:v>
                </c:pt>
                <c:pt idx="221">
                  <c:v>182200.98999999993</c:v>
                </c:pt>
                <c:pt idx="222">
                  <c:v>178086.23999999993</c:v>
                </c:pt>
                <c:pt idx="223">
                  <c:v>176876.23999999993</c:v>
                </c:pt>
                <c:pt idx="224">
                  <c:v>179289.73999999993</c:v>
                </c:pt>
                <c:pt idx="225">
                  <c:v>178267.23999999993</c:v>
                </c:pt>
                <c:pt idx="226">
                  <c:v>181780.72999999992</c:v>
                </c:pt>
                <c:pt idx="227">
                  <c:v>180657.98999999993</c:v>
                </c:pt>
                <c:pt idx="228">
                  <c:v>182030.48999999993</c:v>
                </c:pt>
                <c:pt idx="229">
                  <c:v>180888.98999999993</c:v>
                </c:pt>
                <c:pt idx="230">
                  <c:v>181767.73999999993</c:v>
                </c:pt>
                <c:pt idx="231">
                  <c:v>182411.23999999993</c:v>
                </c:pt>
                <c:pt idx="232">
                  <c:v>184211.01999999993</c:v>
                </c:pt>
                <c:pt idx="233">
                  <c:v>182179.50999999992</c:v>
                </c:pt>
                <c:pt idx="234">
                  <c:v>186014.49999999991</c:v>
                </c:pt>
                <c:pt idx="235">
                  <c:v>182432.49999999991</c:v>
                </c:pt>
                <c:pt idx="236">
                  <c:v>182041.99999999991</c:v>
                </c:pt>
                <c:pt idx="237">
                  <c:v>182613.24999999991</c:v>
                </c:pt>
                <c:pt idx="238">
                  <c:v>182052.99999999991</c:v>
                </c:pt>
                <c:pt idx="239">
                  <c:v>180779.74999999991</c:v>
                </c:pt>
                <c:pt idx="240">
                  <c:v>181539.49999999991</c:v>
                </c:pt>
                <c:pt idx="241">
                  <c:v>181509.49999999991</c:v>
                </c:pt>
                <c:pt idx="242">
                  <c:v>180235.49999999991</c:v>
                </c:pt>
                <c:pt idx="243">
                  <c:v>178689.99999999991</c:v>
                </c:pt>
                <c:pt idx="244">
                  <c:v>180763.74999999991</c:v>
                </c:pt>
                <c:pt idx="245">
                  <c:v>179813.49999999991</c:v>
                </c:pt>
                <c:pt idx="246">
                  <c:v>181578.49999999991</c:v>
                </c:pt>
                <c:pt idx="247">
                  <c:v>187682.24999999991</c:v>
                </c:pt>
                <c:pt idx="248">
                  <c:v>188412.24999999991</c:v>
                </c:pt>
                <c:pt idx="249">
                  <c:v>185307.74999999991</c:v>
                </c:pt>
                <c:pt idx="250">
                  <c:v>183099.99999999991</c:v>
                </c:pt>
                <c:pt idx="251">
                  <c:v>181255.24999999991</c:v>
                </c:pt>
                <c:pt idx="252">
                  <c:v>184882.74999999991</c:v>
                </c:pt>
                <c:pt idx="253">
                  <c:v>183877.49999999991</c:v>
                </c:pt>
                <c:pt idx="254">
                  <c:v>186444.99999999991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47-442F-9CF3-4BE80F7B3CEA}"/>
            </c:ext>
          </c:extLst>
        </c:ser>
        <c:ser>
          <c:idx val="14"/>
          <c:order val="14"/>
          <c:tx>
            <c:strRef>
              <c:f>Sheet1!$DF$53</c:f>
              <c:strCache>
                <c:ptCount val="1"/>
                <c:pt idx="0">
                  <c:v>CHF 12.5K  (CHFM)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Sheet1!$DF$54:$DF$308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47-442F-9CF3-4BE80F7B3CEA}"/>
            </c:ext>
          </c:extLst>
        </c:ser>
        <c:ser>
          <c:idx val="15"/>
          <c:order val="15"/>
          <c:tx>
            <c:strRef>
              <c:f>Sheet1!$DG$53</c:f>
              <c:strCache>
                <c:ptCount val="1"/>
                <c:pt idx="0">
                  <c:v>EUR 125K  (EUR)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Sheet1!$DG$54:$DG$308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F47-442F-9CF3-4BE80F7B3CEA}"/>
            </c:ext>
          </c:extLst>
        </c:ser>
        <c:ser>
          <c:idx val="16"/>
          <c:order val="16"/>
          <c:tx>
            <c:strRef>
              <c:f>Sheet1!$DH$53</c:f>
              <c:strCache>
                <c:ptCount val="1"/>
                <c:pt idx="0">
                  <c:v>EUR 62.5K  (EURH)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Sheet1!$DH$54:$DH$308</c:f>
              <c:numCache>
                <c:formatCode>"$"#,##0.00_);[Red]\("$"#,##0.00\)</c:formatCode>
                <c:ptCount val="255"/>
                <c:pt idx="1">
                  <c:v>870.5</c:v>
                </c:pt>
                <c:pt idx="2">
                  <c:v>-2601.2600000000002</c:v>
                </c:pt>
                <c:pt idx="3">
                  <c:v>-2032.5000000000002</c:v>
                </c:pt>
                <c:pt idx="4">
                  <c:v>723.74999999999977</c:v>
                </c:pt>
                <c:pt idx="5">
                  <c:v>-115.26000000000022</c:v>
                </c:pt>
                <c:pt idx="6">
                  <c:v>834.73999999999978</c:v>
                </c:pt>
                <c:pt idx="7">
                  <c:v>526.97999999999979</c:v>
                </c:pt>
                <c:pt idx="8">
                  <c:v>2920.7299999999996</c:v>
                </c:pt>
                <c:pt idx="9">
                  <c:v>3744.24</c:v>
                </c:pt>
                <c:pt idx="10">
                  <c:v>4105.24</c:v>
                </c:pt>
                <c:pt idx="11">
                  <c:v>2444.4899999999998</c:v>
                </c:pt>
                <c:pt idx="12">
                  <c:v>6794.5</c:v>
                </c:pt>
                <c:pt idx="13">
                  <c:v>4805.51</c:v>
                </c:pt>
                <c:pt idx="14">
                  <c:v>4990</c:v>
                </c:pt>
                <c:pt idx="15">
                  <c:v>6005.76</c:v>
                </c:pt>
                <c:pt idx="16">
                  <c:v>4621.51</c:v>
                </c:pt>
                <c:pt idx="17">
                  <c:v>7184.02</c:v>
                </c:pt>
                <c:pt idx="18">
                  <c:v>6965.27</c:v>
                </c:pt>
                <c:pt idx="19">
                  <c:v>7382.51</c:v>
                </c:pt>
                <c:pt idx="20">
                  <c:v>9688.76</c:v>
                </c:pt>
                <c:pt idx="21">
                  <c:v>6204.52</c:v>
                </c:pt>
                <c:pt idx="22">
                  <c:v>6878.02</c:v>
                </c:pt>
                <c:pt idx="23">
                  <c:v>7128.01</c:v>
                </c:pt>
                <c:pt idx="24">
                  <c:v>6337.52</c:v>
                </c:pt>
                <c:pt idx="25">
                  <c:v>5909.51</c:v>
                </c:pt>
                <c:pt idx="26">
                  <c:v>5240.76</c:v>
                </c:pt>
                <c:pt idx="27">
                  <c:v>4569.0200000000004</c:v>
                </c:pt>
                <c:pt idx="28">
                  <c:v>5223.7800000000007</c:v>
                </c:pt>
                <c:pt idx="29">
                  <c:v>7230.02</c:v>
                </c:pt>
                <c:pt idx="30">
                  <c:v>10898.77</c:v>
                </c:pt>
                <c:pt idx="31">
                  <c:v>10716.01</c:v>
                </c:pt>
                <c:pt idx="32">
                  <c:v>10441.02</c:v>
                </c:pt>
                <c:pt idx="33">
                  <c:v>10042.780000000001</c:v>
                </c:pt>
                <c:pt idx="34">
                  <c:v>9958.51</c:v>
                </c:pt>
                <c:pt idx="35">
                  <c:v>10025.76</c:v>
                </c:pt>
                <c:pt idx="36">
                  <c:v>12636.76</c:v>
                </c:pt>
                <c:pt idx="37">
                  <c:v>14386.76</c:v>
                </c:pt>
                <c:pt idx="38">
                  <c:v>14580.51</c:v>
                </c:pt>
                <c:pt idx="39">
                  <c:v>12972.76</c:v>
                </c:pt>
                <c:pt idx="40">
                  <c:v>13668.26</c:v>
                </c:pt>
                <c:pt idx="41">
                  <c:v>17368.260000000002</c:v>
                </c:pt>
                <c:pt idx="42">
                  <c:v>16798.010000000002</c:v>
                </c:pt>
                <c:pt idx="43">
                  <c:v>16382.510000000002</c:v>
                </c:pt>
                <c:pt idx="44">
                  <c:v>18007.510000000002</c:v>
                </c:pt>
                <c:pt idx="45">
                  <c:v>19299.760000000002</c:v>
                </c:pt>
                <c:pt idx="46">
                  <c:v>18887.260000000002</c:v>
                </c:pt>
                <c:pt idx="47">
                  <c:v>19521.760000000002</c:v>
                </c:pt>
                <c:pt idx="48">
                  <c:v>23290.510000000002</c:v>
                </c:pt>
                <c:pt idx="49">
                  <c:v>23076.510000000002</c:v>
                </c:pt>
                <c:pt idx="50">
                  <c:v>20317.260000000002</c:v>
                </c:pt>
                <c:pt idx="51">
                  <c:v>21461.010000000002</c:v>
                </c:pt>
                <c:pt idx="52">
                  <c:v>23498.510000000002</c:v>
                </c:pt>
                <c:pt idx="53">
                  <c:v>21019.010000000002</c:v>
                </c:pt>
                <c:pt idx="54">
                  <c:v>19897.260000000002</c:v>
                </c:pt>
                <c:pt idx="55">
                  <c:v>21664.510000000002</c:v>
                </c:pt>
                <c:pt idx="56">
                  <c:v>19105.260000000002</c:v>
                </c:pt>
                <c:pt idx="57">
                  <c:v>19466.260000000002</c:v>
                </c:pt>
                <c:pt idx="58">
                  <c:v>21691.260000000002</c:v>
                </c:pt>
                <c:pt idx="59">
                  <c:v>24803.760000000002</c:v>
                </c:pt>
                <c:pt idx="60">
                  <c:v>26416.260000000002</c:v>
                </c:pt>
                <c:pt idx="61">
                  <c:v>26127.260000000002</c:v>
                </c:pt>
                <c:pt idx="62">
                  <c:v>26975.760000000002</c:v>
                </c:pt>
                <c:pt idx="63">
                  <c:v>27105.510000000002</c:v>
                </c:pt>
                <c:pt idx="64">
                  <c:v>25765.010000000002</c:v>
                </c:pt>
                <c:pt idx="65">
                  <c:v>29252.510000000002</c:v>
                </c:pt>
                <c:pt idx="66">
                  <c:v>30508.760000000002</c:v>
                </c:pt>
                <c:pt idx="67">
                  <c:v>30251.010000000002</c:v>
                </c:pt>
                <c:pt idx="68">
                  <c:v>31551.010000000002</c:v>
                </c:pt>
                <c:pt idx="69">
                  <c:v>32812.01</c:v>
                </c:pt>
                <c:pt idx="70">
                  <c:v>32937.01</c:v>
                </c:pt>
                <c:pt idx="71">
                  <c:v>34199.51</c:v>
                </c:pt>
                <c:pt idx="72">
                  <c:v>34152.76</c:v>
                </c:pt>
                <c:pt idx="73">
                  <c:v>35549.760000000002</c:v>
                </c:pt>
                <c:pt idx="74">
                  <c:v>36956.01</c:v>
                </c:pt>
                <c:pt idx="75">
                  <c:v>36929.51</c:v>
                </c:pt>
                <c:pt idx="76">
                  <c:v>39985.760000000002</c:v>
                </c:pt>
                <c:pt idx="77">
                  <c:v>41442.01</c:v>
                </c:pt>
                <c:pt idx="78">
                  <c:v>39271.760000000002</c:v>
                </c:pt>
                <c:pt idx="79">
                  <c:v>37673.51</c:v>
                </c:pt>
                <c:pt idx="80">
                  <c:v>37948.51</c:v>
                </c:pt>
                <c:pt idx="81">
                  <c:v>37697.01</c:v>
                </c:pt>
                <c:pt idx="82">
                  <c:v>38089.26</c:v>
                </c:pt>
                <c:pt idx="83">
                  <c:v>41101.760000000002</c:v>
                </c:pt>
                <c:pt idx="84">
                  <c:v>40789.26</c:v>
                </c:pt>
                <c:pt idx="85">
                  <c:v>40444.01</c:v>
                </c:pt>
                <c:pt idx="86">
                  <c:v>42511.26</c:v>
                </c:pt>
                <c:pt idx="87">
                  <c:v>43273.760000000002</c:v>
                </c:pt>
                <c:pt idx="88">
                  <c:v>45130.01</c:v>
                </c:pt>
                <c:pt idx="89">
                  <c:v>44672.26</c:v>
                </c:pt>
                <c:pt idx="90">
                  <c:v>44958.26</c:v>
                </c:pt>
                <c:pt idx="91">
                  <c:v>45945.760000000002</c:v>
                </c:pt>
                <c:pt idx="92">
                  <c:v>46425.51</c:v>
                </c:pt>
                <c:pt idx="93">
                  <c:v>50055.26</c:v>
                </c:pt>
                <c:pt idx="94">
                  <c:v>51511.51</c:v>
                </c:pt>
                <c:pt idx="95">
                  <c:v>52349.01</c:v>
                </c:pt>
                <c:pt idx="96">
                  <c:v>52347.51</c:v>
                </c:pt>
                <c:pt idx="97">
                  <c:v>54027.26</c:v>
                </c:pt>
                <c:pt idx="98">
                  <c:v>54855.51</c:v>
                </c:pt>
                <c:pt idx="99">
                  <c:v>58549.26</c:v>
                </c:pt>
                <c:pt idx="100">
                  <c:v>57660.26</c:v>
                </c:pt>
                <c:pt idx="101">
                  <c:v>56733.760000000002</c:v>
                </c:pt>
                <c:pt idx="102">
                  <c:v>57430.76</c:v>
                </c:pt>
                <c:pt idx="103">
                  <c:v>58385.51</c:v>
                </c:pt>
                <c:pt idx="104">
                  <c:v>64173.01</c:v>
                </c:pt>
                <c:pt idx="105">
                  <c:v>64688.76</c:v>
                </c:pt>
                <c:pt idx="106">
                  <c:v>72957.510000000009</c:v>
                </c:pt>
                <c:pt idx="107">
                  <c:v>73276.260000000009</c:v>
                </c:pt>
                <c:pt idx="108">
                  <c:v>77931.010000000009</c:v>
                </c:pt>
                <c:pt idx="109">
                  <c:v>78179.510000000009</c:v>
                </c:pt>
                <c:pt idx="110">
                  <c:v>78767.010000000009</c:v>
                </c:pt>
                <c:pt idx="111">
                  <c:v>80328.010000000009</c:v>
                </c:pt>
                <c:pt idx="112">
                  <c:v>79039.010000000009</c:v>
                </c:pt>
                <c:pt idx="113">
                  <c:v>84437.510000000009</c:v>
                </c:pt>
                <c:pt idx="114">
                  <c:v>83843.760000000009</c:v>
                </c:pt>
                <c:pt idx="115">
                  <c:v>85218.760000000009</c:v>
                </c:pt>
                <c:pt idx="116">
                  <c:v>83859.510000000009</c:v>
                </c:pt>
                <c:pt idx="117">
                  <c:v>85759.510000000009</c:v>
                </c:pt>
                <c:pt idx="118">
                  <c:v>86259.510000000009</c:v>
                </c:pt>
                <c:pt idx="119">
                  <c:v>86879.640000000014</c:v>
                </c:pt>
                <c:pt idx="120">
                  <c:v>88855.020000000019</c:v>
                </c:pt>
                <c:pt idx="121">
                  <c:v>91742.520000000019</c:v>
                </c:pt>
                <c:pt idx="122">
                  <c:v>93217.520000000019</c:v>
                </c:pt>
                <c:pt idx="123">
                  <c:v>91912.020000000019</c:v>
                </c:pt>
                <c:pt idx="124">
                  <c:v>90936.520000000019</c:v>
                </c:pt>
                <c:pt idx="125">
                  <c:v>97130.270000000019</c:v>
                </c:pt>
                <c:pt idx="126">
                  <c:v>95666.020000000019</c:v>
                </c:pt>
                <c:pt idx="127">
                  <c:v>97014.520000000019</c:v>
                </c:pt>
                <c:pt idx="128">
                  <c:v>96560.520000000019</c:v>
                </c:pt>
                <c:pt idx="129">
                  <c:v>99952.770000000019</c:v>
                </c:pt>
                <c:pt idx="130">
                  <c:v>101721.52000000002</c:v>
                </c:pt>
                <c:pt idx="131">
                  <c:v>105845.65000000002</c:v>
                </c:pt>
                <c:pt idx="132">
                  <c:v>103331.27000000002</c:v>
                </c:pt>
                <c:pt idx="133">
                  <c:v>105366.02000000002</c:v>
                </c:pt>
                <c:pt idx="134">
                  <c:v>106069.77000000002</c:v>
                </c:pt>
                <c:pt idx="135">
                  <c:v>108266.65000000002</c:v>
                </c:pt>
                <c:pt idx="136">
                  <c:v>112329.15000000002</c:v>
                </c:pt>
                <c:pt idx="137">
                  <c:v>109882.02000000002</c:v>
                </c:pt>
                <c:pt idx="138">
                  <c:v>106065.64000000001</c:v>
                </c:pt>
                <c:pt idx="139">
                  <c:v>104148.89000000001</c:v>
                </c:pt>
                <c:pt idx="140">
                  <c:v>102388.39000000001</c:v>
                </c:pt>
                <c:pt idx="141">
                  <c:v>105793.77000000002</c:v>
                </c:pt>
                <c:pt idx="142">
                  <c:v>103840.39000000001</c:v>
                </c:pt>
                <c:pt idx="143">
                  <c:v>102430.14000000001</c:v>
                </c:pt>
                <c:pt idx="144">
                  <c:v>105473.89000000001</c:v>
                </c:pt>
                <c:pt idx="145">
                  <c:v>105251.76000000001</c:v>
                </c:pt>
                <c:pt idx="146">
                  <c:v>106756.14000000001</c:v>
                </c:pt>
                <c:pt idx="147">
                  <c:v>105813.14000000001</c:v>
                </c:pt>
                <c:pt idx="148">
                  <c:v>104162.01000000001</c:v>
                </c:pt>
                <c:pt idx="149">
                  <c:v>108501.76000000001</c:v>
                </c:pt>
                <c:pt idx="150">
                  <c:v>104745.63</c:v>
                </c:pt>
                <c:pt idx="151">
                  <c:v>107001.26000000001</c:v>
                </c:pt>
                <c:pt idx="152">
                  <c:v>107480.39000000001</c:v>
                </c:pt>
                <c:pt idx="153">
                  <c:v>109208.52000000002</c:v>
                </c:pt>
                <c:pt idx="154">
                  <c:v>109845.40000000002</c:v>
                </c:pt>
                <c:pt idx="155">
                  <c:v>109573.65000000002</c:v>
                </c:pt>
                <c:pt idx="156">
                  <c:v>110853.03000000003</c:v>
                </c:pt>
                <c:pt idx="157">
                  <c:v>113274.28000000003</c:v>
                </c:pt>
                <c:pt idx="158">
                  <c:v>114120.91000000003</c:v>
                </c:pt>
                <c:pt idx="159">
                  <c:v>115624.04000000004</c:v>
                </c:pt>
                <c:pt idx="160">
                  <c:v>114451.29000000004</c:v>
                </c:pt>
                <c:pt idx="161">
                  <c:v>113296.04000000004</c:v>
                </c:pt>
                <c:pt idx="162">
                  <c:v>113191.79000000004</c:v>
                </c:pt>
                <c:pt idx="163">
                  <c:v>113523.42000000004</c:v>
                </c:pt>
                <c:pt idx="164">
                  <c:v>113241.29000000004</c:v>
                </c:pt>
                <c:pt idx="165">
                  <c:v>114176.67000000004</c:v>
                </c:pt>
                <c:pt idx="166">
                  <c:v>114537.92000000004</c:v>
                </c:pt>
                <c:pt idx="167">
                  <c:v>113789.92000000004</c:v>
                </c:pt>
                <c:pt idx="168">
                  <c:v>114719.30000000005</c:v>
                </c:pt>
                <c:pt idx="169">
                  <c:v>113332.30000000005</c:v>
                </c:pt>
                <c:pt idx="170">
                  <c:v>112837.67000000004</c:v>
                </c:pt>
                <c:pt idx="171">
                  <c:v>112240.54000000004</c:v>
                </c:pt>
                <c:pt idx="172">
                  <c:v>111735.91000000003</c:v>
                </c:pt>
                <c:pt idx="173">
                  <c:v>111875.04000000004</c:v>
                </c:pt>
                <c:pt idx="174">
                  <c:v>111999.17000000004</c:v>
                </c:pt>
                <c:pt idx="175">
                  <c:v>112290.80000000005</c:v>
                </c:pt>
                <c:pt idx="176">
                  <c:v>113902.68000000005</c:v>
                </c:pt>
                <c:pt idx="177">
                  <c:v>117038.31000000006</c:v>
                </c:pt>
                <c:pt idx="178">
                  <c:v>117704.56000000006</c:v>
                </c:pt>
                <c:pt idx="179">
                  <c:v>118160.81000000006</c:v>
                </c:pt>
                <c:pt idx="180">
                  <c:v>120370.81000000006</c:v>
                </c:pt>
                <c:pt idx="181">
                  <c:v>125515.19000000006</c:v>
                </c:pt>
                <c:pt idx="182">
                  <c:v>126027.69000000006</c:v>
                </c:pt>
                <c:pt idx="183">
                  <c:v>128907.07000000007</c:v>
                </c:pt>
                <c:pt idx="184">
                  <c:v>130188.70000000007</c:v>
                </c:pt>
                <c:pt idx="185">
                  <c:v>128956.57000000007</c:v>
                </c:pt>
                <c:pt idx="186">
                  <c:v>126305.69000000006</c:v>
                </c:pt>
                <c:pt idx="187">
                  <c:v>127246.07000000007</c:v>
                </c:pt>
                <c:pt idx="188">
                  <c:v>127888.95000000007</c:v>
                </c:pt>
                <c:pt idx="189">
                  <c:v>128304.95000000007</c:v>
                </c:pt>
                <c:pt idx="190">
                  <c:v>127202.57000000007</c:v>
                </c:pt>
                <c:pt idx="191">
                  <c:v>129945.07000000007</c:v>
                </c:pt>
                <c:pt idx="192">
                  <c:v>128316.07000000007</c:v>
                </c:pt>
                <c:pt idx="193">
                  <c:v>127289.94000000006</c:v>
                </c:pt>
                <c:pt idx="194">
                  <c:v>129331.57000000007</c:v>
                </c:pt>
                <c:pt idx="195">
                  <c:v>128635.69000000006</c:v>
                </c:pt>
                <c:pt idx="196">
                  <c:v>127690.81000000006</c:v>
                </c:pt>
                <c:pt idx="197">
                  <c:v>128043.69000000006</c:v>
                </c:pt>
                <c:pt idx="198">
                  <c:v>124957.56000000006</c:v>
                </c:pt>
                <c:pt idx="199">
                  <c:v>124536.93000000005</c:v>
                </c:pt>
                <c:pt idx="200">
                  <c:v>124556.06000000006</c:v>
                </c:pt>
                <c:pt idx="201">
                  <c:v>124079.31000000006</c:v>
                </c:pt>
                <c:pt idx="202">
                  <c:v>125255.94000000006</c:v>
                </c:pt>
                <c:pt idx="203">
                  <c:v>125183.56000000006</c:v>
                </c:pt>
                <c:pt idx="204">
                  <c:v>125636.06000000006</c:v>
                </c:pt>
                <c:pt idx="205">
                  <c:v>126892.69000000006</c:v>
                </c:pt>
                <c:pt idx="206">
                  <c:v>126268.06000000006</c:v>
                </c:pt>
                <c:pt idx="207">
                  <c:v>124737.18000000005</c:v>
                </c:pt>
                <c:pt idx="208">
                  <c:v>125489.18000000005</c:v>
                </c:pt>
                <c:pt idx="209">
                  <c:v>127675.43000000005</c:v>
                </c:pt>
                <c:pt idx="210">
                  <c:v>128816.06000000006</c:v>
                </c:pt>
                <c:pt idx="211">
                  <c:v>131411.69000000006</c:v>
                </c:pt>
                <c:pt idx="212">
                  <c:v>131824.19000000006</c:v>
                </c:pt>
                <c:pt idx="213">
                  <c:v>131642.69000000006</c:v>
                </c:pt>
                <c:pt idx="214">
                  <c:v>132686.44000000006</c:v>
                </c:pt>
                <c:pt idx="215">
                  <c:v>132441.19000000006</c:v>
                </c:pt>
                <c:pt idx="216">
                  <c:v>132173.81000000006</c:v>
                </c:pt>
                <c:pt idx="217">
                  <c:v>134786.31000000006</c:v>
                </c:pt>
                <c:pt idx="218">
                  <c:v>134916.69000000006</c:v>
                </c:pt>
                <c:pt idx="219">
                  <c:v>132625.31000000006</c:v>
                </c:pt>
                <c:pt idx="220">
                  <c:v>132763.31000000006</c:v>
                </c:pt>
                <c:pt idx="221">
                  <c:v>135175.81000000006</c:v>
                </c:pt>
                <c:pt idx="222">
                  <c:v>135236.44000000006</c:v>
                </c:pt>
                <c:pt idx="223">
                  <c:v>134481.94000000006</c:v>
                </c:pt>
                <c:pt idx="224">
                  <c:v>134336.44000000006</c:v>
                </c:pt>
                <c:pt idx="225">
                  <c:v>134357.07000000007</c:v>
                </c:pt>
                <c:pt idx="226">
                  <c:v>135836.20000000007</c:v>
                </c:pt>
                <c:pt idx="227">
                  <c:v>135799.95000000007</c:v>
                </c:pt>
                <c:pt idx="228">
                  <c:v>135205.32000000007</c:v>
                </c:pt>
                <c:pt idx="229">
                  <c:v>134912.94000000006</c:v>
                </c:pt>
                <c:pt idx="230">
                  <c:v>134282.06000000006</c:v>
                </c:pt>
                <c:pt idx="231">
                  <c:v>134212.93000000005</c:v>
                </c:pt>
                <c:pt idx="232">
                  <c:v>133508.68000000005</c:v>
                </c:pt>
                <c:pt idx="233">
                  <c:v>133786.18000000005</c:v>
                </c:pt>
                <c:pt idx="234">
                  <c:v>134109.06000000006</c:v>
                </c:pt>
                <c:pt idx="235">
                  <c:v>134095.06000000006</c:v>
                </c:pt>
                <c:pt idx="236">
                  <c:v>134638.19000000006</c:v>
                </c:pt>
                <c:pt idx="237">
                  <c:v>135210.07000000007</c:v>
                </c:pt>
                <c:pt idx="238">
                  <c:v>135155.44000000006</c:v>
                </c:pt>
                <c:pt idx="239">
                  <c:v>134693.94000000006</c:v>
                </c:pt>
                <c:pt idx="240">
                  <c:v>135104.94000000006</c:v>
                </c:pt>
                <c:pt idx="241">
                  <c:v>134292.81000000006</c:v>
                </c:pt>
                <c:pt idx="242">
                  <c:v>135007.56000000006</c:v>
                </c:pt>
                <c:pt idx="243">
                  <c:v>133525.43000000005</c:v>
                </c:pt>
                <c:pt idx="244">
                  <c:v>134028.56000000006</c:v>
                </c:pt>
                <c:pt idx="245">
                  <c:v>135310.81000000006</c:v>
                </c:pt>
                <c:pt idx="246">
                  <c:v>136113.94000000006</c:v>
                </c:pt>
                <c:pt idx="247">
                  <c:v>139500.82000000007</c:v>
                </c:pt>
                <c:pt idx="248">
                  <c:v>140502.07000000007</c:v>
                </c:pt>
                <c:pt idx="249">
                  <c:v>139748.07000000007</c:v>
                </c:pt>
                <c:pt idx="250">
                  <c:v>139191.94000000006</c:v>
                </c:pt>
                <c:pt idx="251">
                  <c:v>138580.44000000006</c:v>
                </c:pt>
                <c:pt idx="252">
                  <c:v>140396.07000000007</c:v>
                </c:pt>
                <c:pt idx="253">
                  <c:v>140013.32000000007</c:v>
                </c:pt>
                <c:pt idx="254">
                  <c:v>139306.82000000007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F47-442F-9CF3-4BE80F7B3CEA}"/>
            </c:ext>
          </c:extLst>
        </c:ser>
        <c:ser>
          <c:idx val="17"/>
          <c:order val="17"/>
          <c:tx>
            <c:strRef>
              <c:f>Sheet1!$DI$53</c:f>
              <c:strCache>
                <c:ptCount val="1"/>
                <c:pt idx="0">
                  <c:v>EUR 12.5K  (EURM)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Sheet1!$DI$54:$DI$308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F47-442F-9CF3-4BE80F7B3CEA}"/>
            </c:ext>
          </c:extLst>
        </c:ser>
        <c:ser>
          <c:idx val="18"/>
          <c:order val="18"/>
          <c:tx>
            <c:strRef>
              <c:f>Sheet1!$DJ$53</c:f>
              <c:strCache>
                <c:ptCount val="1"/>
                <c:pt idx="0">
                  <c:v>GBP 62.5K  (GBP)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Sheet1!$DJ$54:$DJ$308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F47-442F-9CF3-4BE80F7B3CEA}"/>
            </c:ext>
          </c:extLst>
        </c:ser>
        <c:ser>
          <c:idx val="19"/>
          <c:order val="19"/>
          <c:tx>
            <c:strRef>
              <c:f>Sheet1!$DK$53</c:f>
              <c:strCache>
                <c:ptCount val="1"/>
                <c:pt idx="0">
                  <c:v>JPY 12.5M  (JPY)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Sheet1!$DK$54:$DK$308</c:f>
              <c:numCache>
                <c:formatCode>"$"#,##0.00_);[Red]\("$"#,##0.00\)</c:formatCode>
                <c:ptCount val="255"/>
                <c:pt idx="1">
                  <c:v>11547.3</c:v>
                </c:pt>
                <c:pt idx="2">
                  <c:v>17372.32</c:v>
                </c:pt>
                <c:pt idx="3">
                  <c:v>23444.28</c:v>
                </c:pt>
                <c:pt idx="4">
                  <c:v>19791.3</c:v>
                </c:pt>
                <c:pt idx="5">
                  <c:v>19038.28</c:v>
                </c:pt>
                <c:pt idx="6">
                  <c:v>24113.3</c:v>
                </c:pt>
                <c:pt idx="7">
                  <c:v>25485.26</c:v>
                </c:pt>
                <c:pt idx="8">
                  <c:v>26607.239999999998</c:v>
                </c:pt>
                <c:pt idx="9">
                  <c:v>23704.239999999998</c:v>
                </c:pt>
                <c:pt idx="10">
                  <c:v>25904.239999999998</c:v>
                </c:pt>
                <c:pt idx="11">
                  <c:v>23348.179999999997</c:v>
                </c:pt>
                <c:pt idx="12">
                  <c:v>31498.159999999996</c:v>
                </c:pt>
                <c:pt idx="13">
                  <c:v>35023.179999999993</c:v>
                </c:pt>
                <c:pt idx="14">
                  <c:v>31461.119999999992</c:v>
                </c:pt>
                <c:pt idx="15">
                  <c:v>46236.119999999995</c:v>
                </c:pt>
                <c:pt idx="16">
                  <c:v>35233.14</c:v>
                </c:pt>
                <c:pt idx="17">
                  <c:v>41227.06</c:v>
                </c:pt>
                <c:pt idx="18">
                  <c:v>37099.08</c:v>
                </c:pt>
                <c:pt idx="19">
                  <c:v>33718.1</c:v>
                </c:pt>
                <c:pt idx="20">
                  <c:v>39740.119999999995</c:v>
                </c:pt>
                <c:pt idx="21">
                  <c:v>38590.119999999995</c:v>
                </c:pt>
                <c:pt idx="22">
                  <c:v>40637.079999999994</c:v>
                </c:pt>
                <c:pt idx="23">
                  <c:v>39931.019999999997</c:v>
                </c:pt>
                <c:pt idx="24">
                  <c:v>52206.039999999994</c:v>
                </c:pt>
                <c:pt idx="25">
                  <c:v>56756.039999999994</c:v>
                </c:pt>
                <c:pt idx="26">
                  <c:v>55406.039999999994</c:v>
                </c:pt>
                <c:pt idx="27">
                  <c:v>54749.979999999996</c:v>
                </c:pt>
                <c:pt idx="28">
                  <c:v>56246.979999999996</c:v>
                </c:pt>
                <c:pt idx="29">
                  <c:v>62922</c:v>
                </c:pt>
                <c:pt idx="30">
                  <c:v>70571.98</c:v>
                </c:pt>
                <c:pt idx="31">
                  <c:v>68918.959999999992</c:v>
                </c:pt>
                <c:pt idx="32">
                  <c:v>54684.87999999999</c:v>
                </c:pt>
                <c:pt idx="33">
                  <c:v>59206.87999999999</c:v>
                </c:pt>
                <c:pt idx="34">
                  <c:v>60803.87999999999</c:v>
                </c:pt>
                <c:pt idx="35">
                  <c:v>61850.87999999999</c:v>
                </c:pt>
                <c:pt idx="36">
                  <c:v>68997.84</c:v>
                </c:pt>
                <c:pt idx="37">
                  <c:v>66822.84</c:v>
                </c:pt>
                <c:pt idx="38">
                  <c:v>65591.78</c:v>
                </c:pt>
                <c:pt idx="39">
                  <c:v>64638.82</c:v>
                </c:pt>
                <c:pt idx="40">
                  <c:v>66038.8</c:v>
                </c:pt>
                <c:pt idx="41">
                  <c:v>68457.78</c:v>
                </c:pt>
                <c:pt idx="42">
                  <c:v>68301.7</c:v>
                </c:pt>
                <c:pt idx="43">
                  <c:v>66970.78</c:v>
                </c:pt>
                <c:pt idx="44">
                  <c:v>66167.8</c:v>
                </c:pt>
                <c:pt idx="45">
                  <c:v>76292.78</c:v>
                </c:pt>
                <c:pt idx="46">
                  <c:v>79067.78</c:v>
                </c:pt>
                <c:pt idx="47">
                  <c:v>81864.78</c:v>
                </c:pt>
                <c:pt idx="48">
                  <c:v>82111.740000000005</c:v>
                </c:pt>
                <c:pt idx="49">
                  <c:v>86211.74</c:v>
                </c:pt>
                <c:pt idx="50">
                  <c:v>90133.74</c:v>
                </c:pt>
                <c:pt idx="51">
                  <c:v>89655.74</c:v>
                </c:pt>
                <c:pt idx="52">
                  <c:v>83377.740000000005</c:v>
                </c:pt>
                <c:pt idx="53">
                  <c:v>82951.740000000005</c:v>
                </c:pt>
                <c:pt idx="54">
                  <c:v>85873.74</c:v>
                </c:pt>
                <c:pt idx="55">
                  <c:v>86171.74</c:v>
                </c:pt>
                <c:pt idx="56">
                  <c:v>85243.74</c:v>
                </c:pt>
                <c:pt idx="57">
                  <c:v>84339.74</c:v>
                </c:pt>
                <c:pt idx="58">
                  <c:v>92237.74</c:v>
                </c:pt>
                <c:pt idx="59">
                  <c:v>98961.74</c:v>
                </c:pt>
                <c:pt idx="60">
                  <c:v>95655.74</c:v>
                </c:pt>
                <c:pt idx="61">
                  <c:v>90024.82</c:v>
                </c:pt>
                <c:pt idx="62">
                  <c:v>91946.8</c:v>
                </c:pt>
                <c:pt idx="63">
                  <c:v>95840.86</c:v>
                </c:pt>
                <c:pt idx="64">
                  <c:v>99462.88</c:v>
                </c:pt>
                <c:pt idx="65">
                  <c:v>99209.82</c:v>
                </c:pt>
                <c:pt idx="66">
                  <c:v>104084.82</c:v>
                </c:pt>
                <c:pt idx="67">
                  <c:v>107284.84000000001</c:v>
                </c:pt>
                <c:pt idx="68">
                  <c:v>108781.80000000002</c:v>
                </c:pt>
                <c:pt idx="69">
                  <c:v>114428.80000000002</c:v>
                </c:pt>
                <c:pt idx="70">
                  <c:v>119553.80000000002</c:v>
                </c:pt>
                <c:pt idx="71">
                  <c:v>125803.80000000002</c:v>
                </c:pt>
                <c:pt idx="72">
                  <c:v>120025.80000000002</c:v>
                </c:pt>
                <c:pt idx="73">
                  <c:v>124997.80000000002</c:v>
                </c:pt>
                <c:pt idx="74">
                  <c:v>126094.78000000001</c:v>
                </c:pt>
                <c:pt idx="75">
                  <c:v>117460.80000000002</c:v>
                </c:pt>
                <c:pt idx="76">
                  <c:v>124182.80000000002</c:v>
                </c:pt>
                <c:pt idx="77">
                  <c:v>127182.82000000002</c:v>
                </c:pt>
                <c:pt idx="78">
                  <c:v>132104.80000000002</c:v>
                </c:pt>
                <c:pt idx="79">
                  <c:v>132701.82</c:v>
                </c:pt>
                <c:pt idx="80">
                  <c:v>131098.82</c:v>
                </c:pt>
                <c:pt idx="81">
                  <c:v>132473.84</c:v>
                </c:pt>
                <c:pt idx="82">
                  <c:v>132795.84</c:v>
                </c:pt>
                <c:pt idx="83">
                  <c:v>134945.85999999999</c:v>
                </c:pt>
                <c:pt idx="84">
                  <c:v>134417.84</c:v>
                </c:pt>
                <c:pt idx="85">
                  <c:v>137367.84</c:v>
                </c:pt>
                <c:pt idx="86">
                  <c:v>139958.82</c:v>
                </c:pt>
                <c:pt idx="87">
                  <c:v>140883.82</c:v>
                </c:pt>
                <c:pt idx="88">
                  <c:v>143955.80000000002</c:v>
                </c:pt>
                <c:pt idx="89">
                  <c:v>147630.78000000003</c:v>
                </c:pt>
                <c:pt idx="90">
                  <c:v>150055.80000000002</c:v>
                </c:pt>
                <c:pt idx="91">
                  <c:v>153602.76</c:v>
                </c:pt>
                <c:pt idx="92">
                  <c:v>159052.76</c:v>
                </c:pt>
                <c:pt idx="93">
                  <c:v>161052.76</c:v>
                </c:pt>
                <c:pt idx="94">
                  <c:v>156246.80000000002</c:v>
                </c:pt>
                <c:pt idx="95">
                  <c:v>164296.80000000002</c:v>
                </c:pt>
                <c:pt idx="96">
                  <c:v>166018.86000000002</c:v>
                </c:pt>
                <c:pt idx="97">
                  <c:v>176440.86000000002</c:v>
                </c:pt>
                <c:pt idx="98">
                  <c:v>180859.84000000003</c:v>
                </c:pt>
                <c:pt idx="99">
                  <c:v>191109.82000000004</c:v>
                </c:pt>
                <c:pt idx="100">
                  <c:v>187856.84000000003</c:v>
                </c:pt>
                <c:pt idx="101">
                  <c:v>191331.86000000002</c:v>
                </c:pt>
                <c:pt idx="102">
                  <c:v>192656.84000000003</c:v>
                </c:pt>
                <c:pt idx="103">
                  <c:v>190919.74000000002</c:v>
                </c:pt>
                <c:pt idx="104">
                  <c:v>192794.74000000002</c:v>
                </c:pt>
                <c:pt idx="105">
                  <c:v>197416.76</c:v>
                </c:pt>
                <c:pt idx="106">
                  <c:v>215466.76</c:v>
                </c:pt>
                <c:pt idx="107">
                  <c:v>223691.76</c:v>
                </c:pt>
                <c:pt idx="108">
                  <c:v>237241.76</c:v>
                </c:pt>
                <c:pt idx="109">
                  <c:v>229935.76</c:v>
                </c:pt>
                <c:pt idx="110">
                  <c:v>242882.76</c:v>
                </c:pt>
                <c:pt idx="111">
                  <c:v>246032.76</c:v>
                </c:pt>
                <c:pt idx="112">
                  <c:v>242104.76</c:v>
                </c:pt>
                <c:pt idx="113">
                  <c:v>248798.76</c:v>
                </c:pt>
                <c:pt idx="114">
                  <c:v>241442.76</c:v>
                </c:pt>
                <c:pt idx="115">
                  <c:v>244614.76</c:v>
                </c:pt>
                <c:pt idx="116">
                  <c:v>249036.76</c:v>
                </c:pt>
                <c:pt idx="117">
                  <c:v>259036.76</c:v>
                </c:pt>
                <c:pt idx="118">
                  <c:v>253958.76</c:v>
                </c:pt>
                <c:pt idx="119">
                  <c:v>269880.76</c:v>
                </c:pt>
                <c:pt idx="120">
                  <c:v>276052.76</c:v>
                </c:pt>
                <c:pt idx="121">
                  <c:v>268724.76</c:v>
                </c:pt>
                <c:pt idx="122">
                  <c:v>266068.76</c:v>
                </c:pt>
                <c:pt idx="123">
                  <c:v>269990.76</c:v>
                </c:pt>
                <c:pt idx="124">
                  <c:v>271240.76</c:v>
                </c:pt>
                <c:pt idx="125">
                  <c:v>258912.76</c:v>
                </c:pt>
                <c:pt idx="126">
                  <c:v>267662.76</c:v>
                </c:pt>
                <c:pt idx="127">
                  <c:v>274162.76</c:v>
                </c:pt>
                <c:pt idx="128">
                  <c:v>281912.76</c:v>
                </c:pt>
                <c:pt idx="129">
                  <c:v>272756.76</c:v>
                </c:pt>
                <c:pt idx="130">
                  <c:v>285006.76</c:v>
                </c:pt>
                <c:pt idx="131">
                  <c:v>283178.76</c:v>
                </c:pt>
                <c:pt idx="132">
                  <c:v>287600.76</c:v>
                </c:pt>
                <c:pt idx="133">
                  <c:v>284350.76</c:v>
                </c:pt>
                <c:pt idx="134">
                  <c:v>285944.76</c:v>
                </c:pt>
                <c:pt idx="135">
                  <c:v>286616.76</c:v>
                </c:pt>
                <c:pt idx="136">
                  <c:v>288788.76</c:v>
                </c:pt>
                <c:pt idx="137">
                  <c:v>285132.76</c:v>
                </c:pt>
                <c:pt idx="138">
                  <c:v>283804.76</c:v>
                </c:pt>
                <c:pt idx="139">
                  <c:v>295976.76</c:v>
                </c:pt>
                <c:pt idx="140">
                  <c:v>297476.76</c:v>
                </c:pt>
                <c:pt idx="141">
                  <c:v>291570.76</c:v>
                </c:pt>
                <c:pt idx="142">
                  <c:v>293164.76</c:v>
                </c:pt>
                <c:pt idx="143">
                  <c:v>296930.76</c:v>
                </c:pt>
                <c:pt idx="144">
                  <c:v>300852.76</c:v>
                </c:pt>
                <c:pt idx="145">
                  <c:v>295946.76</c:v>
                </c:pt>
                <c:pt idx="146">
                  <c:v>309618.76</c:v>
                </c:pt>
                <c:pt idx="147">
                  <c:v>315618.76</c:v>
                </c:pt>
                <c:pt idx="148">
                  <c:v>317540.76</c:v>
                </c:pt>
                <c:pt idx="149">
                  <c:v>323540.76</c:v>
                </c:pt>
                <c:pt idx="150">
                  <c:v>319962.76</c:v>
                </c:pt>
                <c:pt idx="151">
                  <c:v>322134.76</c:v>
                </c:pt>
                <c:pt idx="152">
                  <c:v>320478.76</c:v>
                </c:pt>
                <c:pt idx="153">
                  <c:v>321728.76</c:v>
                </c:pt>
                <c:pt idx="154">
                  <c:v>325400.76</c:v>
                </c:pt>
                <c:pt idx="155">
                  <c:v>335650.76</c:v>
                </c:pt>
                <c:pt idx="156">
                  <c:v>350150.76</c:v>
                </c:pt>
                <c:pt idx="157">
                  <c:v>365675.76</c:v>
                </c:pt>
                <c:pt idx="158">
                  <c:v>368650.76</c:v>
                </c:pt>
                <c:pt idx="159">
                  <c:v>373125.76</c:v>
                </c:pt>
                <c:pt idx="160">
                  <c:v>370094.76</c:v>
                </c:pt>
                <c:pt idx="161">
                  <c:v>377669.76</c:v>
                </c:pt>
                <c:pt idx="162">
                  <c:v>380363.76</c:v>
                </c:pt>
                <c:pt idx="163">
                  <c:v>379060.76</c:v>
                </c:pt>
                <c:pt idx="164">
                  <c:v>377432.76</c:v>
                </c:pt>
                <c:pt idx="165">
                  <c:v>381379.76</c:v>
                </c:pt>
                <c:pt idx="166">
                  <c:v>380126.76</c:v>
                </c:pt>
                <c:pt idx="167">
                  <c:v>390251.76</c:v>
                </c:pt>
                <c:pt idx="168">
                  <c:v>396926.74</c:v>
                </c:pt>
                <c:pt idx="169">
                  <c:v>395048.76</c:v>
                </c:pt>
                <c:pt idx="170">
                  <c:v>395698.78</c:v>
                </c:pt>
                <c:pt idx="171">
                  <c:v>394714.86000000004</c:v>
                </c:pt>
                <c:pt idx="172">
                  <c:v>390211.80000000005</c:v>
                </c:pt>
                <c:pt idx="173">
                  <c:v>391261.82000000007</c:v>
                </c:pt>
                <c:pt idx="174">
                  <c:v>393005.80000000005</c:v>
                </c:pt>
                <c:pt idx="175">
                  <c:v>394002.86000000004</c:v>
                </c:pt>
                <c:pt idx="176">
                  <c:v>397002.86000000004</c:v>
                </c:pt>
                <c:pt idx="177">
                  <c:v>409152.84</c:v>
                </c:pt>
                <c:pt idx="178">
                  <c:v>410271.86000000004</c:v>
                </c:pt>
                <c:pt idx="179">
                  <c:v>422121.86000000004</c:v>
                </c:pt>
                <c:pt idx="180">
                  <c:v>424221.86000000004</c:v>
                </c:pt>
                <c:pt idx="181">
                  <c:v>423643.86000000004</c:v>
                </c:pt>
                <c:pt idx="182">
                  <c:v>423615.84</c:v>
                </c:pt>
                <c:pt idx="183">
                  <c:v>422962.88</c:v>
                </c:pt>
                <c:pt idx="184">
                  <c:v>421556.88</c:v>
                </c:pt>
                <c:pt idx="185">
                  <c:v>426753.86</c:v>
                </c:pt>
                <c:pt idx="186">
                  <c:v>423978.86</c:v>
                </c:pt>
                <c:pt idx="187">
                  <c:v>425422.92</c:v>
                </c:pt>
                <c:pt idx="188">
                  <c:v>429694.92</c:v>
                </c:pt>
                <c:pt idx="189">
                  <c:v>431944.94</c:v>
                </c:pt>
                <c:pt idx="190">
                  <c:v>430366.96</c:v>
                </c:pt>
                <c:pt idx="191">
                  <c:v>434491.96</c:v>
                </c:pt>
                <c:pt idx="192">
                  <c:v>433613.9</c:v>
                </c:pt>
                <c:pt idx="193">
                  <c:v>439985.88</c:v>
                </c:pt>
                <c:pt idx="194">
                  <c:v>440032.88</c:v>
                </c:pt>
                <c:pt idx="195">
                  <c:v>440307.86</c:v>
                </c:pt>
                <c:pt idx="196">
                  <c:v>440301.82</c:v>
                </c:pt>
                <c:pt idx="197">
                  <c:v>437573.86</c:v>
                </c:pt>
                <c:pt idx="198">
                  <c:v>446220.88</c:v>
                </c:pt>
                <c:pt idx="199">
                  <c:v>433567.9</c:v>
                </c:pt>
                <c:pt idx="200">
                  <c:v>437586.96</c:v>
                </c:pt>
                <c:pt idx="201">
                  <c:v>435133.9</c:v>
                </c:pt>
                <c:pt idx="202">
                  <c:v>441955.88</c:v>
                </c:pt>
                <c:pt idx="203">
                  <c:v>462030.9</c:v>
                </c:pt>
                <c:pt idx="204">
                  <c:v>466830.9</c:v>
                </c:pt>
                <c:pt idx="205">
                  <c:v>468702.88</c:v>
                </c:pt>
                <c:pt idx="206">
                  <c:v>468877.88</c:v>
                </c:pt>
                <c:pt idx="207">
                  <c:v>469846.86</c:v>
                </c:pt>
                <c:pt idx="208">
                  <c:v>471418.92</c:v>
                </c:pt>
                <c:pt idx="209">
                  <c:v>474040.88</c:v>
                </c:pt>
                <c:pt idx="210">
                  <c:v>474437.88</c:v>
                </c:pt>
                <c:pt idx="211">
                  <c:v>476734.84</c:v>
                </c:pt>
                <c:pt idx="212">
                  <c:v>477334.86000000004</c:v>
                </c:pt>
                <c:pt idx="213">
                  <c:v>481231.82000000007</c:v>
                </c:pt>
                <c:pt idx="214">
                  <c:v>483456.84000000008</c:v>
                </c:pt>
                <c:pt idx="215">
                  <c:v>483178.8600000001</c:v>
                </c:pt>
                <c:pt idx="216">
                  <c:v>481225.84000000008</c:v>
                </c:pt>
                <c:pt idx="217">
                  <c:v>486316.90000000008</c:v>
                </c:pt>
                <c:pt idx="218">
                  <c:v>491716.9200000001</c:v>
                </c:pt>
                <c:pt idx="219">
                  <c:v>492241.9200000001</c:v>
                </c:pt>
                <c:pt idx="220">
                  <c:v>497563.90000000008</c:v>
                </c:pt>
                <c:pt idx="221">
                  <c:v>496110.88000000006</c:v>
                </c:pt>
                <c:pt idx="222">
                  <c:v>495757.86000000004</c:v>
                </c:pt>
                <c:pt idx="223">
                  <c:v>498082.84</c:v>
                </c:pt>
                <c:pt idx="224">
                  <c:v>497226.82</c:v>
                </c:pt>
                <c:pt idx="225">
                  <c:v>502351.82</c:v>
                </c:pt>
                <c:pt idx="226">
                  <c:v>497848.8</c:v>
                </c:pt>
                <c:pt idx="227">
                  <c:v>499189.8</c:v>
                </c:pt>
                <c:pt idx="228">
                  <c:v>505661.77999999997</c:v>
                </c:pt>
                <c:pt idx="229">
                  <c:v>507236.77999999997</c:v>
                </c:pt>
                <c:pt idx="230">
                  <c:v>508008.77999999997</c:v>
                </c:pt>
                <c:pt idx="231">
                  <c:v>506630.75999999995</c:v>
                </c:pt>
                <c:pt idx="232">
                  <c:v>505827.73999999993</c:v>
                </c:pt>
                <c:pt idx="233">
                  <c:v>512124.73999999993</c:v>
                </c:pt>
                <c:pt idx="234">
                  <c:v>512924.73999999993</c:v>
                </c:pt>
                <c:pt idx="235">
                  <c:v>511265.65999999992</c:v>
                </c:pt>
                <c:pt idx="236">
                  <c:v>510712.6399999999</c:v>
                </c:pt>
                <c:pt idx="237">
                  <c:v>511484.6399999999</c:v>
                </c:pt>
                <c:pt idx="238">
                  <c:v>509778.6399999999</c:v>
                </c:pt>
                <c:pt idx="239">
                  <c:v>512853.61999999988</c:v>
                </c:pt>
                <c:pt idx="240">
                  <c:v>509469.59999999986</c:v>
                </c:pt>
                <c:pt idx="241">
                  <c:v>507263.59999999986</c:v>
                </c:pt>
                <c:pt idx="242">
                  <c:v>506632.59999999986</c:v>
                </c:pt>
                <c:pt idx="243">
                  <c:v>505529.57999999984</c:v>
                </c:pt>
                <c:pt idx="244">
                  <c:v>506095.57999999984</c:v>
                </c:pt>
                <c:pt idx="245">
                  <c:v>506767.55999999982</c:v>
                </c:pt>
                <c:pt idx="246">
                  <c:v>503514.5399999998</c:v>
                </c:pt>
                <c:pt idx="247">
                  <c:v>507939.51999999979</c:v>
                </c:pt>
                <c:pt idx="248">
                  <c:v>503858.45999999979</c:v>
                </c:pt>
                <c:pt idx="249">
                  <c:v>502677.45999999979</c:v>
                </c:pt>
                <c:pt idx="250">
                  <c:v>503071.45999999979</c:v>
                </c:pt>
                <c:pt idx="251">
                  <c:v>503871.45999999979</c:v>
                </c:pt>
                <c:pt idx="252">
                  <c:v>506246.47999999981</c:v>
                </c:pt>
                <c:pt idx="253">
                  <c:v>505068.49999999983</c:v>
                </c:pt>
                <c:pt idx="254">
                  <c:v>509193.49999999983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7-442F-9CF3-4BE80F7B3CEA}"/>
            </c:ext>
          </c:extLst>
        </c:ser>
        <c:ser>
          <c:idx val="20"/>
          <c:order val="20"/>
          <c:tx>
            <c:strRef>
              <c:f>Sheet1!$DL$53</c:f>
              <c:strCache>
                <c:ptCount val="1"/>
                <c:pt idx="0">
                  <c:v>JPY 6.25M  (JPYH)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Sheet1!$DL$54:$DL$308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F47-442F-9CF3-4BE80F7B3CEA}"/>
            </c:ext>
          </c:extLst>
        </c:ser>
        <c:ser>
          <c:idx val="21"/>
          <c:order val="21"/>
          <c:tx>
            <c:strRef>
              <c:f>Sheet1!$DM$53</c:f>
              <c:strCache>
                <c:ptCount val="1"/>
                <c:pt idx="0">
                  <c:v>JPY 1.25M  (JPYM)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Sheet1!$DM$54:$DM$308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F47-442F-9CF3-4BE80F7B3CEA}"/>
            </c:ext>
          </c:extLst>
        </c:ser>
        <c:ser>
          <c:idx val="22"/>
          <c:order val="22"/>
          <c:tx>
            <c:strRef>
              <c:f>Sheet1!$DN$53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Sheet1!$DN$54:$DN$308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F47-442F-9CF3-4BE80F7B3CEA}"/>
            </c:ext>
          </c:extLst>
        </c:ser>
        <c:ser>
          <c:idx val="23"/>
          <c:order val="23"/>
          <c:tx>
            <c:strRef>
              <c:f>Sheet1!$DO$53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Sheet1!$DO$54:$DO$308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F47-442F-9CF3-4BE80F7B3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048896"/>
        <c:axId val="658045984"/>
      </c:lineChart>
      <c:dateAx>
        <c:axId val="65804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5984"/>
        <c:crosses val="autoZero"/>
        <c:auto val="1"/>
        <c:lblOffset val="100"/>
        <c:baseTimeUnit val="months"/>
        <c:majorUnit val="6"/>
        <c:majorTimeUnit val="months"/>
      </c:dateAx>
      <c:valAx>
        <c:axId val="6580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8896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4513440818737029"/>
          <c:y val="6.0096896943587892E-2"/>
          <c:w val="0.15486559181262971"/>
          <c:h val="0.87049201307947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25436458428"/>
          <c:y val="0.24470765196077476"/>
          <c:w val="0.86108451553734167"/>
          <c:h val="0.6641538770285304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Previous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Sheet1!$DR$54:$DR$308</c:f>
              <c:numCache>
                <c:formatCode>mmm\-yy</c:formatCode>
                <c:ptCount val="25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44256</c:v>
                </c:pt>
              </c:numCache>
            </c:numRef>
          </c:cat>
          <c:val>
            <c:numRef>
              <c:f>Sheet1!$DS$54:$DS$308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-1963.7299999999996</c:v>
                </c:pt>
                <c:pt idx="4">
                  <c:v>-2530.7599999999984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-5756.8000000000029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-11881.729999999996</c:v>
                </c:pt>
                <c:pt idx="19">
                  <c:v>0</c:v>
                </c:pt>
                <c:pt idx="20">
                  <c:v>-880.75</c:v>
                </c:pt>
                <c:pt idx="21">
                  <c:v>-3398.9900000000052</c:v>
                </c:pt>
                <c:pt idx="22">
                  <c:v>0</c:v>
                </c:pt>
                <c:pt idx="23">
                  <c:v>0</c:v>
                </c:pt>
                <c:pt idx="24">
                  <c:v>-2712.5399999999936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-2142.25</c:v>
                </c:pt>
                <c:pt idx="32">
                  <c:v>-1449.5500000000029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-13950.040000000008</c:v>
                </c:pt>
                <c:pt idx="38">
                  <c:v>-12403.279999999999</c:v>
                </c:pt>
                <c:pt idx="39">
                  <c:v>-12868.540000000008</c:v>
                </c:pt>
                <c:pt idx="40">
                  <c:v>-8580.3000000000175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-7712.7099999999919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-4391.9200000000128</c:v>
                </c:pt>
                <c:pt idx="52">
                  <c:v>-477.40000000002328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-4056.25</c:v>
                </c:pt>
                <c:pt idx="62">
                  <c:v>-4165.5</c:v>
                </c:pt>
                <c:pt idx="63">
                  <c:v>-5457</c:v>
                </c:pt>
                <c:pt idx="64">
                  <c:v>-10919.5</c:v>
                </c:pt>
                <c:pt idx="65">
                  <c:v>-9840.25</c:v>
                </c:pt>
                <c:pt idx="66">
                  <c:v>-237</c:v>
                </c:pt>
                <c:pt idx="67">
                  <c:v>-9911.25</c:v>
                </c:pt>
                <c:pt idx="68">
                  <c:v>-10436.25</c:v>
                </c:pt>
                <c:pt idx="69">
                  <c:v>0</c:v>
                </c:pt>
                <c:pt idx="70">
                  <c:v>0</c:v>
                </c:pt>
                <c:pt idx="71">
                  <c:v>-3742.2999999999884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-12260.409999999974</c:v>
                </c:pt>
                <c:pt idx="76">
                  <c:v>-5965.1299999999464</c:v>
                </c:pt>
                <c:pt idx="77">
                  <c:v>-1832.8999999999651</c:v>
                </c:pt>
                <c:pt idx="78">
                  <c:v>-2104.679999999993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-4663.75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-8940.4899999999907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-3951.9400000000023</c:v>
                </c:pt>
                <c:pt idx="97">
                  <c:v>-6718.9500000000116</c:v>
                </c:pt>
                <c:pt idx="98">
                  <c:v>-4025.9199999999837</c:v>
                </c:pt>
                <c:pt idx="99">
                  <c:v>0</c:v>
                </c:pt>
                <c:pt idx="100">
                  <c:v>0</c:v>
                </c:pt>
                <c:pt idx="101">
                  <c:v>-3806.0300000000279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-5510.5100000000093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-3716.4500000000116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-2032.4899999999907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-11487.989999999991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-9172.7399999999907</c:v>
                </c:pt>
                <c:pt idx="141">
                  <c:v>-1337.9899999999907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-12235.300000000047</c:v>
                </c:pt>
                <c:pt idx="151">
                  <c:v>-10758.800000000047</c:v>
                </c:pt>
                <c:pt idx="152">
                  <c:v>-3736.5600000000559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-7743.25</c:v>
                </c:pt>
                <c:pt idx="166">
                  <c:v>-195.25</c:v>
                </c:pt>
                <c:pt idx="167">
                  <c:v>0</c:v>
                </c:pt>
                <c:pt idx="168">
                  <c:v>0</c:v>
                </c:pt>
                <c:pt idx="169">
                  <c:v>-20877.380000000005</c:v>
                </c:pt>
                <c:pt idx="170">
                  <c:v>-20548.760000000009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-11383.130000000005</c:v>
                </c:pt>
                <c:pt idx="175">
                  <c:v>-20867.380000000005</c:v>
                </c:pt>
                <c:pt idx="176">
                  <c:v>-5548.3800000000047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-5290.3800000000047</c:v>
                </c:pt>
                <c:pt idx="184">
                  <c:v>0</c:v>
                </c:pt>
                <c:pt idx="185">
                  <c:v>-17878.130000000005</c:v>
                </c:pt>
                <c:pt idx="186">
                  <c:v>-11321.75</c:v>
                </c:pt>
                <c:pt idx="187">
                  <c:v>-4119.8699999999953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-10472.979999999981</c:v>
                </c:pt>
                <c:pt idx="211">
                  <c:v>-7577.3400000000838</c:v>
                </c:pt>
                <c:pt idx="212">
                  <c:v>-3453.1400000001304</c:v>
                </c:pt>
                <c:pt idx="213">
                  <c:v>-13205.580000000075</c:v>
                </c:pt>
                <c:pt idx="214">
                  <c:v>-9041.1800000001676</c:v>
                </c:pt>
                <c:pt idx="215">
                  <c:v>-3032.0700000000652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-4604.8300000000745</c:v>
                </c:pt>
                <c:pt idx="228">
                  <c:v>-7409.9500000001863</c:v>
                </c:pt>
                <c:pt idx="229">
                  <c:v>-6374.8500000000931</c:v>
                </c:pt>
                <c:pt idx="230">
                  <c:v>-13742.479999999981</c:v>
                </c:pt>
                <c:pt idx="231">
                  <c:v>-10122.540000000037</c:v>
                </c:pt>
                <c:pt idx="232">
                  <c:v>-2537.910000000149</c:v>
                </c:pt>
                <c:pt idx="233">
                  <c:v>-100.64000000013039</c:v>
                </c:pt>
                <c:pt idx="234">
                  <c:v>-1463.2500000002328</c:v>
                </c:pt>
                <c:pt idx="235">
                  <c:v>0</c:v>
                </c:pt>
                <c:pt idx="236">
                  <c:v>-7093.8000000000466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-2843.5800000000745</c:v>
                </c:pt>
                <c:pt idx="245">
                  <c:v>-8843.440000000177</c:v>
                </c:pt>
                <c:pt idx="246">
                  <c:v>-13986.550000000279</c:v>
                </c:pt>
                <c:pt idx="247">
                  <c:v>-10709.110000000335</c:v>
                </c:pt>
                <c:pt idx="248">
                  <c:v>-23383.920000000391</c:v>
                </c:pt>
                <c:pt idx="249">
                  <c:v>-12582.810000000289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7-4BFA-88DF-4B1F31E0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Cumulative Net Profit</a:t>
            </a:r>
          </a:p>
        </c:rich>
      </c:tx>
      <c:layout>
        <c:manualLayout>
          <c:xMode val="edge"/>
          <c:yMode val="edge"/>
          <c:x val="0.43627255182668806"/>
          <c:y val="3.5159049434044227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0414264705165"/>
          <c:y val="6.2192298249586407E-2"/>
          <c:w val="0.85416465077332404"/>
          <c:h val="0.81986519547665504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Sheet1!$DQ$54:$DQ$309</c:f>
              <c:numCache>
                <c:formatCode>"$"#,##0.00_);[Red]\("$"#,##0.00\)</c:formatCode>
                <c:ptCount val="256"/>
                <c:pt idx="1">
                  <c:v>8233.3599999999988</c:v>
                </c:pt>
                <c:pt idx="2">
                  <c:v>12474.619999999999</c:v>
                </c:pt>
                <c:pt idx="3">
                  <c:v>24061.809999999998</c:v>
                </c:pt>
                <c:pt idx="4">
                  <c:v>22098.079999999998</c:v>
                </c:pt>
                <c:pt idx="5">
                  <c:v>21531.05</c:v>
                </c:pt>
                <c:pt idx="6">
                  <c:v>27892.079999999998</c:v>
                </c:pt>
                <c:pt idx="7">
                  <c:v>31742.769999999997</c:v>
                </c:pt>
                <c:pt idx="8">
                  <c:v>36964</c:v>
                </c:pt>
                <c:pt idx="9">
                  <c:v>37542.5</c:v>
                </c:pt>
                <c:pt idx="10">
                  <c:v>42925.97</c:v>
                </c:pt>
                <c:pt idx="11">
                  <c:v>37169.17</c:v>
                </c:pt>
                <c:pt idx="12">
                  <c:v>53718.159999999996</c:v>
                </c:pt>
                <c:pt idx="13">
                  <c:v>54786.189999999995</c:v>
                </c:pt>
                <c:pt idx="14">
                  <c:v>58074.619999999995</c:v>
                </c:pt>
                <c:pt idx="15">
                  <c:v>80501.38</c:v>
                </c:pt>
                <c:pt idx="16">
                  <c:v>68619.649999999994</c:v>
                </c:pt>
                <c:pt idx="17">
                  <c:v>80849.58</c:v>
                </c:pt>
                <c:pt idx="18">
                  <c:v>79968.83</c:v>
                </c:pt>
                <c:pt idx="19">
                  <c:v>77450.59</c:v>
                </c:pt>
                <c:pt idx="20">
                  <c:v>93222.859999999986</c:v>
                </c:pt>
                <c:pt idx="21">
                  <c:v>98470.12</c:v>
                </c:pt>
                <c:pt idx="22">
                  <c:v>95757.579999999987</c:v>
                </c:pt>
                <c:pt idx="23">
                  <c:v>101102</c:v>
                </c:pt>
                <c:pt idx="24">
                  <c:v>111708.54</c:v>
                </c:pt>
                <c:pt idx="25">
                  <c:v>117551.03</c:v>
                </c:pt>
                <c:pt idx="26">
                  <c:v>115408.78</c:v>
                </c:pt>
                <c:pt idx="27">
                  <c:v>116101.48</c:v>
                </c:pt>
                <c:pt idx="28">
                  <c:v>124769.73999999999</c:v>
                </c:pt>
                <c:pt idx="29">
                  <c:v>141010</c:v>
                </c:pt>
                <c:pt idx="30">
                  <c:v>158961.72999999998</c:v>
                </c:pt>
                <c:pt idx="31">
                  <c:v>163865.94999999998</c:v>
                </c:pt>
                <c:pt idx="32">
                  <c:v>149915.90999999997</c:v>
                </c:pt>
                <c:pt idx="33">
                  <c:v>151462.66999999998</c:v>
                </c:pt>
                <c:pt idx="34">
                  <c:v>150997.40999999997</c:v>
                </c:pt>
                <c:pt idx="35">
                  <c:v>155285.64999999997</c:v>
                </c:pt>
                <c:pt idx="36">
                  <c:v>168537.08999999997</c:v>
                </c:pt>
                <c:pt idx="37">
                  <c:v>174484.08999999997</c:v>
                </c:pt>
                <c:pt idx="38">
                  <c:v>175421.27999999997</c:v>
                </c:pt>
                <c:pt idx="39">
                  <c:v>167708.56999999998</c:v>
                </c:pt>
                <c:pt idx="40">
                  <c:v>176955.05</c:v>
                </c:pt>
                <c:pt idx="41">
                  <c:v>194841.03</c:v>
                </c:pt>
                <c:pt idx="42">
                  <c:v>195794.7</c:v>
                </c:pt>
                <c:pt idx="43">
                  <c:v>191402.78</c:v>
                </c:pt>
                <c:pt idx="44">
                  <c:v>195317.3</c:v>
                </c:pt>
                <c:pt idx="45">
                  <c:v>209233.03</c:v>
                </c:pt>
                <c:pt idx="46">
                  <c:v>213533.03</c:v>
                </c:pt>
                <c:pt idx="47">
                  <c:v>217819.56</c:v>
                </c:pt>
                <c:pt idx="48">
                  <c:v>232538.77000000002</c:v>
                </c:pt>
                <c:pt idx="49">
                  <c:v>240430.77000000002</c:v>
                </c:pt>
                <c:pt idx="50">
                  <c:v>236374.52000000002</c:v>
                </c:pt>
                <c:pt idx="51">
                  <c:v>236265.27000000002</c:v>
                </c:pt>
                <c:pt idx="52">
                  <c:v>234973.77000000002</c:v>
                </c:pt>
                <c:pt idx="53">
                  <c:v>229511.27000000002</c:v>
                </c:pt>
                <c:pt idx="54">
                  <c:v>230590.52000000002</c:v>
                </c:pt>
                <c:pt idx="55">
                  <c:v>240193.77000000002</c:v>
                </c:pt>
                <c:pt idx="56">
                  <c:v>230519.52000000002</c:v>
                </c:pt>
                <c:pt idx="57">
                  <c:v>229994.52000000002</c:v>
                </c:pt>
                <c:pt idx="58">
                  <c:v>247275.52000000002</c:v>
                </c:pt>
                <c:pt idx="59">
                  <c:v>268721.02</c:v>
                </c:pt>
                <c:pt idx="60">
                  <c:v>264978.72000000003</c:v>
                </c:pt>
                <c:pt idx="61">
                  <c:v>256460.61000000002</c:v>
                </c:pt>
                <c:pt idx="62">
                  <c:v>262755.89</c:v>
                </c:pt>
                <c:pt idx="63">
                  <c:v>266888.12</c:v>
                </c:pt>
                <c:pt idx="64">
                  <c:v>266616.33999999997</c:v>
                </c:pt>
                <c:pt idx="65">
                  <c:v>273533.99</c:v>
                </c:pt>
                <c:pt idx="66">
                  <c:v>283663.65000000002</c:v>
                </c:pt>
                <c:pt idx="67">
                  <c:v>285268.91000000003</c:v>
                </c:pt>
                <c:pt idx="68">
                  <c:v>286943.35999999999</c:v>
                </c:pt>
                <c:pt idx="69">
                  <c:v>293676.87</c:v>
                </c:pt>
                <c:pt idx="70">
                  <c:v>299321.86</c:v>
                </c:pt>
                <c:pt idx="71">
                  <c:v>312209.36</c:v>
                </c:pt>
                <c:pt idx="72">
                  <c:v>307545.61</c:v>
                </c:pt>
                <c:pt idx="73">
                  <c:v>313953.12</c:v>
                </c:pt>
                <c:pt idx="74">
                  <c:v>315323.85000000003</c:v>
                </c:pt>
                <c:pt idx="75">
                  <c:v>306383.35999999999</c:v>
                </c:pt>
                <c:pt idx="76">
                  <c:v>326324.62</c:v>
                </c:pt>
                <c:pt idx="77">
                  <c:v>334133.39</c:v>
                </c:pt>
                <c:pt idx="78">
                  <c:v>339192.12</c:v>
                </c:pt>
                <c:pt idx="79">
                  <c:v>335240.18</c:v>
                </c:pt>
                <c:pt idx="80">
                  <c:v>332473.17</c:v>
                </c:pt>
                <c:pt idx="81">
                  <c:v>335166.19999999995</c:v>
                </c:pt>
                <c:pt idx="82">
                  <c:v>340844.43999999994</c:v>
                </c:pt>
                <c:pt idx="83">
                  <c:v>355632.47</c:v>
                </c:pt>
                <c:pt idx="84">
                  <c:v>351826.43999999994</c:v>
                </c:pt>
                <c:pt idx="85">
                  <c:v>356359.18999999994</c:v>
                </c:pt>
                <c:pt idx="86">
                  <c:v>359296.91000000003</c:v>
                </c:pt>
                <c:pt idx="87">
                  <c:v>353786.4</c:v>
                </c:pt>
                <c:pt idx="88">
                  <c:v>364163.34</c:v>
                </c:pt>
                <c:pt idx="89">
                  <c:v>368455.07000000007</c:v>
                </c:pt>
                <c:pt idx="90">
                  <c:v>370026.1</c:v>
                </c:pt>
                <c:pt idx="91">
                  <c:v>378275.06</c:v>
                </c:pt>
                <c:pt idx="92">
                  <c:v>383845.28</c:v>
                </c:pt>
                <c:pt idx="93">
                  <c:v>401944.52</c:v>
                </c:pt>
                <c:pt idx="94">
                  <c:v>403846.80000000005</c:v>
                </c:pt>
                <c:pt idx="95">
                  <c:v>415913.9</c:v>
                </c:pt>
                <c:pt idx="96">
                  <c:v>412197.45</c:v>
                </c:pt>
                <c:pt idx="97">
                  <c:v>437586.99</c:v>
                </c:pt>
                <c:pt idx="98">
                  <c:v>453843.22000000003</c:v>
                </c:pt>
                <c:pt idx="99">
                  <c:v>469608.45000000007</c:v>
                </c:pt>
                <c:pt idx="100">
                  <c:v>471845.5</c:v>
                </c:pt>
                <c:pt idx="101">
                  <c:v>469813.01</c:v>
                </c:pt>
                <c:pt idx="102">
                  <c:v>476510.09</c:v>
                </c:pt>
                <c:pt idx="103">
                  <c:v>477148.70999999996</c:v>
                </c:pt>
                <c:pt idx="104">
                  <c:v>505996.20999999996</c:v>
                </c:pt>
                <c:pt idx="105">
                  <c:v>518067</c:v>
                </c:pt>
                <c:pt idx="106">
                  <c:v>569222.56000000006</c:v>
                </c:pt>
                <c:pt idx="107">
                  <c:v>585053.80000000005</c:v>
                </c:pt>
                <c:pt idx="108">
                  <c:v>620296.56000000006</c:v>
                </c:pt>
                <c:pt idx="109">
                  <c:v>608808.56999999995</c:v>
                </c:pt>
                <c:pt idx="110">
                  <c:v>628639.57999999996</c:v>
                </c:pt>
                <c:pt idx="111">
                  <c:v>628796.07999999996</c:v>
                </c:pt>
                <c:pt idx="112">
                  <c:v>631808.66999999993</c:v>
                </c:pt>
                <c:pt idx="113">
                  <c:v>664099.05999999994</c:v>
                </c:pt>
                <c:pt idx="114">
                  <c:v>654926.31999999995</c:v>
                </c:pt>
                <c:pt idx="115">
                  <c:v>662761.06999999995</c:v>
                </c:pt>
                <c:pt idx="116">
                  <c:v>666462.05999999994</c:v>
                </c:pt>
                <c:pt idx="117">
                  <c:v>691286.55999999994</c:v>
                </c:pt>
                <c:pt idx="118">
                  <c:v>694734.30999999994</c:v>
                </c:pt>
                <c:pt idx="119">
                  <c:v>720761.69</c:v>
                </c:pt>
                <c:pt idx="120">
                  <c:v>730706.57</c:v>
                </c:pt>
                <c:pt idx="121">
                  <c:v>718471.27</c:v>
                </c:pt>
                <c:pt idx="122">
                  <c:v>719947.77</c:v>
                </c:pt>
                <c:pt idx="123">
                  <c:v>726970.01</c:v>
                </c:pt>
                <c:pt idx="124">
                  <c:v>732092.27</c:v>
                </c:pt>
                <c:pt idx="125">
                  <c:v>741560.01</c:v>
                </c:pt>
                <c:pt idx="126">
                  <c:v>748447.01</c:v>
                </c:pt>
                <c:pt idx="127">
                  <c:v>757685.51</c:v>
                </c:pt>
                <c:pt idx="128">
                  <c:v>766749.25</c:v>
                </c:pt>
                <c:pt idx="129">
                  <c:v>775441.5</c:v>
                </c:pt>
                <c:pt idx="130">
                  <c:v>796782.75</c:v>
                </c:pt>
                <c:pt idx="131">
                  <c:v>806410.62</c:v>
                </c:pt>
                <c:pt idx="132">
                  <c:v>819634.25</c:v>
                </c:pt>
                <c:pt idx="133">
                  <c:v>811891</c:v>
                </c:pt>
                <c:pt idx="134">
                  <c:v>819439</c:v>
                </c:pt>
                <c:pt idx="135">
                  <c:v>823824.88</c:v>
                </c:pt>
                <c:pt idx="136">
                  <c:v>861320.38</c:v>
                </c:pt>
                <c:pt idx="137">
                  <c:v>840443</c:v>
                </c:pt>
                <c:pt idx="138">
                  <c:v>840771.62</c:v>
                </c:pt>
                <c:pt idx="139">
                  <c:v>865249.37</c:v>
                </c:pt>
                <c:pt idx="140">
                  <c:v>881381.12</c:v>
                </c:pt>
                <c:pt idx="141">
                  <c:v>915397.5</c:v>
                </c:pt>
                <c:pt idx="142">
                  <c:v>904014.37</c:v>
                </c:pt>
                <c:pt idx="143">
                  <c:v>894530.12</c:v>
                </c:pt>
                <c:pt idx="144">
                  <c:v>909849.12</c:v>
                </c:pt>
                <c:pt idx="145">
                  <c:v>915567.24</c:v>
                </c:pt>
                <c:pt idx="146">
                  <c:v>937223.12</c:v>
                </c:pt>
                <c:pt idx="147">
                  <c:v>944577.37</c:v>
                </c:pt>
                <c:pt idx="148">
                  <c:v>939286.99</c:v>
                </c:pt>
                <c:pt idx="149">
                  <c:v>971627.74</c:v>
                </c:pt>
                <c:pt idx="150">
                  <c:v>953749.61</c:v>
                </c:pt>
                <c:pt idx="151">
                  <c:v>960305.99</c:v>
                </c:pt>
                <c:pt idx="152">
                  <c:v>967507.87</c:v>
                </c:pt>
                <c:pt idx="153">
                  <c:v>979881.25</c:v>
                </c:pt>
                <c:pt idx="154">
                  <c:v>983411.13</c:v>
                </c:pt>
                <c:pt idx="155">
                  <c:v>993359.13</c:v>
                </c:pt>
                <c:pt idx="156">
                  <c:v>1015276.51</c:v>
                </c:pt>
                <c:pt idx="157">
                  <c:v>1032275.26</c:v>
                </c:pt>
                <c:pt idx="158">
                  <c:v>1044776.39</c:v>
                </c:pt>
                <c:pt idx="159">
                  <c:v>1053690.3700000001</c:v>
                </c:pt>
                <c:pt idx="160">
                  <c:v>1058726.77</c:v>
                </c:pt>
                <c:pt idx="161">
                  <c:v>1078165.27</c:v>
                </c:pt>
                <c:pt idx="162">
                  <c:v>1092638.52</c:v>
                </c:pt>
                <c:pt idx="163">
                  <c:v>1093088.6499999999</c:v>
                </c:pt>
                <c:pt idx="164">
                  <c:v>1096182.52</c:v>
                </c:pt>
                <c:pt idx="165">
                  <c:v>1098101.3999999999</c:v>
                </c:pt>
                <c:pt idx="166">
                  <c:v>1098271.1499999999</c:v>
                </c:pt>
                <c:pt idx="167">
                  <c:v>1116614.8999999999</c:v>
                </c:pt>
                <c:pt idx="168">
                  <c:v>1131726.01</c:v>
                </c:pt>
                <c:pt idx="169">
                  <c:v>1121253.03</c:v>
                </c:pt>
                <c:pt idx="170">
                  <c:v>1124148.67</c:v>
                </c:pt>
                <c:pt idx="171">
                  <c:v>1128272.8700000001</c:v>
                </c:pt>
                <c:pt idx="172">
                  <c:v>1118520.4300000002</c:v>
                </c:pt>
                <c:pt idx="173">
                  <c:v>1122684.83</c:v>
                </c:pt>
                <c:pt idx="174">
                  <c:v>1128693.94</c:v>
                </c:pt>
                <c:pt idx="175">
                  <c:v>1132102.1300000001</c:v>
                </c:pt>
                <c:pt idx="176">
                  <c:v>1136383.51</c:v>
                </c:pt>
                <c:pt idx="177">
                  <c:v>1165543.8700000001</c:v>
                </c:pt>
                <c:pt idx="178">
                  <c:v>1171931.3900000001</c:v>
                </c:pt>
                <c:pt idx="179">
                  <c:v>1187821.8900000001</c:v>
                </c:pt>
                <c:pt idx="180">
                  <c:v>1196414.1400000001</c:v>
                </c:pt>
                <c:pt idx="181">
                  <c:v>1220874.52</c:v>
                </c:pt>
                <c:pt idx="182">
                  <c:v>1221617</c:v>
                </c:pt>
                <c:pt idx="183">
                  <c:v>1217012.17</c:v>
                </c:pt>
                <c:pt idx="184">
                  <c:v>1214207.05</c:v>
                </c:pt>
                <c:pt idx="185">
                  <c:v>1215242.1499999999</c:v>
                </c:pt>
                <c:pt idx="186">
                  <c:v>1207874.52</c:v>
                </c:pt>
                <c:pt idx="187">
                  <c:v>1211494.46</c:v>
                </c:pt>
                <c:pt idx="188">
                  <c:v>1219079.0900000001</c:v>
                </c:pt>
                <c:pt idx="189">
                  <c:v>1221516.3600000001</c:v>
                </c:pt>
                <c:pt idx="190">
                  <c:v>1220153.75</c:v>
                </c:pt>
                <c:pt idx="191">
                  <c:v>1235940.24</c:v>
                </c:pt>
                <c:pt idx="192">
                  <c:v>1228846.44</c:v>
                </c:pt>
                <c:pt idx="193">
                  <c:v>1239821.29</c:v>
                </c:pt>
                <c:pt idx="194">
                  <c:v>1243353.92</c:v>
                </c:pt>
                <c:pt idx="195">
                  <c:v>1257313.02</c:v>
                </c:pt>
                <c:pt idx="196">
                  <c:v>1258364.1000000001</c:v>
                </c:pt>
                <c:pt idx="197">
                  <c:v>1255520.52</c:v>
                </c:pt>
                <c:pt idx="198">
                  <c:v>1249520.6600000001</c:v>
                </c:pt>
                <c:pt idx="199">
                  <c:v>1244377.55</c:v>
                </c:pt>
                <c:pt idx="200">
                  <c:v>1247654.99</c:v>
                </c:pt>
                <c:pt idx="201">
                  <c:v>1234980.1800000002</c:v>
                </c:pt>
                <c:pt idx="202">
                  <c:v>1245781.29</c:v>
                </c:pt>
                <c:pt idx="203">
                  <c:v>1268676.9300000002</c:v>
                </c:pt>
                <c:pt idx="204">
                  <c:v>1280881.92</c:v>
                </c:pt>
                <c:pt idx="205">
                  <c:v>1288938.02</c:v>
                </c:pt>
                <c:pt idx="206">
                  <c:v>1295905.6400000001</c:v>
                </c:pt>
                <c:pt idx="207">
                  <c:v>1288052.49</c:v>
                </c:pt>
                <c:pt idx="208">
                  <c:v>1294616.32</c:v>
                </c:pt>
                <c:pt idx="209">
                  <c:v>1299136.8</c:v>
                </c:pt>
                <c:pt idx="210">
                  <c:v>1305984.1800000002</c:v>
                </c:pt>
                <c:pt idx="211">
                  <c:v>1316908.52</c:v>
                </c:pt>
                <c:pt idx="212">
                  <c:v>1316278.29</c:v>
                </c:pt>
                <c:pt idx="213">
                  <c:v>1324644.5</c:v>
                </c:pt>
                <c:pt idx="214">
                  <c:v>1334911.52</c:v>
                </c:pt>
                <c:pt idx="215">
                  <c:v>1338274.54</c:v>
                </c:pt>
                <c:pt idx="216">
                  <c:v>1340340.8900000001</c:v>
                </c:pt>
                <c:pt idx="217">
                  <c:v>1366730.9500000002</c:v>
                </c:pt>
                <c:pt idx="218">
                  <c:v>1367083.85</c:v>
                </c:pt>
                <c:pt idx="219">
                  <c:v>1368959.9700000002</c:v>
                </c:pt>
                <c:pt idx="220">
                  <c:v>1375360.4500000002</c:v>
                </c:pt>
                <c:pt idx="221">
                  <c:v>1377313.1800000002</c:v>
                </c:pt>
                <c:pt idx="222">
                  <c:v>1374911.54</c:v>
                </c:pt>
                <c:pt idx="223">
                  <c:v>1377784.52</c:v>
                </c:pt>
                <c:pt idx="224">
                  <c:v>1387944.5</c:v>
                </c:pt>
                <c:pt idx="225">
                  <c:v>1390364.6300000001</c:v>
                </c:pt>
                <c:pt idx="226">
                  <c:v>1395985.73</c:v>
                </c:pt>
                <c:pt idx="227">
                  <c:v>1383605.74</c:v>
                </c:pt>
                <c:pt idx="228">
                  <c:v>1401193.09</c:v>
                </c:pt>
                <c:pt idx="229">
                  <c:v>1404152.21</c:v>
                </c:pt>
                <c:pt idx="230">
                  <c:v>1406646.08</c:v>
                </c:pt>
                <c:pt idx="231">
                  <c:v>1405475.43</c:v>
                </c:pt>
                <c:pt idx="232">
                  <c:v>1405747.94</c:v>
                </c:pt>
                <c:pt idx="233">
                  <c:v>1419675.43</c:v>
                </c:pt>
                <c:pt idx="234">
                  <c:v>1425358.2999999998</c:v>
                </c:pt>
                <c:pt idx="235">
                  <c:v>1423419.2199999997</c:v>
                </c:pt>
                <c:pt idx="236">
                  <c:v>1431621.8299999998</c:v>
                </c:pt>
                <c:pt idx="237">
                  <c:v>1434531.96</c:v>
                </c:pt>
                <c:pt idx="238">
                  <c:v>1426423.0799999998</c:v>
                </c:pt>
                <c:pt idx="239">
                  <c:v>1431681.8099999998</c:v>
                </c:pt>
                <c:pt idx="240">
                  <c:v>1436813.5399999998</c:v>
                </c:pt>
                <c:pt idx="241">
                  <c:v>1437046.1099999999</c:v>
                </c:pt>
                <c:pt idx="242">
                  <c:v>1451563.7599999998</c:v>
                </c:pt>
                <c:pt idx="243">
                  <c:v>1466803.9099999997</c:v>
                </c:pt>
                <c:pt idx="244">
                  <c:v>1483306.3899999997</c:v>
                </c:pt>
                <c:pt idx="245">
                  <c:v>1494568.7699999998</c:v>
                </c:pt>
                <c:pt idx="246">
                  <c:v>1497815.4799999997</c:v>
                </c:pt>
                <c:pt idx="247">
                  <c:v>1539664.5899999999</c:v>
                </c:pt>
                <c:pt idx="248">
                  <c:v>1556152.9799999997</c:v>
                </c:pt>
                <c:pt idx="249">
                  <c:v>1545156.6799999997</c:v>
                </c:pt>
                <c:pt idx="250">
                  <c:v>1544489.1999999997</c:v>
                </c:pt>
                <c:pt idx="251">
                  <c:v>1545390.5499999998</c:v>
                </c:pt>
                <c:pt idx="252">
                  <c:v>1558655.8999999997</c:v>
                </c:pt>
                <c:pt idx="253">
                  <c:v>1555336.1199999999</c:v>
                </c:pt>
                <c:pt idx="254">
                  <c:v>1567525.8199999996</c:v>
                </c:pt>
                <c:pt idx="255">
                  <c:v>1596509.7699999998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26E-AD84-3AA78E89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07660099070498"/>
          <c:y val="5.4589844808770965E-2"/>
          <c:w val="0.84552852501159648"/>
          <c:h val="0.85217374206107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Sheet1!$CJ$53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Sheet1!$CJ$54:$CJ$371</c:f>
              <c:numCache>
                <c:formatCode>0</c:formatCode>
                <c:ptCount val="318"/>
                <c:pt idx="1">
                  <c:v>0</c:v>
                </c:pt>
                <c:pt idx="2" formatCode="&quot;$&quot;#,##0.00_);[Red]\(&quot;$&quot;#,##0.00\)">
                  <c:v>4241.26</c:v>
                </c:pt>
                <c:pt idx="3" formatCode="&quot;$&quot;#,##0.00_);[Red]\(&quot;$&quot;#,##0.00\)">
                  <c:v>11587.19</c:v>
                </c:pt>
                <c:pt idx="4" formatCode="&quot;$&quot;#,##0.00_);[Red]\(&quot;$&quot;#,##0.00\)">
                  <c:v>0</c:v>
                </c:pt>
                <c:pt idx="5" formatCode="&quot;$&quot;#,##0.00_);[Red]\(&quot;$&quot;#,##0.00\)">
                  <c:v>0</c:v>
                </c:pt>
                <c:pt idx="6" formatCode="&quot;$&quot;#,##0.00_);[Red]\(&quot;$&quot;#,##0.00\)">
                  <c:v>6361.0300000000007</c:v>
                </c:pt>
                <c:pt idx="7" formatCode="&quot;$&quot;#,##0.00_);[Red]\(&quot;$&quot;#,##0.00\)">
                  <c:v>3850.6899999999996</c:v>
                </c:pt>
                <c:pt idx="8" formatCode="&quot;$&quot;#,##0.00_);[Red]\(&quot;$&quot;#,##0.00\)">
                  <c:v>5221.2299999999996</c:v>
                </c:pt>
                <c:pt idx="9" formatCode="&quot;$&quot;#,##0.00_);[Red]\(&quot;$&quot;#,##0.00\)">
                  <c:v>578.5</c:v>
                </c:pt>
                <c:pt idx="10" formatCode="&quot;$&quot;#,##0.00_);[Red]\(&quot;$&quot;#,##0.00\)">
                  <c:v>5383.4699999999993</c:v>
                </c:pt>
                <c:pt idx="11" formatCode="&quot;$&quot;#,##0.00_);[Red]\(&quot;$&quot;#,##0.00\)">
                  <c:v>0</c:v>
                </c:pt>
                <c:pt idx="12" formatCode="&quot;$&quot;#,##0.00_);[Red]\(&quot;$&quot;#,##0.00\)">
                  <c:v>16548.989999999998</c:v>
                </c:pt>
                <c:pt idx="16" formatCode="&quot;$&quot;#,##0.00_);[Red]\(&quot;$&quot;#,##0.00\)">
                  <c:v>1068.0300000000002</c:v>
                </c:pt>
                <c:pt idx="17" formatCode="&quot;$&quot;#,##0.00_);[Red]\(&quot;$&quot;#,##0.00\)">
                  <c:v>3288.43</c:v>
                </c:pt>
                <c:pt idx="18" formatCode="&quot;$&quot;#,##0.00_);[Red]\(&quot;$&quot;#,##0.00\)">
                  <c:v>22426.760000000002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12229.93</c:v>
                </c:pt>
                <c:pt idx="21" formatCode="&quot;$&quot;#,##0.00_);[Red]\(&quot;$&quot;#,##0.00\)">
                  <c:v>0</c:v>
                </c:pt>
                <c:pt idx="22" formatCode="&quot;$&quot;#,##0.00_);[Red]\(&quot;$&quot;#,##0.00\)">
                  <c:v>0</c:v>
                </c:pt>
                <c:pt idx="23" formatCode="&quot;$&quot;#,##0.00_);[Red]\(&quot;$&quot;#,##0.00\)">
                  <c:v>15772.27</c:v>
                </c:pt>
                <c:pt idx="24" formatCode="&quot;$&quot;#,##0.00_);[Red]\(&quot;$&quot;#,##0.00\)">
                  <c:v>5247.26</c:v>
                </c:pt>
                <c:pt idx="25" formatCode="&quot;$&quot;#,##0.00_);[Red]\(&quot;$&quot;#,##0.00\)">
                  <c:v>0</c:v>
                </c:pt>
                <c:pt idx="26" formatCode="&quot;$&quot;#,##0.00_);[Red]\(&quot;$&quot;#,##0.00\)">
                  <c:v>5344.42</c:v>
                </c:pt>
                <c:pt idx="27" formatCode="&quot;$&quot;#,##0.00_);[Red]\(&quot;$&quot;#,##0.00\)">
                  <c:v>10606.54</c:v>
                </c:pt>
                <c:pt idx="31" formatCode="&quot;$&quot;#,##0.00_);[Red]\(&quot;$&quot;#,##0.00\)">
                  <c:v>5842.49</c:v>
                </c:pt>
                <c:pt idx="32" formatCode="&quot;$&quot;#,##0.00_);[Red]\(&quot;$&quot;#,##0.00\)">
                  <c:v>0</c:v>
                </c:pt>
                <c:pt idx="33" formatCode="&quot;$&quot;#,##0.00_);[Red]\(&quot;$&quot;#,##0.00\)">
                  <c:v>692.7</c:v>
                </c:pt>
                <c:pt idx="34" formatCode="&quot;$&quot;#,##0.00_);[Red]\(&quot;$&quot;#,##0.00\)">
                  <c:v>8668.26</c:v>
                </c:pt>
                <c:pt idx="35" formatCode="&quot;$&quot;#,##0.00_);[Red]\(&quot;$&quot;#,##0.00\)">
                  <c:v>16240.26</c:v>
                </c:pt>
                <c:pt idx="36" formatCode="&quot;$&quot;#,##0.00_);[Red]\(&quot;$&quot;#,##0.00\)">
                  <c:v>17951.73</c:v>
                </c:pt>
                <c:pt idx="37" formatCode="&quot;$&quot;#,##0.00_);[Red]\(&quot;$&quot;#,##0.00\)">
                  <c:v>4904.2199999999993</c:v>
                </c:pt>
                <c:pt idx="38" formatCode="&quot;$&quot;#,##0.00_);[Red]\(&quot;$&quot;#,##0.00\)">
                  <c:v>0</c:v>
                </c:pt>
                <c:pt idx="39" formatCode="&quot;$&quot;#,##0.00_);[Red]\(&quot;$&quot;#,##0.00\)">
                  <c:v>1546.7600000000002</c:v>
                </c:pt>
                <c:pt idx="40" formatCode="&quot;$&quot;#,##0.00_);[Red]\(&quot;$&quot;#,##0.00\)">
                  <c:v>0</c:v>
                </c:pt>
                <c:pt idx="41" formatCode="&quot;$&quot;#,##0.00_);[Red]\(&quot;$&quot;#,##0.00\)">
                  <c:v>4288.24</c:v>
                </c:pt>
                <c:pt idx="42" formatCode="&quot;$&quot;#,##0.00_);[Red]\(&quot;$&quot;#,##0.00\)">
                  <c:v>13251.439999999999</c:v>
                </c:pt>
                <c:pt idx="46" formatCode="&quot;$&quot;#,##0.00_);[Red]\(&quot;$&quot;#,##0.00\)">
                  <c:v>5947</c:v>
                </c:pt>
                <c:pt idx="47" formatCode="&quot;$&quot;#,##0.00_);[Red]\(&quot;$&quot;#,##0.00\)">
                  <c:v>937.19</c:v>
                </c:pt>
                <c:pt idx="48" formatCode="&quot;$&quot;#,##0.00_);[Red]\(&quot;$&quot;#,##0.00\)">
                  <c:v>0</c:v>
                </c:pt>
                <c:pt idx="49" formatCode="&quot;$&quot;#,##0.00_);[Red]\(&quot;$&quot;#,##0.00\)">
                  <c:v>9246.48</c:v>
                </c:pt>
                <c:pt idx="50" formatCode="&quot;$&quot;#,##0.00_);[Red]\(&quot;$&quot;#,##0.00\)">
                  <c:v>17885.98</c:v>
                </c:pt>
                <c:pt idx="51" formatCode="&quot;$&quot;#,##0.00_);[Red]\(&quot;$&quot;#,##0.00\)">
                  <c:v>953.67</c:v>
                </c:pt>
                <c:pt idx="52" formatCode="&quot;$&quot;#,##0.00_);[Red]\(&quot;$&quot;#,##0.00\)">
                  <c:v>0</c:v>
                </c:pt>
                <c:pt idx="53" formatCode="&quot;$&quot;#,##0.00_);[Red]\(&quot;$&quot;#,##0.00\)">
                  <c:v>3914.52</c:v>
                </c:pt>
                <c:pt idx="54" formatCode="&quot;$&quot;#,##0.00_);[Red]\(&quot;$&quot;#,##0.00\)">
                  <c:v>13915.73</c:v>
                </c:pt>
                <c:pt idx="55" formatCode="&quot;$&quot;#,##0.00_);[Red]\(&quot;$&quot;#,##0.00\)">
                  <c:v>4300</c:v>
                </c:pt>
                <c:pt idx="56" formatCode="&quot;$&quot;#,##0.00_);[Red]\(&quot;$&quot;#,##0.00\)">
                  <c:v>4286.53</c:v>
                </c:pt>
                <c:pt idx="57" formatCode="&quot;$&quot;#,##0.00_);[Red]\(&quot;$&quot;#,##0.00\)">
                  <c:v>14719.21</c:v>
                </c:pt>
                <c:pt idx="61" formatCode="&quot;$&quot;#,##0.00_);[Red]\(&quot;$&quot;#,##0.00\)">
                  <c:v>7892</c:v>
                </c:pt>
                <c:pt idx="62" formatCode="&quot;$&quot;#,##0.00_);[Red]\(&quot;$&quot;#,##0.00\)">
                  <c:v>0</c:v>
                </c:pt>
                <c:pt idx="63" formatCode="&quot;$&quot;#,##0.00_);[Red]\(&quot;$&quot;#,##0.00\)">
                  <c:v>0</c:v>
                </c:pt>
                <c:pt idx="64" formatCode="&quot;$&quot;#,##0.00_);[Red]\(&quot;$&quot;#,##0.00\)">
                  <c:v>0</c:v>
                </c:pt>
                <c:pt idx="65" formatCode="&quot;$&quot;#,##0.00_);[Red]\(&quot;$&quot;#,##0.00\)">
                  <c:v>0</c:v>
                </c:pt>
                <c:pt idx="66" formatCode="&quot;$&quot;#,##0.00_);[Red]\(&quot;$&quot;#,##0.00\)">
                  <c:v>1079.25</c:v>
                </c:pt>
                <c:pt idx="67" formatCode="&quot;$&quot;#,##0.00_);[Red]\(&quot;$&quot;#,##0.00\)">
                  <c:v>9603.25</c:v>
                </c:pt>
                <c:pt idx="68" formatCode="&quot;$&quot;#,##0.00_);[Red]\(&quot;$&quot;#,##0.00\)">
                  <c:v>0</c:v>
                </c:pt>
                <c:pt idx="69" formatCode="&quot;$&quot;#,##0.00_);[Red]\(&quot;$&quot;#,##0.00\)">
                  <c:v>0</c:v>
                </c:pt>
                <c:pt idx="70" formatCode="&quot;$&quot;#,##0.00_);[Red]\(&quot;$&quot;#,##0.00\)">
                  <c:v>17281</c:v>
                </c:pt>
                <c:pt idx="71" formatCode="&quot;$&quot;#,##0.00_);[Red]\(&quot;$&quot;#,##0.00\)">
                  <c:v>21445.5</c:v>
                </c:pt>
                <c:pt idx="72" formatCode="&quot;$&quot;#,##0.00_);[Red]\(&quot;$&quot;#,##0.00\)">
                  <c:v>0</c:v>
                </c:pt>
                <c:pt idx="76" formatCode="&quot;$&quot;#,##0.00_);[Red]\(&quot;$&quot;#,##0.00\)">
                  <c:v>0</c:v>
                </c:pt>
                <c:pt idx="77" formatCode="&quot;$&quot;#,##0.00_);[Red]\(&quot;$&quot;#,##0.00\)">
                  <c:v>6295.2800000000007</c:v>
                </c:pt>
                <c:pt idx="78" formatCode="&quot;$&quot;#,##0.00_);[Red]\(&quot;$&quot;#,##0.00\)">
                  <c:v>4132.2299999999996</c:v>
                </c:pt>
                <c:pt idx="79" formatCode="&quot;$&quot;#,##0.00_);[Red]\(&quot;$&quot;#,##0.00\)">
                  <c:v>0</c:v>
                </c:pt>
                <c:pt idx="80" formatCode="&quot;$&quot;#,##0.00_);[Red]\(&quot;$&quot;#,##0.00\)">
                  <c:v>6917.65</c:v>
                </c:pt>
                <c:pt idx="81" formatCode="&quot;$&quot;#,##0.00_);[Red]\(&quot;$&quot;#,##0.00\)">
                  <c:v>10129.66</c:v>
                </c:pt>
                <c:pt idx="82" formatCode="&quot;$&quot;#,##0.00_);[Red]\(&quot;$&quot;#,##0.00\)">
                  <c:v>1605.26</c:v>
                </c:pt>
                <c:pt idx="83" formatCode="&quot;$&quot;#,##0.00_);[Red]\(&quot;$&quot;#,##0.00\)">
                  <c:v>1674.45</c:v>
                </c:pt>
                <c:pt idx="84" formatCode="&quot;$&quot;#,##0.00_);[Red]\(&quot;$&quot;#,##0.00\)">
                  <c:v>6733.51</c:v>
                </c:pt>
                <c:pt idx="85" formatCode="&quot;$&quot;#,##0.00_);[Red]\(&quot;$&quot;#,##0.00\)">
                  <c:v>5644.99</c:v>
                </c:pt>
                <c:pt idx="86" formatCode="&quot;$&quot;#,##0.00_);[Red]\(&quot;$&quot;#,##0.00\)">
                  <c:v>12887.5</c:v>
                </c:pt>
                <c:pt idx="87" formatCode="&quot;$&quot;#,##0.00_);[Red]\(&quot;$&quot;#,##0.00\)">
                  <c:v>0</c:v>
                </c:pt>
                <c:pt idx="91" formatCode="&quot;$&quot;#,##0.00_);[Red]\(&quot;$&quot;#,##0.00\)">
                  <c:v>6407.51</c:v>
                </c:pt>
                <c:pt idx="92" formatCode="&quot;$&quot;#,##0.00_);[Red]\(&quot;$&quot;#,##0.00\)">
                  <c:v>1370.73</c:v>
                </c:pt>
                <c:pt idx="93" formatCode="&quot;$&quot;#,##0.00_);[Red]\(&quot;$&quot;#,##0.00\)">
                  <c:v>0</c:v>
                </c:pt>
                <c:pt idx="94" formatCode="&quot;$&quot;#,##0.00_);[Red]\(&quot;$&quot;#,##0.00\)">
                  <c:v>19941.260000000002</c:v>
                </c:pt>
                <c:pt idx="95" formatCode="&quot;$&quot;#,##0.00_);[Red]\(&quot;$&quot;#,##0.00\)">
                  <c:v>7808.77</c:v>
                </c:pt>
                <c:pt idx="96" formatCode="&quot;$&quot;#,##0.00_);[Red]\(&quot;$&quot;#,##0.00\)">
                  <c:v>5058.7299999999996</c:v>
                </c:pt>
                <c:pt idx="97" formatCode="&quot;$&quot;#,##0.00_);[Red]\(&quot;$&quot;#,##0.00\)">
                  <c:v>0</c:v>
                </c:pt>
                <c:pt idx="98" formatCode="&quot;$&quot;#,##0.00_);[Red]\(&quot;$&quot;#,##0.00\)">
                  <c:v>0</c:v>
                </c:pt>
                <c:pt idx="99" formatCode="&quot;$&quot;#,##0.00_);[Red]\(&quot;$&quot;#,##0.00\)">
                  <c:v>2693.0299999999997</c:v>
                </c:pt>
                <c:pt idx="100" formatCode="&quot;$&quot;#,##0.00_);[Red]\(&quot;$&quot;#,##0.00\)">
                  <c:v>5678.24</c:v>
                </c:pt>
                <c:pt idx="101" formatCode="&quot;$&quot;#,##0.00_);[Red]\(&quot;$&quot;#,##0.00\)">
                  <c:v>14788.03</c:v>
                </c:pt>
                <c:pt idx="102" formatCode="&quot;$&quot;#,##0.00_);[Red]\(&quot;$&quot;#,##0.00\)">
                  <c:v>0</c:v>
                </c:pt>
                <c:pt idx="106" formatCode="&quot;$&quot;#,##0.00_);[Red]\(&quot;$&quot;#,##0.00\)">
                  <c:v>4532.75</c:v>
                </c:pt>
                <c:pt idx="107" formatCode="&quot;$&quot;#,##0.00_);[Red]\(&quot;$&quot;#,##0.00\)">
                  <c:v>2937.7200000000003</c:v>
                </c:pt>
                <c:pt idx="108" formatCode="&quot;$&quot;#,##0.00_);[Red]\(&quot;$&quot;#,##0.00\)">
                  <c:v>0</c:v>
                </c:pt>
                <c:pt idx="109" formatCode="&quot;$&quot;#,##0.00_);[Red]\(&quot;$&quot;#,##0.00\)">
                  <c:v>10376.94</c:v>
                </c:pt>
                <c:pt idx="110" formatCode="&quot;$&quot;#,##0.00_);[Red]\(&quot;$&quot;#,##0.00\)">
                  <c:v>4291.7299999999996</c:v>
                </c:pt>
                <c:pt idx="111" formatCode="&quot;$&quot;#,##0.00_);[Red]\(&quot;$&quot;#,##0.00\)">
                  <c:v>1571.03</c:v>
                </c:pt>
                <c:pt idx="112" formatCode="&quot;$&quot;#,##0.00_);[Red]\(&quot;$&quot;#,##0.00\)">
                  <c:v>8248.9599999999991</c:v>
                </c:pt>
                <c:pt idx="113" formatCode="&quot;$&quot;#,##0.00_);[Red]\(&quot;$&quot;#,##0.00\)">
                  <c:v>5570.22</c:v>
                </c:pt>
                <c:pt idx="114" formatCode="&quot;$&quot;#,##0.00_);[Red]\(&quot;$&quot;#,##0.00\)">
                  <c:v>18099.239999999998</c:v>
                </c:pt>
                <c:pt idx="115" formatCode="&quot;$&quot;#,##0.00_);[Red]\(&quot;$&quot;#,##0.00\)">
                  <c:v>1902.2799999999997</c:v>
                </c:pt>
                <c:pt idx="116" formatCode="&quot;$&quot;#,##0.00_);[Red]\(&quot;$&quot;#,##0.00\)">
                  <c:v>12067.1</c:v>
                </c:pt>
                <c:pt idx="117" formatCode="&quot;$&quot;#,##0.00_);[Red]\(&quot;$&quot;#,##0.00\)">
                  <c:v>0</c:v>
                </c:pt>
                <c:pt idx="121" formatCode="&quot;$&quot;#,##0.00_);[Red]\(&quot;$&quot;#,##0.00\)">
                  <c:v>25389.54</c:v>
                </c:pt>
                <c:pt idx="122" formatCode="&quot;$&quot;#,##0.00_);[Red]\(&quot;$&quot;#,##0.00\)">
                  <c:v>16256.23</c:v>
                </c:pt>
                <c:pt idx="123" formatCode="&quot;$&quot;#,##0.00_);[Red]\(&quot;$&quot;#,##0.00\)">
                  <c:v>15765.23</c:v>
                </c:pt>
                <c:pt idx="124" formatCode="&quot;$&quot;#,##0.00_);[Red]\(&quot;$&quot;#,##0.00\)">
                  <c:v>2237.0499999999997</c:v>
                </c:pt>
                <c:pt idx="125" formatCode="&quot;$&quot;#,##0.00_);[Red]\(&quot;$&quot;#,##0.00\)">
                  <c:v>0</c:v>
                </c:pt>
                <c:pt idx="126" formatCode="&quot;$&quot;#,##0.00_);[Red]\(&quot;$&quot;#,##0.00\)">
                  <c:v>6697.08</c:v>
                </c:pt>
                <c:pt idx="127" formatCode="&quot;$&quot;#,##0.00_);[Red]\(&quot;$&quot;#,##0.00\)">
                  <c:v>638.62000000000035</c:v>
                </c:pt>
                <c:pt idx="128" formatCode="&quot;$&quot;#,##0.00_);[Red]\(&quot;$&quot;#,##0.00\)">
                  <c:v>28847.5</c:v>
                </c:pt>
                <c:pt idx="129" formatCode="&quot;$&quot;#,##0.00_);[Red]\(&quot;$&quot;#,##0.00\)">
                  <c:v>12070.79</c:v>
                </c:pt>
                <c:pt idx="130" formatCode="&quot;$&quot;#,##0.00_);[Red]\(&quot;$&quot;#,##0.00\)">
                  <c:v>51155.56</c:v>
                </c:pt>
                <c:pt idx="131" formatCode="&quot;$&quot;#,##0.00_);[Red]\(&quot;$&quot;#,##0.00\)">
                  <c:v>15831.24</c:v>
                </c:pt>
                <c:pt idx="132" formatCode="&quot;$&quot;#,##0.00_);[Red]\(&quot;$&quot;#,##0.00\)">
                  <c:v>35242.76</c:v>
                </c:pt>
                <c:pt idx="136" formatCode="&quot;$&quot;#,##0.00_);[Red]\(&quot;$&quot;#,##0.00\)">
                  <c:v>0</c:v>
                </c:pt>
                <c:pt idx="137" formatCode="&quot;$&quot;#,##0.00_);[Red]\(&quot;$&quot;#,##0.00\)">
                  <c:v>19831.010000000002</c:v>
                </c:pt>
                <c:pt idx="138" formatCode="&quot;$&quot;#,##0.00_);[Red]\(&quot;$&quot;#,##0.00\)">
                  <c:v>156.5</c:v>
                </c:pt>
                <c:pt idx="139" formatCode="&quot;$&quot;#,##0.00_);[Red]\(&quot;$&quot;#,##0.00\)">
                  <c:v>3012.59</c:v>
                </c:pt>
                <c:pt idx="140" formatCode="&quot;$&quot;#,##0.00_);[Red]\(&quot;$&quot;#,##0.00\)">
                  <c:v>32290.39</c:v>
                </c:pt>
                <c:pt idx="141" formatCode="&quot;$&quot;#,##0.00_);[Red]\(&quot;$&quot;#,##0.00\)">
                  <c:v>0</c:v>
                </c:pt>
                <c:pt idx="142" formatCode="&quot;$&quot;#,##0.00_);[Red]\(&quot;$&quot;#,##0.00\)">
                  <c:v>7834.75</c:v>
                </c:pt>
                <c:pt idx="143" formatCode="&quot;$&quot;#,##0.00_);[Red]\(&quot;$&quot;#,##0.00\)">
                  <c:v>3700.99</c:v>
                </c:pt>
                <c:pt idx="144" formatCode="&quot;$&quot;#,##0.00_);[Red]\(&quot;$&quot;#,##0.00\)">
                  <c:v>24824.5</c:v>
                </c:pt>
                <c:pt idx="145" formatCode="&quot;$&quot;#,##0.00_);[Red]\(&quot;$&quot;#,##0.00\)">
                  <c:v>3447.75</c:v>
                </c:pt>
                <c:pt idx="146" formatCode="&quot;$&quot;#,##0.00_);[Red]\(&quot;$&quot;#,##0.00\)">
                  <c:v>26027.379999999997</c:v>
                </c:pt>
                <c:pt idx="147" formatCode="&quot;$&quot;#,##0.00_);[Red]\(&quot;$&quot;#,##0.00\)">
                  <c:v>9944.880000000001</c:v>
                </c:pt>
                <c:pt idx="151" formatCode="&quot;$&quot;#,##0.00_);[Red]\(&quot;$&quot;#,##0.00\)">
                  <c:v>0</c:v>
                </c:pt>
                <c:pt idx="152" formatCode="&quot;$&quot;#,##0.00_);[Red]\(&quot;$&quot;#,##0.00\)">
                  <c:v>1476.5</c:v>
                </c:pt>
                <c:pt idx="153" formatCode="&quot;$&quot;#,##0.00_);[Red]\(&quot;$&quot;#,##0.00\)">
                  <c:v>7022.24</c:v>
                </c:pt>
                <c:pt idx="154" formatCode="&quot;$&quot;#,##0.00_);[Red]\(&quot;$&quot;#,##0.00\)">
                  <c:v>5122.26</c:v>
                </c:pt>
                <c:pt idx="155" formatCode="&quot;$&quot;#,##0.00_);[Red]\(&quot;$&quot;#,##0.00\)">
                  <c:v>9467.739999999998</c:v>
                </c:pt>
                <c:pt idx="156" formatCode="&quot;$&quot;#,##0.00_);[Red]\(&quot;$&quot;#,##0.00\)">
                  <c:v>6887</c:v>
                </c:pt>
                <c:pt idx="157" formatCode="&quot;$&quot;#,##0.00_);[Red]\(&quot;$&quot;#,##0.00\)">
                  <c:v>9238.5</c:v>
                </c:pt>
                <c:pt idx="158" formatCode="&quot;$&quot;#,##0.00_);[Red]\(&quot;$&quot;#,##0.00\)">
                  <c:v>9063.74</c:v>
                </c:pt>
                <c:pt idx="159" formatCode="&quot;$&quot;#,##0.00_);[Red]\(&quot;$&quot;#,##0.00\)">
                  <c:v>8692.25</c:v>
                </c:pt>
                <c:pt idx="160" formatCode="&quot;$&quot;#,##0.00_);[Red]\(&quot;$&quot;#,##0.00\)">
                  <c:v>21341.25</c:v>
                </c:pt>
                <c:pt idx="161" formatCode="&quot;$&quot;#,##0.00_);[Red]\(&quot;$&quot;#,##0.00\)">
                  <c:v>9627.869999999999</c:v>
                </c:pt>
                <c:pt idx="162" formatCode="&quot;$&quot;#,##0.00_);[Red]\(&quot;$&quot;#,##0.00\)">
                  <c:v>13223.630000000001</c:v>
                </c:pt>
                <c:pt idx="166" formatCode="&quot;$&quot;#,##0.00_);[Red]\(&quot;$&quot;#,##0.00\)">
                  <c:v>0</c:v>
                </c:pt>
                <c:pt idx="167" formatCode="&quot;$&quot;#,##0.00_);[Red]\(&quot;$&quot;#,##0.00\)">
                  <c:v>7548</c:v>
                </c:pt>
                <c:pt idx="168" formatCode="&quot;$&quot;#,##0.00_);[Red]\(&quot;$&quot;#,##0.00\)">
                  <c:v>4385.88</c:v>
                </c:pt>
                <c:pt idx="169" formatCode="&quot;$&quot;#,##0.00_);[Red]\(&quot;$&quot;#,##0.00\)">
                  <c:v>37495.5</c:v>
                </c:pt>
                <c:pt idx="170" formatCode="&quot;$&quot;#,##0.00_);[Red]\(&quot;$&quot;#,##0.00\)">
                  <c:v>0</c:v>
                </c:pt>
                <c:pt idx="171" formatCode="&quot;$&quot;#,##0.00_);[Red]\(&quot;$&quot;#,##0.00\)">
                  <c:v>328.61999999999989</c:v>
                </c:pt>
                <c:pt idx="172" formatCode="&quot;$&quot;#,##0.00_);[Red]\(&quot;$&quot;#,##0.00\)">
                  <c:v>24477.75</c:v>
                </c:pt>
                <c:pt idx="173" formatCode="&quot;$&quot;#,##0.00_);[Red]\(&quot;$&quot;#,##0.00\)">
                  <c:v>16131.75</c:v>
                </c:pt>
                <c:pt idx="174" formatCode="&quot;$&quot;#,##0.00_);[Red]\(&quot;$&quot;#,##0.00\)">
                  <c:v>34016.379999999997</c:v>
                </c:pt>
                <c:pt idx="175" formatCode="&quot;$&quot;#,##0.00_);[Red]\(&quot;$&quot;#,##0.00\)">
                  <c:v>0</c:v>
                </c:pt>
                <c:pt idx="176" formatCode="&quot;$&quot;#,##0.00_);[Red]\(&quot;$&quot;#,##0.00\)">
                  <c:v>0</c:v>
                </c:pt>
                <c:pt idx="177" formatCode="&quot;$&quot;#,##0.00_);[Red]\(&quot;$&quot;#,##0.00\)">
                  <c:v>15319</c:v>
                </c:pt>
                <c:pt idx="181" formatCode="&quot;$&quot;#,##0.00_);[Red]\(&quot;$&quot;#,##0.00\)">
                  <c:v>5718.1200000000008</c:v>
                </c:pt>
                <c:pt idx="182" formatCode="&quot;$&quot;#,##0.00_);[Red]\(&quot;$&quot;#,##0.00\)">
                  <c:v>21655.88</c:v>
                </c:pt>
                <c:pt idx="183" formatCode="&quot;$&quot;#,##0.00_);[Red]\(&quot;$&quot;#,##0.00\)">
                  <c:v>7354.25</c:v>
                </c:pt>
                <c:pt idx="184" formatCode="&quot;$&quot;#,##0.00_);[Red]\(&quot;$&quot;#,##0.00\)">
                  <c:v>0</c:v>
                </c:pt>
                <c:pt idx="185" formatCode="&quot;$&quot;#,##0.00_);[Red]\(&quot;$&quot;#,##0.00\)">
                  <c:v>32340.75</c:v>
                </c:pt>
                <c:pt idx="186" formatCode="&quot;$&quot;#,##0.00_);[Red]\(&quot;$&quot;#,##0.00\)">
                  <c:v>0</c:v>
                </c:pt>
                <c:pt idx="187" formatCode="&quot;$&quot;#,##0.00_);[Red]\(&quot;$&quot;#,##0.00\)">
                  <c:v>6556.38</c:v>
                </c:pt>
                <c:pt idx="188" formatCode="&quot;$&quot;#,##0.00_);[Red]\(&quot;$&quot;#,##0.00\)">
                  <c:v>7201.8799999999992</c:v>
                </c:pt>
                <c:pt idx="189" formatCode="&quot;$&quot;#,##0.00_);[Red]\(&quot;$&quot;#,##0.00\)">
                  <c:v>12373.380000000001</c:v>
                </c:pt>
                <c:pt idx="190" formatCode="&quot;$&quot;#,##0.00_);[Red]\(&quot;$&quot;#,##0.00\)">
                  <c:v>3529.88</c:v>
                </c:pt>
                <c:pt idx="191" formatCode="&quot;$&quot;#,##0.00_);[Red]\(&quot;$&quot;#,##0.00\)">
                  <c:v>9948</c:v>
                </c:pt>
                <c:pt idx="192" formatCode="&quot;$&quot;#,##0.00_);[Red]\(&quot;$&quot;#,##0.00\)">
                  <c:v>21917.38</c:v>
                </c:pt>
                <c:pt idx="196" formatCode="&quot;$&quot;#,##0.00_);[Red]\(&quot;$&quot;#,##0.00\)">
                  <c:v>16998.75</c:v>
                </c:pt>
                <c:pt idx="197" formatCode="&quot;$&quot;#,##0.00_);[Red]\(&quot;$&quot;#,##0.00\)">
                  <c:v>12501.13</c:v>
                </c:pt>
                <c:pt idx="198" formatCode="&quot;$&quot;#,##0.00_);[Red]\(&quot;$&quot;#,##0.00\)">
                  <c:v>8913.98</c:v>
                </c:pt>
                <c:pt idx="199" formatCode="&quot;$&quot;#,##0.00_);[Red]\(&quot;$&quot;#,##0.00\)">
                  <c:v>5036.3999999999996</c:v>
                </c:pt>
                <c:pt idx="200" formatCode="&quot;$&quot;#,##0.00_);[Red]\(&quot;$&quot;#,##0.00\)">
                  <c:v>19438.5</c:v>
                </c:pt>
                <c:pt idx="201" formatCode="&quot;$&quot;#,##0.00_);[Red]\(&quot;$&quot;#,##0.00\)">
                  <c:v>14473.25</c:v>
                </c:pt>
                <c:pt idx="202" formatCode="&quot;$&quot;#,##0.00_);[Red]\(&quot;$&quot;#,##0.00\)">
                  <c:v>450.13000000000011</c:v>
                </c:pt>
                <c:pt idx="203" formatCode="&quot;$&quot;#,##0.00_);[Red]\(&quot;$&quot;#,##0.00\)">
                  <c:v>3093.87</c:v>
                </c:pt>
                <c:pt idx="204" formatCode="&quot;$&quot;#,##0.00_);[Red]\(&quot;$&quot;#,##0.00\)">
                  <c:v>1918.88</c:v>
                </c:pt>
                <c:pt idx="205" formatCode="&quot;$&quot;#,##0.00_);[Red]\(&quot;$&quot;#,##0.00\)">
                  <c:v>169.75</c:v>
                </c:pt>
                <c:pt idx="206" formatCode="&quot;$&quot;#,##0.00_);[Red]\(&quot;$&quot;#,##0.00\)">
                  <c:v>18343.75</c:v>
                </c:pt>
                <c:pt idx="207" formatCode="&quot;$&quot;#,##0.00_);[Red]\(&quot;$&quot;#,##0.00\)">
                  <c:v>15111.109999999999</c:v>
                </c:pt>
                <c:pt idx="211" formatCode="&quot;$&quot;#,##0.00_);[Red]\(&quot;$&quot;#,##0.00\)">
                  <c:v>0</c:v>
                </c:pt>
                <c:pt idx="212" formatCode="&quot;$&quot;#,##0.00_);[Red]\(&quot;$&quot;#,##0.00\)">
                  <c:v>2895.64</c:v>
                </c:pt>
                <c:pt idx="213" formatCode="&quot;$&quot;#,##0.00_);[Red]\(&quot;$&quot;#,##0.00\)">
                  <c:v>4124.2</c:v>
                </c:pt>
                <c:pt idx="214" formatCode="&quot;$&quot;#,##0.00_);[Red]\(&quot;$&quot;#,##0.00\)">
                  <c:v>0</c:v>
                </c:pt>
                <c:pt idx="215" formatCode="&quot;$&quot;#,##0.00_);[Red]\(&quot;$&quot;#,##0.00\)">
                  <c:v>4164.3999999999996</c:v>
                </c:pt>
                <c:pt idx="216" formatCode="&quot;$&quot;#,##0.00_);[Red]\(&quot;$&quot;#,##0.00\)">
                  <c:v>6009.1100000000006</c:v>
                </c:pt>
                <c:pt idx="217" formatCode="&quot;$&quot;#,##0.00_);[Red]\(&quot;$&quot;#,##0.00\)">
                  <c:v>3408.19</c:v>
                </c:pt>
                <c:pt idx="218" formatCode="&quot;$&quot;#,##0.00_);[Red]\(&quot;$&quot;#,##0.00\)">
                  <c:v>4281.38</c:v>
                </c:pt>
                <c:pt idx="219" formatCode="&quot;$&quot;#,##0.00_);[Red]\(&quot;$&quot;#,##0.00\)">
                  <c:v>29160.36</c:v>
                </c:pt>
                <c:pt idx="220" formatCode="&quot;$&quot;#,##0.00_);[Red]\(&quot;$&quot;#,##0.00\)">
                  <c:v>6387.52</c:v>
                </c:pt>
                <c:pt idx="221" formatCode="&quot;$&quot;#,##0.00_);[Red]\(&quot;$&quot;#,##0.00\)">
                  <c:v>15890.5</c:v>
                </c:pt>
                <c:pt idx="222" formatCode="&quot;$&quot;#,##0.00_);[Red]\(&quot;$&quot;#,##0.00\)">
                  <c:v>8592.25</c:v>
                </c:pt>
                <c:pt idx="226" formatCode="&quot;$&quot;#,##0.00_);[Red]\(&quot;$&quot;#,##0.00\)">
                  <c:v>24460.38</c:v>
                </c:pt>
                <c:pt idx="227" formatCode="&quot;$&quot;#,##0.00_);[Red]\(&quot;$&quot;#,##0.00\)">
                  <c:v>742.48</c:v>
                </c:pt>
                <c:pt idx="228" formatCode="&quot;$&quot;#,##0.00_);[Red]\(&quot;$&quot;#,##0.00\)">
                  <c:v>0</c:v>
                </c:pt>
                <c:pt idx="229" formatCode="&quot;$&quot;#,##0.00_);[Red]\(&quot;$&quot;#,##0.00\)">
                  <c:v>0</c:v>
                </c:pt>
                <c:pt idx="230" formatCode="&quot;$&quot;#,##0.00_);[Red]\(&quot;$&quot;#,##0.00\)">
                  <c:v>1035.0999999999995</c:v>
                </c:pt>
                <c:pt idx="231" formatCode="&quot;$&quot;#,##0.00_);[Red]\(&quot;$&quot;#,##0.00\)">
                  <c:v>0</c:v>
                </c:pt>
                <c:pt idx="232" formatCode="&quot;$&quot;#,##0.00_);[Red]\(&quot;$&quot;#,##0.00\)">
                  <c:v>3619.94</c:v>
                </c:pt>
                <c:pt idx="233" formatCode="&quot;$&quot;#,##0.00_);[Red]\(&quot;$&quot;#,##0.00\)">
                  <c:v>7584.63</c:v>
                </c:pt>
                <c:pt idx="234" formatCode="&quot;$&quot;#,##0.00_);[Red]\(&quot;$&quot;#,##0.00\)">
                  <c:v>2437.27</c:v>
                </c:pt>
                <c:pt idx="235" formatCode="&quot;$&quot;#,##0.00_);[Red]\(&quot;$&quot;#,##0.00\)">
                  <c:v>0</c:v>
                </c:pt>
                <c:pt idx="236" formatCode="&quot;$&quot;#,##0.00_);[Red]\(&quot;$&quot;#,##0.00\)">
                  <c:v>15786.49</c:v>
                </c:pt>
                <c:pt idx="237" formatCode="&quot;$&quot;#,##0.00_);[Red]\(&quot;$&quot;#,##0.00\)">
                  <c:v>0</c:v>
                </c:pt>
                <c:pt idx="241" formatCode="&quot;$&quot;#,##0.00_);[Red]\(&quot;$&quot;#,##0.00\)">
                  <c:v>10974.849999999999</c:v>
                </c:pt>
                <c:pt idx="242" formatCode="&quot;$&quot;#,##0.00_);[Red]\(&quot;$&quot;#,##0.00\)">
                  <c:v>3532.63</c:v>
                </c:pt>
                <c:pt idx="243" formatCode="&quot;$&quot;#,##0.00_);[Red]\(&quot;$&quot;#,##0.00\)">
                  <c:v>13959.1</c:v>
                </c:pt>
                <c:pt idx="244" formatCode="&quot;$&quot;#,##0.00_);[Red]\(&quot;$&quot;#,##0.00\)">
                  <c:v>1051.08</c:v>
                </c:pt>
                <c:pt idx="245" formatCode="&quot;$&quot;#,##0.00_);[Red]\(&quot;$&quot;#,##0.00\)">
                  <c:v>0</c:v>
                </c:pt>
                <c:pt idx="246" formatCode="&quot;$&quot;#,##0.00_);[Red]\(&quot;$&quot;#,##0.00\)">
                  <c:v>0</c:v>
                </c:pt>
                <c:pt idx="247" formatCode="&quot;$&quot;#,##0.00_);[Red]\(&quot;$&quot;#,##0.00\)">
                  <c:v>0</c:v>
                </c:pt>
                <c:pt idx="248" formatCode="&quot;$&quot;#,##0.00_);[Red]\(&quot;$&quot;#,##0.00\)">
                  <c:v>3277.44</c:v>
                </c:pt>
                <c:pt idx="249" formatCode="&quot;$&quot;#,##0.00_);[Red]\(&quot;$&quot;#,##0.00\)">
                  <c:v>0</c:v>
                </c:pt>
                <c:pt idx="250" formatCode="&quot;$&quot;#,##0.00_);[Red]\(&quot;$&quot;#,##0.00\)">
                  <c:v>10801.11</c:v>
                </c:pt>
                <c:pt idx="251" formatCode="&quot;$&quot;#,##0.00_);[Red]\(&quot;$&quot;#,##0.00\)">
                  <c:v>22895.64</c:v>
                </c:pt>
                <c:pt idx="252" formatCode="&quot;$&quot;#,##0.00_);[Red]\(&quot;$&quot;#,##0.00\)">
                  <c:v>12204.99</c:v>
                </c:pt>
                <c:pt idx="256" formatCode="&quot;$&quot;#,##0.00_);[Red]\(&quot;$&quot;#,##0.00\)">
                  <c:v>8056.1</c:v>
                </c:pt>
                <c:pt idx="257" formatCode="&quot;$&quot;#,##0.00_);[Red]\(&quot;$&quot;#,##0.00\)">
                  <c:v>6967.62</c:v>
                </c:pt>
                <c:pt idx="258" formatCode="&quot;$&quot;#,##0.00_);[Red]\(&quot;$&quot;#,##0.00\)">
                  <c:v>0</c:v>
                </c:pt>
                <c:pt idx="259" formatCode="&quot;$&quot;#,##0.00_);[Red]\(&quot;$&quot;#,##0.00\)">
                  <c:v>6563.83</c:v>
                </c:pt>
                <c:pt idx="260" formatCode="&quot;$&quot;#,##0.00_);[Red]\(&quot;$&quot;#,##0.00\)">
                  <c:v>4520.4799999999996</c:v>
                </c:pt>
                <c:pt idx="261" formatCode="&quot;$&quot;#,##0.00_);[Red]\(&quot;$&quot;#,##0.00\)">
                  <c:v>6847.38</c:v>
                </c:pt>
                <c:pt idx="262" formatCode="&quot;$&quot;#,##0.00_);[Red]\(&quot;$&quot;#,##0.00\)">
                  <c:v>10924.34</c:v>
                </c:pt>
                <c:pt idx="263" formatCode="&quot;$&quot;#,##0.00_);[Red]\(&quot;$&quot;#,##0.00\)">
                  <c:v>0</c:v>
                </c:pt>
                <c:pt idx="264" formatCode="&quot;$&quot;#,##0.00_);[Red]\(&quot;$&quot;#,##0.00\)">
                  <c:v>8366.2099999999991</c:v>
                </c:pt>
                <c:pt idx="265" formatCode="&quot;$&quot;#,##0.00_);[Red]\(&quot;$&quot;#,##0.00\)">
                  <c:v>10267.02</c:v>
                </c:pt>
                <c:pt idx="266" formatCode="&quot;$&quot;#,##0.00_);[Red]\(&quot;$&quot;#,##0.00\)">
                  <c:v>3363.02</c:v>
                </c:pt>
                <c:pt idx="267" formatCode="&quot;$&quot;#,##0.00_);[Red]\(&quot;$&quot;#,##0.00\)">
                  <c:v>2066.35</c:v>
                </c:pt>
                <c:pt idx="271" formatCode="&quot;$&quot;#,##0.00_);[Red]\(&quot;$&quot;#,##0.00\)">
                  <c:v>26390.06</c:v>
                </c:pt>
                <c:pt idx="272" formatCode="&quot;$&quot;#,##0.00_);[Red]\(&quot;$&quot;#,##0.00\)">
                  <c:v>352.90000000000055</c:v>
                </c:pt>
                <c:pt idx="273" formatCode="&quot;$&quot;#,##0.00_);[Red]\(&quot;$&quot;#,##0.00\)">
                  <c:v>1876.12</c:v>
                </c:pt>
                <c:pt idx="274" formatCode="&quot;$&quot;#,##0.00_);[Red]\(&quot;$&quot;#,##0.00\)">
                  <c:v>6400.48</c:v>
                </c:pt>
                <c:pt idx="275" formatCode="&quot;$&quot;#,##0.00_);[Red]\(&quot;$&quot;#,##0.00\)">
                  <c:v>1952.73</c:v>
                </c:pt>
                <c:pt idx="276" formatCode="&quot;$&quot;#,##0.00_);[Red]\(&quot;$&quot;#,##0.00\)">
                  <c:v>0</c:v>
                </c:pt>
                <c:pt idx="277" formatCode="&quot;$&quot;#,##0.00_);[Red]\(&quot;$&quot;#,##0.00\)">
                  <c:v>2872.98</c:v>
                </c:pt>
                <c:pt idx="278" formatCode="&quot;$&quot;#,##0.00_);[Red]\(&quot;$&quot;#,##0.00\)">
                  <c:v>10159.98</c:v>
                </c:pt>
                <c:pt idx="279" formatCode="&quot;$&quot;#,##0.00_);[Red]\(&quot;$&quot;#,##0.00\)">
                  <c:v>2420.13</c:v>
                </c:pt>
                <c:pt idx="280" formatCode="&quot;$&quot;#,##0.00_);[Red]\(&quot;$&quot;#,##0.00\)">
                  <c:v>5621.0999999999985</c:v>
                </c:pt>
                <c:pt idx="281" formatCode="&quot;$&quot;#,##0.00_);[Red]\(&quot;$&quot;#,##0.00\)">
                  <c:v>0</c:v>
                </c:pt>
                <c:pt idx="282" formatCode="&quot;$&quot;#,##0.00_);[Red]\(&quot;$&quot;#,##0.00\)">
                  <c:v>17587.349999999999</c:v>
                </c:pt>
                <c:pt idx="286" formatCode="&quot;$&quot;#,##0.00_);[Red]\(&quot;$&quot;#,##0.00\)">
                  <c:v>2959.12</c:v>
                </c:pt>
                <c:pt idx="287" formatCode="&quot;$&quot;#,##0.00_);[Red]\(&quot;$&quot;#,##0.00\)">
                  <c:v>2493.87</c:v>
                </c:pt>
                <c:pt idx="288" formatCode="&quot;$&quot;#,##0.00_);[Red]\(&quot;$&quot;#,##0.00\)">
                  <c:v>0</c:v>
                </c:pt>
                <c:pt idx="289" formatCode="&quot;$&quot;#,##0.00_);[Red]\(&quot;$&quot;#,##0.00\)">
                  <c:v>272.51</c:v>
                </c:pt>
                <c:pt idx="290" formatCode="&quot;$&quot;#,##0.00_);[Red]\(&quot;$&quot;#,##0.00\)">
                  <c:v>13927.49</c:v>
                </c:pt>
                <c:pt idx="291" formatCode="&quot;$&quot;#,##0.00_);[Red]\(&quot;$&quot;#,##0.00\)">
                  <c:v>5682.87</c:v>
                </c:pt>
                <c:pt idx="292" formatCode="&quot;$&quot;#,##0.00_);[Red]\(&quot;$&quot;#,##0.00\)">
                  <c:v>0</c:v>
                </c:pt>
                <c:pt idx="293" formatCode="&quot;$&quot;#,##0.00_);[Red]\(&quot;$&quot;#,##0.00\)">
                  <c:v>8202.6099999999988</c:v>
                </c:pt>
                <c:pt idx="294" formatCode="&quot;$&quot;#,##0.00_);[Red]\(&quot;$&quot;#,##0.00\)">
                  <c:v>2910.13</c:v>
                </c:pt>
                <c:pt idx="295" formatCode="&quot;$&quot;#,##0.00_);[Red]\(&quot;$&quot;#,##0.00\)">
                  <c:v>0</c:v>
                </c:pt>
                <c:pt idx="296" formatCode="&quot;$&quot;#,##0.00_);[Red]\(&quot;$&quot;#,##0.00\)">
                  <c:v>5258.73</c:v>
                </c:pt>
                <c:pt idx="297" formatCode="&quot;$&quot;#,##0.00_);[Red]\(&quot;$&quot;#,##0.00\)">
                  <c:v>5131.7299999999996</c:v>
                </c:pt>
                <c:pt idx="301" formatCode="&quot;$&quot;#,##0.00_);[Red]\(&quot;$&quot;#,##0.00\)">
                  <c:v>232.56999999999971</c:v>
                </c:pt>
                <c:pt idx="302" formatCode="&quot;$&quot;#,##0.00_);[Red]\(&quot;$&quot;#,##0.00\)">
                  <c:v>14517.65</c:v>
                </c:pt>
                <c:pt idx="303" formatCode="&quot;$&quot;#,##0.00_);[Red]\(&quot;$&quot;#,##0.00\)">
                  <c:v>15240.149999999998</c:v>
                </c:pt>
                <c:pt idx="304" formatCode="&quot;$&quot;#,##0.00_);[Red]\(&quot;$&quot;#,##0.00\)">
                  <c:v>16502.48</c:v>
                </c:pt>
                <c:pt idx="305" formatCode="&quot;$&quot;#,##0.00_);[Red]\(&quot;$&quot;#,##0.00\)">
                  <c:v>11262.38</c:v>
                </c:pt>
                <c:pt idx="306" formatCode="&quot;$&quot;#,##0.00_);[Red]\(&quot;$&quot;#,##0.00\)">
                  <c:v>3246.7100000000005</c:v>
                </c:pt>
                <c:pt idx="307" formatCode="&quot;$&quot;#,##0.00_);[Red]\(&quot;$&quot;#,##0.00\)">
                  <c:v>41849.11</c:v>
                </c:pt>
                <c:pt idx="308" formatCode="&quot;$&quot;#,##0.00_);[Red]\(&quot;$&quot;#,##0.00\)">
                  <c:v>16488.39</c:v>
                </c:pt>
                <c:pt idx="309" formatCode="&quot;$&quot;#,##0.00_);[Red]\(&quot;$&quot;#,##0.00\)">
                  <c:v>0</c:v>
                </c:pt>
                <c:pt idx="310" formatCode="&quot;$&quot;#,##0.00_);[Red]\(&quot;$&quot;#,##0.00\)">
                  <c:v>0</c:v>
                </c:pt>
                <c:pt idx="311" formatCode="&quot;$&quot;#,##0.00_);[Red]\(&quot;$&quot;#,##0.00\)">
                  <c:v>901.34999999999991</c:v>
                </c:pt>
                <c:pt idx="312" formatCode="&quot;$&quot;#,##0.00_);[Red]\(&quot;$&quot;#,##0.00\)">
                  <c:v>13265.350000000002</c:v>
                </c:pt>
                <c:pt idx="316" formatCode="&quot;$&quot;#,##0.00_);[Red]\(&quot;$&quot;#,##0.00\)">
                  <c:v>0</c:v>
                </c:pt>
                <c:pt idx="317" formatCode="&quot;$&quot;#,##0.00_);[Red]\(&quot;$&quot;#,##0.00\)">
                  <c:v>12189.7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2F6-A9C5-67ED60EB5CBF}"/>
            </c:ext>
          </c:extLst>
        </c:ser>
        <c:ser>
          <c:idx val="1"/>
          <c:order val="1"/>
          <c:tx>
            <c:strRef>
              <c:f>Sheet1!$CK$53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Sheet1!$CK$54:$CK$371</c:f>
              <c:numCache>
                <c:formatCode>"$"#,##0.00_);[Red]\("$"#,##0.00\)</c:formatCode>
                <c:ptCount val="3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-1963.73</c:v>
                </c:pt>
                <c:pt idx="5">
                  <c:v>-567.03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-5756.7999999999993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-11881.73</c:v>
                </c:pt>
                <c:pt idx="20">
                  <c:v>0</c:v>
                </c:pt>
                <c:pt idx="21">
                  <c:v>-880.74999999999955</c:v>
                </c:pt>
                <c:pt idx="22">
                  <c:v>-2518.2399999999998</c:v>
                </c:pt>
                <c:pt idx="23">
                  <c:v>0</c:v>
                </c:pt>
                <c:pt idx="24">
                  <c:v>0</c:v>
                </c:pt>
                <c:pt idx="25">
                  <c:v>-2712.54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-2142.25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-13950.04</c:v>
                </c:pt>
                <c:pt idx="39">
                  <c:v>0</c:v>
                </c:pt>
                <c:pt idx="40">
                  <c:v>-465.26000000000022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-7712.71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-4391.92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-4056.25</c:v>
                </c:pt>
                <c:pt idx="63">
                  <c:v>-109.25</c:v>
                </c:pt>
                <c:pt idx="64">
                  <c:v>-1291.5</c:v>
                </c:pt>
                <c:pt idx="65">
                  <c:v>-5462.5</c:v>
                </c:pt>
                <c:pt idx="66">
                  <c:v>0</c:v>
                </c:pt>
                <c:pt idx="67">
                  <c:v>0</c:v>
                </c:pt>
                <c:pt idx="68">
                  <c:v>-9674.25</c:v>
                </c:pt>
                <c:pt idx="69">
                  <c:v>-525</c:v>
                </c:pt>
                <c:pt idx="70">
                  <c:v>0</c:v>
                </c:pt>
                <c:pt idx="71">
                  <c:v>0</c:v>
                </c:pt>
                <c:pt idx="72">
                  <c:v>-3742.3</c:v>
                </c:pt>
                <c:pt idx="76">
                  <c:v>-8518.11</c:v>
                </c:pt>
                <c:pt idx="77">
                  <c:v>0</c:v>
                </c:pt>
                <c:pt idx="78">
                  <c:v>0</c:v>
                </c:pt>
                <c:pt idx="79">
                  <c:v>-271.7800000000002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-4663.75</c:v>
                </c:pt>
                <c:pt idx="91">
                  <c:v>0</c:v>
                </c:pt>
                <c:pt idx="92">
                  <c:v>0</c:v>
                </c:pt>
                <c:pt idx="93">
                  <c:v>-8940.49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-3951.94</c:v>
                </c:pt>
                <c:pt idx="98">
                  <c:v>-2767.01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-3806.03</c:v>
                </c:pt>
                <c:pt idx="106">
                  <c:v>0</c:v>
                </c:pt>
                <c:pt idx="107">
                  <c:v>0</c:v>
                </c:pt>
                <c:pt idx="108">
                  <c:v>-5510.51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-3716.4500000000003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-2032.4900000000002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6">
                  <c:v>-11487.99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-9172.74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1">
                  <c:v>-12235.3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6">
                  <c:v>-7743.25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-20877.38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-11383.130000000001</c:v>
                </c:pt>
                <c:pt idx="176">
                  <c:v>-9484.25</c:v>
                </c:pt>
                <c:pt idx="177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-5290.38</c:v>
                </c:pt>
                <c:pt idx="185">
                  <c:v>0</c:v>
                </c:pt>
                <c:pt idx="186">
                  <c:v>-17878.13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11">
                  <c:v>-10472.98</c:v>
                </c:pt>
                <c:pt idx="212">
                  <c:v>0</c:v>
                </c:pt>
                <c:pt idx="213">
                  <c:v>0</c:v>
                </c:pt>
                <c:pt idx="214">
                  <c:v>-9752.44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-4604.83</c:v>
                </c:pt>
                <c:pt idx="229">
                  <c:v>-2805.12</c:v>
                </c:pt>
                <c:pt idx="230">
                  <c:v>0</c:v>
                </c:pt>
                <c:pt idx="231">
                  <c:v>-7367.63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-1362.6100000000001</c:v>
                </c:pt>
                <c:pt idx="236">
                  <c:v>0</c:v>
                </c:pt>
                <c:pt idx="237">
                  <c:v>-7093.7999999999993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-2843.58</c:v>
                </c:pt>
                <c:pt idx="246">
                  <c:v>-5999.8600000000006</c:v>
                </c:pt>
                <c:pt idx="247">
                  <c:v>-5143.1099999999997</c:v>
                </c:pt>
                <c:pt idx="248">
                  <c:v>0</c:v>
                </c:pt>
                <c:pt idx="249">
                  <c:v>-12674.81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-7853.1500000000015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-630.23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-2401.64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-12379.99</c:v>
                </c:pt>
                <c:pt idx="282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-1170.6500000000001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-1939.08</c:v>
                </c:pt>
                <c:pt idx="293">
                  <c:v>0</c:v>
                </c:pt>
                <c:pt idx="294">
                  <c:v>0</c:v>
                </c:pt>
                <c:pt idx="295">
                  <c:v>-8108.88</c:v>
                </c:pt>
                <c:pt idx="296">
                  <c:v>0</c:v>
                </c:pt>
                <c:pt idx="297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-10996.3</c:v>
                </c:pt>
                <c:pt idx="310">
                  <c:v>-667.48</c:v>
                </c:pt>
                <c:pt idx="311">
                  <c:v>0</c:v>
                </c:pt>
                <c:pt idx="312">
                  <c:v>0</c:v>
                </c:pt>
                <c:pt idx="316">
                  <c:v>-3319.78</c:v>
                </c:pt>
                <c:pt idx="3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2F6-A9C5-67ED60EB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51327"/>
        <c:axId val="1625671711"/>
      </c:barChart>
      <c:dateAx>
        <c:axId val="1625651327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1711"/>
        <c:crosses val="autoZero"/>
        <c:auto val="1"/>
        <c:lblOffset val="100"/>
        <c:baseTimeUnit val="days"/>
        <c:majorUnit val="6"/>
        <c:majorTimeUnit val="months"/>
      </c:dateAx>
      <c:valAx>
        <c:axId val="162567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51327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582879212201729E-2"/>
          <c:y val="6.2730025443673407E-4"/>
          <c:w val="0.93653728552972848"/>
          <c:h val="4.1186464916901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2416708968539"/>
          <c:y val="4.5479203895791277E-2"/>
          <c:w val="0.84055194988092097"/>
          <c:h val="0.83492663019984836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Sheet1!$DQ$54:$DQ$309</c:f>
              <c:numCache>
                <c:formatCode>"$"#,##0.00_);[Red]\("$"#,##0.00\)</c:formatCode>
                <c:ptCount val="256"/>
                <c:pt idx="1">
                  <c:v>8233.3599999999988</c:v>
                </c:pt>
                <c:pt idx="2">
                  <c:v>12474.619999999999</c:v>
                </c:pt>
                <c:pt idx="3">
                  <c:v>24061.809999999998</c:v>
                </c:pt>
                <c:pt idx="4">
                  <c:v>22098.079999999998</c:v>
                </c:pt>
                <c:pt idx="5">
                  <c:v>21531.05</c:v>
                </c:pt>
                <c:pt idx="6">
                  <c:v>27892.079999999998</c:v>
                </c:pt>
                <c:pt idx="7">
                  <c:v>31742.769999999997</c:v>
                </c:pt>
                <c:pt idx="8">
                  <c:v>36964</c:v>
                </c:pt>
                <c:pt idx="9">
                  <c:v>37542.5</c:v>
                </c:pt>
                <c:pt idx="10">
                  <c:v>42925.97</c:v>
                </c:pt>
                <c:pt idx="11">
                  <c:v>37169.17</c:v>
                </c:pt>
                <c:pt idx="12">
                  <c:v>53718.159999999996</c:v>
                </c:pt>
                <c:pt idx="13">
                  <c:v>54786.189999999995</c:v>
                </c:pt>
                <c:pt idx="14">
                  <c:v>58074.619999999995</c:v>
                </c:pt>
                <c:pt idx="15">
                  <c:v>80501.38</c:v>
                </c:pt>
                <c:pt idx="16">
                  <c:v>68619.649999999994</c:v>
                </c:pt>
                <c:pt idx="17">
                  <c:v>80849.58</c:v>
                </c:pt>
                <c:pt idx="18">
                  <c:v>79968.83</c:v>
                </c:pt>
                <c:pt idx="19">
                  <c:v>77450.59</c:v>
                </c:pt>
                <c:pt idx="20">
                  <c:v>93222.859999999986</c:v>
                </c:pt>
                <c:pt idx="21">
                  <c:v>98470.12</c:v>
                </c:pt>
                <c:pt idx="22">
                  <c:v>95757.579999999987</c:v>
                </c:pt>
                <c:pt idx="23">
                  <c:v>101102</c:v>
                </c:pt>
                <c:pt idx="24">
                  <c:v>111708.54</c:v>
                </c:pt>
                <c:pt idx="25">
                  <c:v>117551.03</c:v>
                </c:pt>
                <c:pt idx="26">
                  <c:v>115408.78</c:v>
                </c:pt>
                <c:pt idx="27">
                  <c:v>116101.48</c:v>
                </c:pt>
                <c:pt idx="28">
                  <c:v>124769.73999999999</c:v>
                </c:pt>
                <c:pt idx="29">
                  <c:v>141010</c:v>
                </c:pt>
                <c:pt idx="30">
                  <c:v>158961.72999999998</c:v>
                </c:pt>
                <c:pt idx="31">
                  <c:v>163865.94999999998</c:v>
                </c:pt>
                <c:pt idx="32">
                  <c:v>149915.90999999997</c:v>
                </c:pt>
                <c:pt idx="33">
                  <c:v>151462.66999999998</c:v>
                </c:pt>
                <c:pt idx="34">
                  <c:v>150997.40999999997</c:v>
                </c:pt>
                <c:pt idx="35">
                  <c:v>155285.64999999997</c:v>
                </c:pt>
                <c:pt idx="36">
                  <c:v>168537.08999999997</c:v>
                </c:pt>
                <c:pt idx="37">
                  <c:v>174484.08999999997</c:v>
                </c:pt>
                <c:pt idx="38">
                  <c:v>175421.27999999997</c:v>
                </c:pt>
                <c:pt idx="39">
                  <c:v>167708.56999999998</c:v>
                </c:pt>
                <c:pt idx="40">
                  <c:v>176955.05</c:v>
                </c:pt>
                <c:pt idx="41">
                  <c:v>194841.03</c:v>
                </c:pt>
                <c:pt idx="42">
                  <c:v>195794.7</c:v>
                </c:pt>
                <c:pt idx="43">
                  <c:v>191402.78</c:v>
                </c:pt>
                <c:pt idx="44">
                  <c:v>195317.3</c:v>
                </c:pt>
                <c:pt idx="45">
                  <c:v>209233.03</c:v>
                </c:pt>
                <c:pt idx="46">
                  <c:v>213533.03</c:v>
                </c:pt>
                <c:pt idx="47">
                  <c:v>217819.56</c:v>
                </c:pt>
                <c:pt idx="48">
                  <c:v>232538.77000000002</c:v>
                </c:pt>
                <c:pt idx="49">
                  <c:v>240430.77000000002</c:v>
                </c:pt>
                <c:pt idx="50">
                  <c:v>236374.52000000002</c:v>
                </c:pt>
                <c:pt idx="51">
                  <c:v>236265.27000000002</c:v>
                </c:pt>
                <c:pt idx="52">
                  <c:v>234973.77000000002</c:v>
                </c:pt>
                <c:pt idx="53">
                  <c:v>229511.27000000002</c:v>
                </c:pt>
                <c:pt idx="54">
                  <c:v>230590.52000000002</c:v>
                </c:pt>
                <c:pt idx="55">
                  <c:v>240193.77000000002</c:v>
                </c:pt>
                <c:pt idx="56">
                  <c:v>230519.52000000002</c:v>
                </c:pt>
                <c:pt idx="57">
                  <c:v>229994.52000000002</c:v>
                </c:pt>
                <c:pt idx="58">
                  <c:v>247275.52000000002</c:v>
                </c:pt>
                <c:pt idx="59">
                  <c:v>268721.02</c:v>
                </c:pt>
                <c:pt idx="60">
                  <c:v>264978.72000000003</c:v>
                </c:pt>
                <c:pt idx="61">
                  <c:v>256460.61000000002</c:v>
                </c:pt>
                <c:pt idx="62">
                  <c:v>262755.89</c:v>
                </c:pt>
                <c:pt idx="63">
                  <c:v>266888.12</c:v>
                </c:pt>
                <c:pt idx="64">
                  <c:v>266616.33999999997</c:v>
                </c:pt>
                <c:pt idx="65">
                  <c:v>273533.99</c:v>
                </c:pt>
                <c:pt idx="66">
                  <c:v>283663.65000000002</c:v>
                </c:pt>
                <c:pt idx="67">
                  <c:v>285268.91000000003</c:v>
                </c:pt>
                <c:pt idx="68">
                  <c:v>286943.35999999999</c:v>
                </c:pt>
                <c:pt idx="69">
                  <c:v>293676.87</c:v>
                </c:pt>
                <c:pt idx="70">
                  <c:v>299321.86</c:v>
                </c:pt>
                <c:pt idx="71">
                  <c:v>312209.36</c:v>
                </c:pt>
                <c:pt idx="72">
                  <c:v>307545.61</c:v>
                </c:pt>
                <c:pt idx="73">
                  <c:v>313953.12</c:v>
                </c:pt>
                <c:pt idx="74">
                  <c:v>315323.85000000003</c:v>
                </c:pt>
                <c:pt idx="75">
                  <c:v>306383.35999999999</c:v>
                </c:pt>
                <c:pt idx="76">
                  <c:v>326324.62</c:v>
                </c:pt>
                <c:pt idx="77">
                  <c:v>334133.39</c:v>
                </c:pt>
                <c:pt idx="78">
                  <c:v>339192.12</c:v>
                </c:pt>
                <c:pt idx="79">
                  <c:v>335240.18</c:v>
                </c:pt>
                <c:pt idx="80">
                  <c:v>332473.17</c:v>
                </c:pt>
                <c:pt idx="81">
                  <c:v>335166.19999999995</c:v>
                </c:pt>
                <c:pt idx="82">
                  <c:v>340844.43999999994</c:v>
                </c:pt>
                <c:pt idx="83">
                  <c:v>355632.47</c:v>
                </c:pt>
                <c:pt idx="84">
                  <c:v>351826.43999999994</c:v>
                </c:pt>
                <c:pt idx="85">
                  <c:v>356359.18999999994</c:v>
                </c:pt>
                <c:pt idx="86">
                  <c:v>359296.91000000003</c:v>
                </c:pt>
                <c:pt idx="87">
                  <c:v>353786.4</c:v>
                </c:pt>
                <c:pt idx="88">
                  <c:v>364163.34</c:v>
                </c:pt>
                <c:pt idx="89">
                  <c:v>368455.07000000007</c:v>
                </c:pt>
                <c:pt idx="90">
                  <c:v>370026.1</c:v>
                </c:pt>
                <c:pt idx="91">
                  <c:v>378275.06</c:v>
                </c:pt>
                <c:pt idx="92">
                  <c:v>383845.28</c:v>
                </c:pt>
                <c:pt idx="93">
                  <c:v>401944.52</c:v>
                </c:pt>
                <c:pt idx="94">
                  <c:v>403846.80000000005</c:v>
                </c:pt>
                <c:pt idx="95">
                  <c:v>415913.9</c:v>
                </c:pt>
                <c:pt idx="96">
                  <c:v>412197.45</c:v>
                </c:pt>
                <c:pt idx="97">
                  <c:v>437586.99</c:v>
                </c:pt>
                <c:pt idx="98">
                  <c:v>453843.22000000003</c:v>
                </c:pt>
                <c:pt idx="99">
                  <c:v>469608.45000000007</c:v>
                </c:pt>
                <c:pt idx="100">
                  <c:v>471845.5</c:v>
                </c:pt>
                <c:pt idx="101">
                  <c:v>469813.01</c:v>
                </c:pt>
                <c:pt idx="102">
                  <c:v>476510.09</c:v>
                </c:pt>
                <c:pt idx="103">
                  <c:v>477148.70999999996</c:v>
                </c:pt>
                <c:pt idx="104">
                  <c:v>505996.20999999996</c:v>
                </c:pt>
                <c:pt idx="105">
                  <c:v>518067</c:v>
                </c:pt>
                <c:pt idx="106">
                  <c:v>569222.56000000006</c:v>
                </c:pt>
                <c:pt idx="107">
                  <c:v>585053.80000000005</c:v>
                </c:pt>
                <c:pt idx="108">
                  <c:v>620296.56000000006</c:v>
                </c:pt>
                <c:pt idx="109">
                  <c:v>608808.56999999995</c:v>
                </c:pt>
                <c:pt idx="110">
                  <c:v>628639.57999999996</c:v>
                </c:pt>
                <c:pt idx="111">
                  <c:v>628796.07999999996</c:v>
                </c:pt>
                <c:pt idx="112">
                  <c:v>631808.66999999993</c:v>
                </c:pt>
                <c:pt idx="113">
                  <c:v>664099.05999999994</c:v>
                </c:pt>
                <c:pt idx="114">
                  <c:v>654926.31999999995</c:v>
                </c:pt>
                <c:pt idx="115">
                  <c:v>662761.06999999995</c:v>
                </c:pt>
                <c:pt idx="116">
                  <c:v>666462.05999999994</c:v>
                </c:pt>
                <c:pt idx="117">
                  <c:v>691286.55999999994</c:v>
                </c:pt>
                <c:pt idx="118">
                  <c:v>694734.30999999994</c:v>
                </c:pt>
                <c:pt idx="119">
                  <c:v>720761.69</c:v>
                </c:pt>
                <c:pt idx="120">
                  <c:v>730706.57</c:v>
                </c:pt>
                <c:pt idx="121">
                  <c:v>718471.27</c:v>
                </c:pt>
                <c:pt idx="122">
                  <c:v>719947.77</c:v>
                </c:pt>
                <c:pt idx="123">
                  <c:v>726970.01</c:v>
                </c:pt>
                <c:pt idx="124">
                  <c:v>732092.27</c:v>
                </c:pt>
                <c:pt idx="125">
                  <c:v>741560.01</c:v>
                </c:pt>
                <c:pt idx="126">
                  <c:v>748447.01</c:v>
                </c:pt>
                <c:pt idx="127">
                  <c:v>757685.51</c:v>
                </c:pt>
                <c:pt idx="128">
                  <c:v>766749.25</c:v>
                </c:pt>
                <c:pt idx="129">
                  <c:v>775441.5</c:v>
                </c:pt>
                <c:pt idx="130">
                  <c:v>796782.75</c:v>
                </c:pt>
                <c:pt idx="131">
                  <c:v>806410.62</c:v>
                </c:pt>
                <c:pt idx="132">
                  <c:v>819634.25</c:v>
                </c:pt>
                <c:pt idx="133">
                  <c:v>811891</c:v>
                </c:pt>
                <c:pt idx="134">
                  <c:v>819439</c:v>
                </c:pt>
                <c:pt idx="135">
                  <c:v>823824.88</c:v>
                </c:pt>
                <c:pt idx="136">
                  <c:v>861320.38</c:v>
                </c:pt>
                <c:pt idx="137">
                  <c:v>840443</c:v>
                </c:pt>
                <c:pt idx="138">
                  <c:v>840771.62</c:v>
                </c:pt>
                <c:pt idx="139">
                  <c:v>865249.37</c:v>
                </c:pt>
                <c:pt idx="140">
                  <c:v>881381.12</c:v>
                </c:pt>
                <c:pt idx="141">
                  <c:v>915397.5</c:v>
                </c:pt>
                <c:pt idx="142">
                  <c:v>904014.37</c:v>
                </c:pt>
                <c:pt idx="143">
                  <c:v>894530.12</c:v>
                </c:pt>
                <c:pt idx="144">
                  <c:v>909849.12</c:v>
                </c:pt>
                <c:pt idx="145">
                  <c:v>915567.24</c:v>
                </c:pt>
                <c:pt idx="146">
                  <c:v>937223.12</c:v>
                </c:pt>
                <c:pt idx="147">
                  <c:v>944577.37</c:v>
                </c:pt>
                <c:pt idx="148">
                  <c:v>939286.99</c:v>
                </c:pt>
                <c:pt idx="149">
                  <c:v>971627.74</c:v>
                </c:pt>
                <c:pt idx="150">
                  <c:v>953749.61</c:v>
                </c:pt>
                <c:pt idx="151">
                  <c:v>960305.99</c:v>
                </c:pt>
                <c:pt idx="152">
                  <c:v>967507.87</c:v>
                </c:pt>
                <c:pt idx="153">
                  <c:v>979881.25</c:v>
                </c:pt>
                <c:pt idx="154">
                  <c:v>983411.13</c:v>
                </c:pt>
                <c:pt idx="155">
                  <c:v>993359.13</c:v>
                </c:pt>
                <c:pt idx="156">
                  <c:v>1015276.51</c:v>
                </c:pt>
                <c:pt idx="157">
                  <c:v>1032275.26</c:v>
                </c:pt>
                <c:pt idx="158">
                  <c:v>1044776.39</c:v>
                </c:pt>
                <c:pt idx="159">
                  <c:v>1053690.3700000001</c:v>
                </c:pt>
                <c:pt idx="160">
                  <c:v>1058726.77</c:v>
                </c:pt>
                <c:pt idx="161">
                  <c:v>1078165.27</c:v>
                </c:pt>
                <c:pt idx="162">
                  <c:v>1092638.52</c:v>
                </c:pt>
                <c:pt idx="163">
                  <c:v>1093088.6499999999</c:v>
                </c:pt>
                <c:pt idx="164">
                  <c:v>1096182.52</c:v>
                </c:pt>
                <c:pt idx="165">
                  <c:v>1098101.3999999999</c:v>
                </c:pt>
                <c:pt idx="166">
                  <c:v>1098271.1499999999</c:v>
                </c:pt>
                <c:pt idx="167">
                  <c:v>1116614.8999999999</c:v>
                </c:pt>
                <c:pt idx="168">
                  <c:v>1131726.01</c:v>
                </c:pt>
                <c:pt idx="169">
                  <c:v>1121253.03</c:v>
                </c:pt>
                <c:pt idx="170">
                  <c:v>1124148.67</c:v>
                </c:pt>
                <c:pt idx="171">
                  <c:v>1128272.8700000001</c:v>
                </c:pt>
                <c:pt idx="172">
                  <c:v>1118520.4300000002</c:v>
                </c:pt>
                <c:pt idx="173">
                  <c:v>1122684.83</c:v>
                </c:pt>
                <c:pt idx="174">
                  <c:v>1128693.94</c:v>
                </c:pt>
                <c:pt idx="175">
                  <c:v>1132102.1300000001</c:v>
                </c:pt>
                <c:pt idx="176">
                  <c:v>1136383.51</c:v>
                </c:pt>
                <c:pt idx="177">
                  <c:v>1165543.8700000001</c:v>
                </c:pt>
                <c:pt idx="178">
                  <c:v>1171931.3900000001</c:v>
                </c:pt>
                <c:pt idx="179">
                  <c:v>1187821.8900000001</c:v>
                </c:pt>
                <c:pt idx="180">
                  <c:v>1196414.1400000001</c:v>
                </c:pt>
                <c:pt idx="181">
                  <c:v>1220874.52</c:v>
                </c:pt>
                <c:pt idx="182">
                  <c:v>1221617</c:v>
                </c:pt>
                <c:pt idx="183">
                  <c:v>1217012.17</c:v>
                </c:pt>
                <c:pt idx="184">
                  <c:v>1214207.05</c:v>
                </c:pt>
                <c:pt idx="185">
                  <c:v>1215242.1499999999</c:v>
                </c:pt>
                <c:pt idx="186">
                  <c:v>1207874.52</c:v>
                </c:pt>
                <c:pt idx="187">
                  <c:v>1211494.46</c:v>
                </c:pt>
                <c:pt idx="188">
                  <c:v>1219079.0900000001</c:v>
                </c:pt>
                <c:pt idx="189">
                  <c:v>1221516.3600000001</c:v>
                </c:pt>
                <c:pt idx="190">
                  <c:v>1220153.75</c:v>
                </c:pt>
                <c:pt idx="191">
                  <c:v>1235940.24</c:v>
                </c:pt>
                <c:pt idx="192">
                  <c:v>1228846.44</c:v>
                </c:pt>
                <c:pt idx="193">
                  <c:v>1239821.29</c:v>
                </c:pt>
                <c:pt idx="194">
                  <c:v>1243353.92</c:v>
                </c:pt>
                <c:pt idx="195">
                  <c:v>1257313.02</c:v>
                </c:pt>
                <c:pt idx="196">
                  <c:v>1258364.1000000001</c:v>
                </c:pt>
                <c:pt idx="197">
                  <c:v>1255520.52</c:v>
                </c:pt>
                <c:pt idx="198">
                  <c:v>1249520.6600000001</c:v>
                </c:pt>
                <c:pt idx="199">
                  <c:v>1244377.55</c:v>
                </c:pt>
                <c:pt idx="200">
                  <c:v>1247654.99</c:v>
                </c:pt>
                <c:pt idx="201">
                  <c:v>1234980.1800000002</c:v>
                </c:pt>
                <c:pt idx="202">
                  <c:v>1245781.29</c:v>
                </c:pt>
                <c:pt idx="203">
                  <c:v>1268676.9300000002</c:v>
                </c:pt>
                <c:pt idx="204">
                  <c:v>1280881.92</c:v>
                </c:pt>
                <c:pt idx="205">
                  <c:v>1288938.02</c:v>
                </c:pt>
                <c:pt idx="206">
                  <c:v>1295905.6400000001</c:v>
                </c:pt>
                <c:pt idx="207">
                  <c:v>1288052.49</c:v>
                </c:pt>
                <c:pt idx="208">
                  <c:v>1294616.32</c:v>
                </c:pt>
                <c:pt idx="209">
                  <c:v>1299136.8</c:v>
                </c:pt>
                <c:pt idx="210">
                  <c:v>1305984.1800000002</c:v>
                </c:pt>
                <c:pt idx="211">
                  <c:v>1316908.52</c:v>
                </c:pt>
                <c:pt idx="212">
                  <c:v>1316278.29</c:v>
                </c:pt>
                <c:pt idx="213">
                  <c:v>1324644.5</c:v>
                </c:pt>
                <c:pt idx="214">
                  <c:v>1334911.52</c:v>
                </c:pt>
                <c:pt idx="215">
                  <c:v>1338274.54</c:v>
                </c:pt>
                <c:pt idx="216">
                  <c:v>1340340.8900000001</c:v>
                </c:pt>
                <c:pt idx="217">
                  <c:v>1366730.9500000002</c:v>
                </c:pt>
                <c:pt idx="218">
                  <c:v>1367083.85</c:v>
                </c:pt>
                <c:pt idx="219">
                  <c:v>1368959.9700000002</c:v>
                </c:pt>
                <c:pt idx="220">
                  <c:v>1375360.4500000002</c:v>
                </c:pt>
                <c:pt idx="221">
                  <c:v>1377313.1800000002</c:v>
                </c:pt>
                <c:pt idx="222">
                  <c:v>1374911.54</c:v>
                </c:pt>
                <c:pt idx="223">
                  <c:v>1377784.52</c:v>
                </c:pt>
                <c:pt idx="224">
                  <c:v>1387944.5</c:v>
                </c:pt>
                <c:pt idx="225">
                  <c:v>1390364.6300000001</c:v>
                </c:pt>
                <c:pt idx="226">
                  <c:v>1395985.73</c:v>
                </c:pt>
                <c:pt idx="227">
                  <c:v>1383605.74</c:v>
                </c:pt>
                <c:pt idx="228">
                  <c:v>1401193.09</c:v>
                </c:pt>
                <c:pt idx="229">
                  <c:v>1404152.21</c:v>
                </c:pt>
                <c:pt idx="230">
                  <c:v>1406646.08</c:v>
                </c:pt>
                <c:pt idx="231">
                  <c:v>1405475.43</c:v>
                </c:pt>
                <c:pt idx="232">
                  <c:v>1405747.94</c:v>
                </c:pt>
                <c:pt idx="233">
                  <c:v>1419675.43</c:v>
                </c:pt>
                <c:pt idx="234">
                  <c:v>1425358.2999999998</c:v>
                </c:pt>
                <c:pt idx="235">
                  <c:v>1423419.2199999997</c:v>
                </c:pt>
                <c:pt idx="236">
                  <c:v>1431621.8299999998</c:v>
                </c:pt>
                <c:pt idx="237">
                  <c:v>1434531.96</c:v>
                </c:pt>
                <c:pt idx="238">
                  <c:v>1426423.0799999998</c:v>
                </c:pt>
                <c:pt idx="239">
                  <c:v>1431681.8099999998</c:v>
                </c:pt>
                <c:pt idx="240">
                  <c:v>1436813.5399999998</c:v>
                </c:pt>
                <c:pt idx="241">
                  <c:v>1437046.1099999999</c:v>
                </c:pt>
                <c:pt idx="242">
                  <c:v>1451563.7599999998</c:v>
                </c:pt>
                <c:pt idx="243">
                  <c:v>1466803.9099999997</c:v>
                </c:pt>
                <c:pt idx="244">
                  <c:v>1483306.3899999997</c:v>
                </c:pt>
                <c:pt idx="245">
                  <c:v>1494568.7699999998</c:v>
                </c:pt>
                <c:pt idx="246">
                  <c:v>1497815.4799999997</c:v>
                </c:pt>
                <c:pt idx="247">
                  <c:v>1539664.5899999999</c:v>
                </c:pt>
                <c:pt idx="248">
                  <c:v>1556152.9799999997</c:v>
                </c:pt>
                <c:pt idx="249">
                  <c:v>1545156.6799999997</c:v>
                </c:pt>
                <c:pt idx="250">
                  <c:v>1544489.1999999997</c:v>
                </c:pt>
                <c:pt idx="251">
                  <c:v>1545390.5499999998</c:v>
                </c:pt>
                <c:pt idx="252">
                  <c:v>1558655.8999999997</c:v>
                </c:pt>
                <c:pt idx="253">
                  <c:v>1555336.1199999999</c:v>
                </c:pt>
                <c:pt idx="254">
                  <c:v>1567525.8199999996</c:v>
                </c:pt>
                <c:pt idx="255">
                  <c:v>1596509.7699999998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B-441E-8EA1-8557E4D5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3114991805587"/>
          <c:y val="0.314060755683858"/>
          <c:w val="0.84905941062710455"/>
          <c:h val="0.6074579527149389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Previous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Sheet1!$DR$54:$DR$308</c:f>
              <c:numCache>
                <c:formatCode>mmm\-yy</c:formatCode>
                <c:ptCount val="25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44256</c:v>
                </c:pt>
              </c:numCache>
            </c:numRef>
          </c:cat>
          <c:val>
            <c:numRef>
              <c:f>Sheet1!$DS$54:$DS$308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-1963.7299999999996</c:v>
                </c:pt>
                <c:pt idx="4">
                  <c:v>-2530.7599999999984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-5756.8000000000029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-11881.729999999996</c:v>
                </c:pt>
                <c:pt idx="19">
                  <c:v>0</c:v>
                </c:pt>
                <c:pt idx="20">
                  <c:v>-880.75</c:v>
                </c:pt>
                <c:pt idx="21">
                  <c:v>-3398.9900000000052</c:v>
                </c:pt>
                <c:pt idx="22">
                  <c:v>0</c:v>
                </c:pt>
                <c:pt idx="23">
                  <c:v>0</c:v>
                </c:pt>
                <c:pt idx="24">
                  <c:v>-2712.5399999999936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-2142.25</c:v>
                </c:pt>
                <c:pt idx="32">
                  <c:v>-1449.5500000000029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-13950.040000000008</c:v>
                </c:pt>
                <c:pt idx="38">
                  <c:v>-12403.279999999999</c:v>
                </c:pt>
                <c:pt idx="39">
                  <c:v>-12868.540000000008</c:v>
                </c:pt>
                <c:pt idx="40">
                  <c:v>-8580.3000000000175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-7712.7099999999919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-4391.9200000000128</c:v>
                </c:pt>
                <c:pt idx="52">
                  <c:v>-477.40000000002328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-4056.25</c:v>
                </c:pt>
                <c:pt idx="62">
                  <c:v>-4165.5</c:v>
                </c:pt>
                <c:pt idx="63">
                  <c:v>-5457</c:v>
                </c:pt>
                <c:pt idx="64">
                  <c:v>-10919.5</c:v>
                </c:pt>
                <c:pt idx="65">
                  <c:v>-9840.25</c:v>
                </c:pt>
                <c:pt idx="66">
                  <c:v>-237</c:v>
                </c:pt>
                <c:pt idx="67">
                  <c:v>-9911.25</c:v>
                </c:pt>
                <c:pt idx="68">
                  <c:v>-10436.25</c:v>
                </c:pt>
                <c:pt idx="69">
                  <c:v>0</c:v>
                </c:pt>
                <c:pt idx="70">
                  <c:v>0</c:v>
                </c:pt>
                <c:pt idx="71">
                  <c:v>-3742.2999999999884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-12260.409999999974</c:v>
                </c:pt>
                <c:pt idx="76">
                  <c:v>-5965.1299999999464</c:v>
                </c:pt>
                <c:pt idx="77">
                  <c:v>-1832.8999999999651</c:v>
                </c:pt>
                <c:pt idx="78">
                  <c:v>-2104.679999999993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-4663.75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-8940.4899999999907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-3951.9400000000023</c:v>
                </c:pt>
                <c:pt idx="97">
                  <c:v>-6718.9500000000116</c:v>
                </c:pt>
                <c:pt idx="98">
                  <c:v>-4025.9199999999837</c:v>
                </c:pt>
                <c:pt idx="99">
                  <c:v>0</c:v>
                </c:pt>
                <c:pt idx="100">
                  <c:v>0</c:v>
                </c:pt>
                <c:pt idx="101">
                  <c:v>-3806.0300000000279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-5510.5100000000093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-3716.4500000000116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-2032.4899999999907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-11487.989999999991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-9172.7399999999907</c:v>
                </c:pt>
                <c:pt idx="141">
                  <c:v>-1337.9899999999907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-12235.300000000047</c:v>
                </c:pt>
                <c:pt idx="151">
                  <c:v>-10758.800000000047</c:v>
                </c:pt>
                <c:pt idx="152">
                  <c:v>-3736.5600000000559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-7743.25</c:v>
                </c:pt>
                <c:pt idx="166">
                  <c:v>-195.25</c:v>
                </c:pt>
                <c:pt idx="167">
                  <c:v>0</c:v>
                </c:pt>
                <c:pt idx="168">
                  <c:v>0</c:v>
                </c:pt>
                <c:pt idx="169">
                  <c:v>-20877.380000000005</c:v>
                </c:pt>
                <c:pt idx="170">
                  <c:v>-20548.760000000009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-11383.130000000005</c:v>
                </c:pt>
                <c:pt idx="175">
                  <c:v>-20867.380000000005</c:v>
                </c:pt>
                <c:pt idx="176">
                  <c:v>-5548.3800000000047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-5290.3800000000047</c:v>
                </c:pt>
                <c:pt idx="184">
                  <c:v>0</c:v>
                </c:pt>
                <c:pt idx="185">
                  <c:v>-17878.130000000005</c:v>
                </c:pt>
                <c:pt idx="186">
                  <c:v>-11321.75</c:v>
                </c:pt>
                <c:pt idx="187">
                  <c:v>-4119.8699999999953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-10472.979999999981</c:v>
                </c:pt>
                <c:pt idx="211">
                  <c:v>-7577.3400000000838</c:v>
                </c:pt>
                <c:pt idx="212">
                  <c:v>-3453.1400000001304</c:v>
                </c:pt>
                <c:pt idx="213">
                  <c:v>-13205.580000000075</c:v>
                </c:pt>
                <c:pt idx="214">
                  <c:v>-9041.1800000001676</c:v>
                </c:pt>
                <c:pt idx="215">
                  <c:v>-3032.0700000000652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-4604.8300000000745</c:v>
                </c:pt>
                <c:pt idx="228">
                  <c:v>-7409.9500000001863</c:v>
                </c:pt>
                <c:pt idx="229">
                  <c:v>-6374.8500000000931</c:v>
                </c:pt>
                <c:pt idx="230">
                  <c:v>-13742.479999999981</c:v>
                </c:pt>
                <c:pt idx="231">
                  <c:v>-10122.540000000037</c:v>
                </c:pt>
                <c:pt idx="232">
                  <c:v>-2537.910000000149</c:v>
                </c:pt>
                <c:pt idx="233">
                  <c:v>-100.64000000013039</c:v>
                </c:pt>
                <c:pt idx="234">
                  <c:v>-1463.2500000002328</c:v>
                </c:pt>
                <c:pt idx="235">
                  <c:v>0</c:v>
                </c:pt>
                <c:pt idx="236">
                  <c:v>-7093.8000000000466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-2843.5800000000745</c:v>
                </c:pt>
                <c:pt idx="245">
                  <c:v>-8843.440000000177</c:v>
                </c:pt>
                <c:pt idx="246">
                  <c:v>-13986.550000000279</c:v>
                </c:pt>
                <c:pt idx="247">
                  <c:v>-10709.110000000335</c:v>
                </c:pt>
                <c:pt idx="248">
                  <c:v>-23383.920000000391</c:v>
                </c:pt>
                <c:pt idx="249">
                  <c:v>-12582.810000000289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2-4DE7-939B-C731E74E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64070</xdr:colOff>
      <xdr:row>1</xdr:row>
      <xdr:rowOff>51124</xdr:rowOff>
    </xdr:from>
    <xdr:to>
      <xdr:col>2</xdr:col>
      <xdr:colOff>1499925</xdr:colOff>
      <xdr:row>5</xdr:row>
      <xdr:rowOff>206924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E89617-96FE-4483-AA37-F91A3A6AA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63" y="214410"/>
          <a:ext cx="2412429" cy="1353228"/>
        </a:xfrm>
        <a:prstGeom prst="rect">
          <a:avLst/>
        </a:prstGeom>
      </xdr:spPr>
    </xdr:pic>
    <xdr:clientData/>
  </xdr:twoCellAnchor>
  <xdr:twoCellAnchor>
    <xdr:from>
      <xdr:col>10</xdr:col>
      <xdr:colOff>1061357</xdr:colOff>
      <xdr:row>1</xdr:row>
      <xdr:rowOff>2</xdr:rowOff>
    </xdr:from>
    <xdr:to>
      <xdr:col>17</xdr:col>
      <xdr:colOff>394607</xdr:colOff>
      <xdr:row>20</xdr:row>
      <xdr:rowOff>277227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BF045CA-D083-4E83-A3A8-48D22586B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50799</xdr:colOff>
      <xdr:row>17</xdr:row>
      <xdr:rowOff>104775</xdr:rowOff>
    </xdr:from>
    <xdr:to>
      <xdr:col>10</xdr:col>
      <xdr:colOff>993321</xdr:colOff>
      <xdr:row>20</xdr:row>
      <xdr:rowOff>274007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10FB446-C59C-4997-80EE-23527CE7E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50798</xdr:colOff>
      <xdr:row>1</xdr:row>
      <xdr:rowOff>335</xdr:rowOff>
    </xdr:from>
    <xdr:to>
      <xdr:col>10</xdr:col>
      <xdr:colOff>993321</xdr:colOff>
      <xdr:row>17</xdr:row>
      <xdr:rowOff>91727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BAD55CD-C566-4B42-A41E-8DE120216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449037</xdr:colOff>
      <xdr:row>0</xdr:row>
      <xdr:rowOff>151854</xdr:rowOff>
    </xdr:from>
    <xdr:to>
      <xdr:col>22</xdr:col>
      <xdr:colOff>1</xdr:colOff>
      <xdr:row>20</xdr:row>
      <xdr:rowOff>272405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299F574-A6C6-4063-9314-96B679A7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223351</xdr:colOff>
      <xdr:row>381</xdr:row>
      <xdr:rowOff>155188</xdr:rowOff>
    </xdr:from>
    <xdr:to>
      <xdr:col>5</xdr:col>
      <xdr:colOff>937847</xdr:colOff>
      <xdr:row>400</xdr:row>
      <xdr:rowOff>43961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0659E2-3834-40B3-865D-B48674A7A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219805</xdr:colOff>
      <xdr:row>400</xdr:row>
      <xdr:rowOff>29308</xdr:rowOff>
    </xdr:from>
    <xdr:to>
      <xdr:col>5</xdr:col>
      <xdr:colOff>937846</xdr:colOff>
      <xdr:row>403</xdr:row>
      <xdr:rowOff>214920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9DBE8BA-6817-4E63-956E-FBCB6465D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0.04106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010C31-D9DB-48D9-A96E-F633FB23931B}"/>
            </a:ext>
          </a:extLst>
        </cdr:cNvPr>
        <cdr:cNvSpPr txBox="1"/>
      </cdr:nvSpPr>
      <cdr:spPr>
        <a:xfrm xmlns:a="http://schemas.openxmlformats.org/drawingml/2006/main">
          <a:off x="0" y="0"/>
          <a:ext cx="6245678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Individual Markets</a:t>
          </a:r>
        </a:p>
      </cdr:txBody>
    </cdr:sp>
  </cdr:relSizeAnchor>
  <cdr:relSizeAnchor xmlns:cdr="http://schemas.openxmlformats.org/drawingml/2006/chartDrawing">
    <cdr:from>
      <cdr:x>0.14597</cdr:x>
      <cdr:y>0.01786</cdr:y>
    </cdr:from>
    <cdr:to>
      <cdr:x>0.85659</cdr:x>
      <cdr:y>0.22884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1B96995-619C-4B2E-8066-6610BFC952FA}"/>
            </a:ext>
          </a:extLst>
        </cdr:cNvPr>
        <cdr:cNvSpPr txBox="1"/>
      </cdr:nvSpPr>
      <cdr:spPr>
        <a:xfrm xmlns:a="http://schemas.openxmlformats.org/drawingml/2006/main">
          <a:off x="911679" y="106557"/>
          <a:ext cx="4438289" cy="1258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 b="0">
              <a:solidFill>
                <a:schemeClr val="bg1">
                  <a:lumMod val="85000"/>
                </a:schemeClr>
              </a:solidFill>
              <a:latin typeface="+mn-lt"/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0.02444</cdr:x>
      <cdr:y>0.02451</cdr:y>
    </cdr:from>
    <cdr:to>
      <cdr:x>0.9874</cdr:x>
      <cdr:y>0.24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154961" y="25626"/>
          <a:ext cx="6105624" cy="22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Month-on</a:t>
          </a:r>
          <a:r>
            <a:rPr lang="en-US" sz="900" b="1" baseline="0"/>
            <a:t> Month </a:t>
          </a:r>
          <a:r>
            <a:rPr lang="en-US" sz="900" b="1"/>
            <a:t>Drawdown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0.12552</cdr:x>
      <cdr:y>0.05988</cdr:y>
    </cdr:from>
    <cdr:to>
      <cdr:x>0.985</cdr:x>
      <cdr:y>0.24522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CE18D3-3262-4F10-8302-349ADAD83541}"/>
            </a:ext>
          </a:extLst>
        </cdr:cNvPr>
        <cdr:cNvSpPr txBox="1"/>
      </cdr:nvSpPr>
      <cdr:spPr>
        <a:xfrm xmlns:a="http://schemas.openxmlformats.org/drawingml/2006/main">
          <a:off x="787690" y="292281"/>
          <a:ext cx="5393584" cy="904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0.37237</cdr:x>
      <cdr:y>0.12439</cdr:y>
    </cdr:from>
    <cdr:to>
      <cdr:x>0.53649</cdr:x>
      <cdr:y>0.29532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642023-AD66-40FB-A586-CE697A30C6DB}"/>
            </a:ext>
          </a:extLst>
        </cdr:cNvPr>
        <cdr:cNvSpPr txBox="1"/>
      </cdr:nvSpPr>
      <cdr:spPr>
        <a:xfrm xmlns:a="http://schemas.openxmlformats.org/drawingml/2006/main">
          <a:off x="2074624" y="6654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0.10833</cdr:x>
      <cdr:y>0.05366</cdr:y>
    </cdr:from>
    <cdr:to>
      <cdr:x>0.97658</cdr:x>
      <cdr:y>0.21528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CF0DDBA-5269-4712-9A72-B2E293CCB8BD}"/>
            </a:ext>
          </a:extLst>
        </cdr:cNvPr>
        <cdr:cNvSpPr txBox="1"/>
      </cdr:nvSpPr>
      <cdr:spPr>
        <a:xfrm xmlns:a="http://schemas.openxmlformats.org/drawingml/2006/main">
          <a:off x="660400" y="316563"/>
          <a:ext cx="5292832" cy="953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0.00947</cdr:y>
    </cdr:from>
    <cdr:to>
      <cdr:x>0.97339</cdr:x>
      <cdr:y>0.21428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69435" y="12112"/>
          <a:ext cx="6407973" cy="261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Drawdown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megroup.com/trading/fx/g10/australian-dollar_contractSpecs_options.html" TargetMode="External"/><Relationship Id="rId21" Type="http://schemas.openxmlformats.org/officeDocument/2006/relationships/hyperlink" Target="https://www.cmegroup.com/trading/metals/precious/e-micro-gold_contract_specifications.html" TargetMode="External"/><Relationship Id="rId42" Type="http://schemas.openxmlformats.org/officeDocument/2006/relationships/hyperlink" Target="https://www.cmegroup.com/trading/equity-index/us-index/micro-e-mini-sandp-500_performance_bonds.html" TargetMode="External"/><Relationship Id="rId47" Type="http://schemas.openxmlformats.org/officeDocument/2006/relationships/hyperlink" Target="https://www.cmegroup.com/trading/metals/precious/e-micro-gold_performance_bonds.html" TargetMode="External"/><Relationship Id="rId63" Type="http://schemas.openxmlformats.org/officeDocument/2006/relationships/hyperlink" Target="https://www.cmegroup.com/trading/fx/g10/japanese-yen_performance_bonds.html" TargetMode="External"/><Relationship Id="rId68" Type="http://schemas.openxmlformats.org/officeDocument/2006/relationships/hyperlink" Target="https://peterknightadvisor.com/wp-content/uploads/2021/03/Gold-100-EMA-20200401-1.xlsx" TargetMode="External"/><Relationship Id="rId84" Type="http://schemas.openxmlformats.org/officeDocument/2006/relationships/hyperlink" Target="https://peterknightadvisor.com/wp-content/uploads/2021/03/GBP-62.5K-EMA-20200401-1.xlsx" TargetMode="External"/><Relationship Id="rId89" Type="http://schemas.openxmlformats.org/officeDocument/2006/relationships/hyperlink" Target="https://peterknightadvisor.com/wp-content/uploads/2021/03/SP-Micro-EMA-20200401-1.xlsx" TargetMode="External"/><Relationship Id="rId16" Type="http://schemas.openxmlformats.org/officeDocument/2006/relationships/hyperlink" Target="https://www.cmegroup.com/trading/equity-index/us-index/micro-e-mini-sandp-500_contract_specifications.html" TargetMode="External"/><Relationship Id="rId107" Type="http://schemas.openxmlformats.org/officeDocument/2006/relationships/hyperlink" Target="https://peterknightadvisor.com/wp-content/uploads/2021/03/JPY-12.5M-EMA-20200401-1.xlsx" TargetMode="External"/><Relationship Id="rId11" Type="http://schemas.openxmlformats.org/officeDocument/2006/relationships/hyperlink" Target="https://peterknightadvisor.com/2018/04/06/account-opening-instructions/" TargetMode="External"/><Relationship Id="rId32" Type="http://schemas.openxmlformats.org/officeDocument/2006/relationships/hyperlink" Target="https://www.cmegroup.com/trading/fx/e-micros/e-micro-swiss-franc-us-dollar_contract_specifications.html" TargetMode="External"/><Relationship Id="rId37" Type="http://schemas.openxmlformats.org/officeDocument/2006/relationships/hyperlink" Target="https://www.cmegroup.com/trading/fx/g10/british-pound_contractSpecs_options.html?optionProductId=8099&amp;optionExpiration=8099-J1" TargetMode="External"/><Relationship Id="rId53" Type="http://schemas.openxmlformats.org/officeDocument/2006/relationships/hyperlink" Target="https://www.cmegroup.com/trading/metals/precious/gold_performance_bonds.html" TargetMode="External"/><Relationship Id="rId58" Type="http://schemas.openxmlformats.org/officeDocument/2006/relationships/hyperlink" Target="https://www.cmegroup.com/trading/fx/g10/swiss-franc_performance_bonds.html" TargetMode="External"/><Relationship Id="rId74" Type="http://schemas.openxmlformats.org/officeDocument/2006/relationships/hyperlink" Target="https://peterknightadvisor.com/wp-content/uploads/2021/03/Silver-2500-EMA-20200301-2.xlsx" TargetMode="External"/><Relationship Id="rId79" Type="http://schemas.openxmlformats.org/officeDocument/2006/relationships/hyperlink" Target="https://peterknightadvisor.com/wp-content/uploads/2021/03/CAD-100K-EMA-20200401-1.xlsx" TargetMode="External"/><Relationship Id="rId102" Type="http://schemas.openxmlformats.org/officeDocument/2006/relationships/hyperlink" Target="https://peterknightadvisor.com/wp-content/uploads/2021/03/CHF-12.5K-Micro-EMA-20200301-2.xlsx" TargetMode="External"/><Relationship Id="rId5" Type="http://schemas.openxmlformats.org/officeDocument/2006/relationships/hyperlink" Target="https://peterknightadvisor.com/2018/04/16/introduction-to-options/" TargetMode="External"/><Relationship Id="rId90" Type="http://schemas.openxmlformats.org/officeDocument/2006/relationships/hyperlink" Target="https://peterknightadvisor.com/wp-content/uploads/2021/03/NASDAQ-EMA-20200401-1.xlsx" TargetMode="External"/><Relationship Id="rId95" Type="http://schemas.openxmlformats.org/officeDocument/2006/relationships/hyperlink" Target="https://peterknightadvisor.com/wp-content/uploads/2021/03/Silver-5000-EMA-20200301-2.xlsx" TargetMode="External"/><Relationship Id="rId22" Type="http://schemas.openxmlformats.org/officeDocument/2006/relationships/hyperlink" Target="https://www.cmegroup.com/trading/metals/precious/gold_contract_specifications.html" TargetMode="External"/><Relationship Id="rId27" Type="http://schemas.openxmlformats.org/officeDocument/2006/relationships/hyperlink" Target="https://www.cmegroup.com/trading/fx/e-micros/e-micro-australian-dollar_contract_specifications.html" TargetMode="External"/><Relationship Id="rId43" Type="http://schemas.openxmlformats.org/officeDocument/2006/relationships/hyperlink" Target="https://www.cmegroup.com/trading/equity-index/us-index/e-mini-nasdaq-100_performance_bonds.html" TargetMode="External"/><Relationship Id="rId48" Type="http://schemas.openxmlformats.org/officeDocument/2006/relationships/hyperlink" Target="https://www.cmegroup.com/trading/metals/precious/silver_performance_bonds.html?foi=O" TargetMode="External"/><Relationship Id="rId64" Type="http://schemas.openxmlformats.org/officeDocument/2006/relationships/hyperlink" Target="https://www.cmegroup.com/trading/fx/e-micros/e-micro-japanese-yen-us-dollar_performance_bonds.html" TargetMode="External"/><Relationship Id="rId69" Type="http://schemas.openxmlformats.org/officeDocument/2006/relationships/hyperlink" Target="https://peterknightadvisor.com/wp-content/uploads/2021/03/NASDAQ-EMA-20200401-1.xlsx" TargetMode="External"/><Relationship Id="rId80" Type="http://schemas.openxmlformats.org/officeDocument/2006/relationships/hyperlink" Target="https://peterknightadvisor.com/wp-content/uploads/2021/03/CHF-12.5K-Micro-EMA-20200301-2.xlsx" TargetMode="External"/><Relationship Id="rId85" Type="http://schemas.openxmlformats.org/officeDocument/2006/relationships/hyperlink" Target="https://peterknightadvisor.com/wp-content/uploads/2021/03/JPY-12.5M-EMA-20200401-1.xlsx" TargetMode="External"/><Relationship Id="rId12" Type="http://schemas.openxmlformats.org/officeDocument/2006/relationships/hyperlink" Target="https://app.hatchbuck.com/OnlineForm/63474748251" TargetMode="External"/><Relationship Id="rId17" Type="http://schemas.openxmlformats.org/officeDocument/2006/relationships/hyperlink" Target="https://www.cmegroup.com/trading/equity-index/us-index/e-mini-sandp500_contract_specifications.html" TargetMode="External"/><Relationship Id="rId33" Type="http://schemas.openxmlformats.org/officeDocument/2006/relationships/hyperlink" Target="https://www.cmegroup.com/trading/fx/g10/swiss-franc_contract_specifications.html" TargetMode="External"/><Relationship Id="rId38" Type="http://schemas.openxmlformats.org/officeDocument/2006/relationships/hyperlink" Target="https://www.cmegroup.com/trading/fx/g10/japanese-yen_contract_specifications.html" TargetMode="External"/><Relationship Id="rId59" Type="http://schemas.openxmlformats.org/officeDocument/2006/relationships/hyperlink" Target="https://www.cmegroup.com/trading/fx/g10/euro-fx_performance_bonds.html?foi=O&amp;optionProductId=8117&amp;optionExpiration=8117-J1" TargetMode="External"/><Relationship Id="rId103" Type="http://schemas.openxmlformats.org/officeDocument/2006/relationships/hyperlink" Target="https://peterknightadvisor.com/wp-content/uploads/2021/03/EUR-125K-EMA-20210401-1.xlsx" TargetMode="External"/><Relationship Id="rId108" Type="http://schemas.openxmlformats.org/officeDocument/2006/relationships/hyperlink" Target="https://peterknightadvisor.com/wp-content/uploads/2021/03/JPY-6.25-M-EMA-20200401-1.xlsx" TargetMode="External"/><Relationship Id="rId54" Type="http://schemas.openxmlformats.org/officeDocument/2006/relationships/hyperlink" Target="https://www.cmegroup.com/trading/metals/precious/e-mini-gold_performance_bonds.html" TargetMode="External"/><Relationship Id="rId70" Type="http://schemas.openxmlformats.org/officeDocument/2006/relationships/hyperlink" Target="https://peterknightadvisor.com/wp-content/uploads/2021/03/NASDAQ-Micro-EMA-20200401-1.xlsx" TargetMode="External"/><Relationship Id="rId75" Type="http://schemas.openxmlformats.org/officeDocument/2006/relationships/hyperlink" Target="https://peterknightadvisor.com/wp-content/uploads/2021/03/Silver-1000-EMA-20200301-2.xlsx" TargetMode="External"/><Relationship Id="rId91" Type="http://schemas.openxmlformats.org/officeDocument/2006/relationships/hyperlink" Target="https://peterknightadvisor.com/wp-content/uploads/2021/03/NASDAQ-Micro-EMA-20200401-1.xlsx" TargetMode="External"/><Relationship Id="rId96" Type="http://schemas.openxmlformats.org/officeDocument/2006/relationships/hyperlink" Target="https://peterknightadvisor.com/wp-content/uploads/2021/03/Silver-2500-EMA-20200301-2.xlsx" TargetMode="External"/><Relationship Id="rId1" Type="http://schemas.openxmlformats.org/officeDocument/2006/relationships/hyperlink" Target="https://peterknightadvisor.com/2018/05/17/utomated-trading-accounts-atas-what-they-are-and-how-they-work/" TargetMode="External"/><Relationship Id="rId6" Type="http://schemas.openxmlformats.org/officeDocument/2006/relationships/hyperlink" Target="https://peterknightadvisor.com/2018/04/16/definition-of-a-futures-contract/" TargetMode="External"/><Relationship Id="rId15" Type="http://schemas.openxmlformats.org/officeDocument/2006/relationships/hyperlink" Target="mailto:Peter_Knight@peterknightadvisor.com" TargetMode="External"/><Relationship Id="rId23" Type="http://schemas.openxmlformats.org/officeDocument/2006/relationships/hyperlink" Target="https://www.cmegroup.com/trading/metals/precious/e-mini-silver_contractSpecs_options.html" TargetMode="External"/><Relationship Id="rId28" Type="http://schemas.openxmlformats.org/officeDocument/2006/relationships/hyperlink" Target="https://www.cmegroup.com/trading/metals/precious/gold_contract_specifications.html" TargetMode="External"/><Relationship Id="rId36" Type="http://schemas.openxmlformats.org/officeDocument/2006/relationships/hyperlink" Target="https://www.cmegroup.com/trading/fx/e-micros/e-micro-euro_contract_specifications.html" TargetMode="External"/><Relationship Id="rId49" Type="http://schemas.openxmlformats.org/officeDocument/2006/relationships/hyperlink" Target="https://www.cmegroup.com/trading/metals/precious/e-mini-silver_performance_bonds.html" TargetMode="External"/><Relationship Id="rId57" Type="http://schemas.openxmlformats.org/officeDocument/2006/relationships/hyperlink" Target="https://www.cmegroup.com/trading/fx/e-micros/e-micro-swiss-franc-us-dollar_performance_bonds.html" TargetMode="External"/><Relationship Id="rId106" Type="http://schemas.openxmlformats.org/officeDocument/2006/relationships/hyperlink" Target="https://peterknightadvisor.com/wp-content/uploads/2021/03/GBP-62.5K-EMA-20200401-1.xlsx" TargetMode="External"/><Relationship Id="rId10" Type="http://schemas.openxmlformats.org/officeDocument/2006/relationships/hyperlink" Target="https://peterknightadvisor.com/2017/05/29/protection-of-customer-funds/" TargetMode="External"/><Relationship Id="rId31" Type="http://schemas.openxmlformats.org/officeDocument/2006/relationships/hyperlink" Target="https://www.cmegroup.com/trading/fx/g10/canadian-dollar_contract_specifications.html" TargetMode="External"/><Relationship Id="rId44" Type="http://schemas.openxmlformats.org/officeDocument/2006/relationships/hyperlink" Target="https://www.cmegroup.com/trading/equity-index/us-index/micro-e-mini-nasdaq-100_performance_bonds.html" TargetMode="External"/><Relationship Id="rId52" Type="http://schemas.openxmlformats.org/officeDocument/2006/relationships/hyperlink" Target="https://www.cmegroup.com/trading/fx/e-micros/e-micro-australian-dollar_performance_bonds.html" TargetMode="External"/><Relationship Id="rId60" Type="http://schemas.openxmlformats.org/officeDocument/2006/relationships/hyperlink" Target="https://www.cmegroup.com/trading/fx/g10/e-mini-euro-fx_performance_bonds.html" TargetMode="External"/><Relationship Id="rId65" Type="http://schemas.openxmlformats.org/officeDocument/2006/relationships/hyperlink" Target="https://www.cmegroup.com/trading/fx/g10/e-mini-japanese-yen_performance_bonds.html" TargetMode="External"/><Relationship Id="rId73" Type="http://schemas.openxmlformats.org/officeDocument/2006/relationships/hyperlink" Target="https://peterknightadvisor.com/wp-content/uploads/2021/03/Silver-5000-EMA-20200301-2.xlsx" TargetMode="External"/><Relationship Id="rId78" Type="http://schemas.openxmlformats.org/officeDocument/2006/relationships/hyperlink" Target="https://peterknightadvisor.com/wp-content/uploads/2021/03/CHF-125K-EMA-20200401-1.xlsx" TargetMode="External"/><Relationship Id="rId81" Type="http://schemas.openxmlformats.org/officeDocument/2006/relationships/hyperlink" Target="https://peterknightadvisor.com/wp-content/uploads/2021/03/EUR-125K-EMA-20210401-1.xlsx" TargetMode="External"/><Relationship Id="rId86" Type="http://schemas.openxmlformats.org/officeDocument/2006/relationships/hyperlink" Target="https://peterknightadvisor.com/wp-content/uploads/2021/03/JPY-6.25-M-EMA-20200401-1.xlsx" TargetMode="External"/><Relationship Id="rId94" Type="http://schemas.openxmlformats.org/officeDocument/2006/relationships/hyperlink" Target="https://peterknightadvisor.com/wp-content/uploads/2021/03/Gold10-EMA-20200401-1.xlsx" TargetMode="External"/><Relationship Id="rId99" Type="http://schemas.openxmlformats.org/officeDocument/2006/relationships/hyperlink" Target="https://peterknightadvisor.com/wp-content/uploads/2021/03/AUD-10K-Micro-0200401-1.xlsx" TargetMode="External"/><Relationship Id="rId101" Type="http://schemas.openxmlformats.org/officeDocument/2006/relationships/hyperlink" Target="https://peterknightadvisor.com/wp-content/uploads/2021/03/CHF-125K-EMA-20200401-1.xlsx" TargetMode="External"/><Relationship Id="rId4" Type="http://schemas.openxmlformats.org/officeDocument/2006/relationships/hyperlink" Target="https://peterknightadvisor.com/2018/12/05/analysis-and-educational/" TargetMode="External"/><Relationship Id="rId9" Type="http://schemas.openxmlformats.org/officeDocument/2006/relationships/hyperlink" Target="https://peterknightadvisor.com/2016/05/31/brokerage/" TargetMode="External"/><Relationship Id="rId1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8" Type="http://schemas.openxmlformats.org/officeDocument/2006/relationships/hyperlink" Target="https://www.cmegroup.com/trading/equity-index/us-index/e-mini-nasdaq-100_contract_specifications.html" TargetMode="External"/><Relationship Id="rId39" Type="http://schemas.openxmlformats.org/officeDocument/2006/relationships/hyperlink" Target="https://www.cmegroup.com/trading/fx/e-micros/e-micro-japanese-yen-us-dollar_contract_specifications.html" TargetMode="External"/><Relationship Id="rId109" Type="http://schemas.openxmlformats.org/officeDocument/2006/relationships/hyperlink" Target="https://peterknightadvisor.com/wp-content/uploads/2021/03/JPY-1.25-M-EMA-20200401-1.xlsx" TargetMode="External"/><Relationship Id="rId34" Type="http://schemas.openxmlformats.org/officeDocument/2006/relationships/hyperlink" Target="https://www.cmegroup.com/trading/fx/g10/euro-fx_contractSpecs_options.html?optionProductId=8117&amp;optionExpiration=8117-J1" TargetMode="External"/><Relationship Id="rId50" Type="http://schemas.openxmlformats.org/officeDocument/2006/relationships/hyperlink" Target="https://www.cmegroup.com/trading/metals/precious/1000-oz-silver_performance_bonds.html" TargetMode="External"/><Relationship Id="rId55" Type="http://schemas.openxmlformats.org/officeDocument/2006/relationships/hyperlink" Target="https://www.cmegroup.com/trading/metals/precious/e-micro-gold_performance_bonds.html" TargetMode="External"/><Relationship Id="rId76" Type="http://schemas.openxmlformats.org/officeDocument/2006/relationships/hyperlink" Target="https://peterknightadvisor.com/wp-content/uploads/2021/03/AUD-100k-20200401-1.xlsx" TargetMode="External"/><Relationship Id="rId97" Type="http://schemas.openxmlformats.org/officeDocument/2006/relationships/hyperlink" Target="https://peterknightadvisor.com/wp-content/uploads/2021/03/Silver-1000-EMA-20200301-2.xlsx" TargetMode="External"/><Relationship Id="rId104" Type="http://schemas.openxmlformats.org/officeDocument/2006/relationships/hyperlink" Target="https://peterknightadvisor.com/wp-content/uploads/2021/03/EUR-62.5K-Mini-EMA-20200401-1.xlsx" TargetMode="External"/><Relationship Id="rId7" Type="http://schemas.openxmlformats.org/officeDocument/2006/relationships/hyperlink" Target="https://peterknightadvisor.com/2018/02/11/fee-structure/" TargetMode="External"/><Relationship Id="rId71" Type="http://schemas.openxmlformats.org/officeDocument/2006/relationships/hyperlink" Target="https://peterknightadvisor.com/wp-content/uploads/2021/03/Gold-50-EMA-20200401-1.xlsx" TargetMode="External"/><Relationship Id="rId92" Type="http://schemas.openxmlformats.org/officeDocument/2006/relationships/hyperlink" Target="https://peterknightadvisor.com/wp-content/uploads/2021/03/Gold-100-EMA-20200401-1.xlsx" TargetMode="External"/><Relationship Id="rId2" Type="http://schemas.openxmlformats.org/officeDocument/2006/relationships/hyperlink" Target="https://peterknightadvisor.com/2016/10/28/disclosure/" TargetMode="External"/><Relationship Id="rId29" Type="http://schemas.openxmlformats.org/officeDocument/2006/relationships/hyperlink" Target="https://www.cmegroup.com/trading/metals/precious/e-mini-gold_contract_specifications.html" TargetMode="External"/><Relationship Id="rId24" Type="http://schemas.openxmlformats.org/officeDocument/2006/relationships/hyperlink" Target="https://www.cmegroup.com/trading/metals/precious/1000-oz-silver_contractSpecs_options.html" TargetMode="External"/><Relationship Id="rId40" Type="http://schemas.openxmlformats.org/officeDocument/2006/relationships/hyperlink" Target="https://www.cmegroup.com/trading/fx/g10/e-mini-japanese-yen_contract_specifications.html" TargetMode="External"/><Relationship Id="rId45" Type="http://schemas.openxmlformats.org/officeDocument/2006/relationships/hyperlink" Target="https://www.cmegroup.com/trading/metals/precious/gold_performance_bonds.html" TargetMode="External"/><Relationship Id="rId66" Type="http://schemas.openxmlformats.org/officeDocument/2006/relationships/hyperlink" Target="https://peterknightadvisor.com/wp-content/uploads/2021/03/SP-EMA-20200401-1.xlsx" TargetMode="External"/><Relationship Id="rId87" Type="http://schemas.openxmlformats.org/officeDocument/2006/relationships/hyperlink" Target="https://peterknightadvisor.com/wp-content/uploads/2021/03/JPY-1.25-M-EMA-20200401-1.xlsx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s://www.cmegroup.com/trading/fx/e-micros/e-micro-euro_performance_bonds.html" TargetMode="External"/><Relationship Id="rId82" Type="http://schemas.openxmlformats.org/officeDocument/2006/relationships/hyperlink" Target="https://peterknightadvisor.com/wp-content/uploads/2021/03/EUR-62.5K-Mini-EMA-20200401-1.xlsx" TargetMode="External"/><Relationship Id="rId19" Type="http://schemas.openxmlformats.org/officeDocument/2006/relationships/hyperlink" Target="https://www.cmegroup.com/trading/equity-index/us-index/micro-e-mini-nasdaq-100_contract_specifications.html" TargetMode="External"/><Relationship Id="rId14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30" Type="http://schemas.openxmlformats.org/officeDocument/2006/relationships/hyperlink" Target="https://www.cmegroup.com/trading/metals/precious/e-micro-gold_contract_specifications.html" TargetMode="External"/><Relationship Id="rId35" Type="http://schemas.openxmlformats.org/officeDocument/2006/relationships/hyperlink" Target="https://www.cmegroup.com/trading/fx/g10/e-mini-euro-fx_contractSpecs_options.html" TargetMode="External"/><Relationship Id="rId56" Type="http://schemas.openxmlformats.org/officeDocument/2006/relationships/hyperlink" Target="https://www.cmegroup.com/trading/fx/g10/canadian-dollar_performance_bonds.html" TargetMode="External"/><Relationship Id="rId77" Type="http://schemas.openxmlformats.org/officeDocument/2006/relationships/hyperlink" Target="https://peterknightadvisor.com/wp-content/uploads/2021/03/AUD-10K-Micro-0200401-1.xlsx" TargetMode="External"/><Relationship Id="rId100" Type="http://schemas.openxmlformats.org/officeDocument/2006/relationships/hyperlink" Target="https://peterknightadvisor.com/wp-content/uploads/2021/03/CAD-100K-EMA-20200401-1.xlsx" TargetMode="External"/><Relationship Id="rId105" Type="http://schemas.openxmlformats.org/officeDocument/2006/relationships/hyperlink" Target="https://peterknightadvisor.com/wp-content/uploads/2021/03/EUR-12.5K-Micro-EMA-20200401-1.xlsx" TargetMode="External"/><Relationship Id="rId8" Type="http://schemas.openxmlformats.org/officeDocument/2006/relationships/hyperlink" Target="https://peterknightadvisor.com/2018/02/11/defining-overall-risk-for-your-account-before-the-first-trade-goes-on/" TargetMode="External"/><Relationship Id="rId51" Type="http://schemas.openxmlformats.org/officeDocument/2006/relationships/hyperlink" Target="https://www.cmegroup.com/trading/fx/g10/australian-dollar_performance_bonds.html?foi=O" TargetMode="External"/><Relationship Id="rId72" Type="http://schemas.openxmlformats.org/officeDocument/2006/relationships/hyperlink" Target="https://peterknightadvisor.com/wp-content/uploads/2021/03/Gold10-EMA-20200401-1.xlsx" TargetMode="External"/><Relationship Id="rId93" Type="http://schemas.openxmlformats.org/officeDocument/2006/relationships/hyperlink" Target="https://peterknightadvisor.com/wp-content/uploads/2021/03/Gold-50-EMA-20200401-1.xlsx" TargetMode="External"/><Relationship Id="rId98" Type="http://schemas.openxmlformats.org/officeDocument/2006/relationships/hyperlink" Target="https://peterknightadvisor.com/wp-content/uploads/2021/03/AUD-100k-20200401-1.xlsx" TargetMode="External"/><Relationship Id="rId3" Type="http://schemas.openxmlformats.org/officeDocument/2006/relationships/hyperlink" Target="https://peterknightadvisor.com/2018/04/16/definition-of-a-futures-contract/" TargetMode="External"/><Relationship Id="rId25" Type="http://schemas.openxmlformats.org/officeDocument/2006/relationships/hyperlink" Target="https://www.cmegroup.com/trading/metals/precious/silver_contractSpecs_options.html" TargetMode="External"/><Relationship Id="rId46" Type="http://schemas.openxmlformats.org/officeDocument/2006/relationships/hyperlink" Target="https://www.cmegroup.com/trading/metals/precious/e-mini-gold_performance_bonds.html" TargetMode="External"/><Relationship Id="rId67" Type="http://schemas.openxmlformats.org/officeDocument/2006/relationships/hyperlink" Target="https://peterknightadvisor.com/wp-content/uploads/2021/03/SP-Micro-EMA-20200401-1.xlsx" TargetMode="External"/><Relationship Id="rId20" Type="http://schemas.openxmlformats.org/officeDocument/2006/relationships/hyperlink" Target="https://www.cmegroup.com/trading/metals/precious/e-mini-gold_contract_specifications.html" TargetMode="External"/><Relationship Id="rId41" Type="http://schemas.openxmlformats.org/officeDocument/2006/relationships/hyperlink" Target="https://www.cmegroup.com/trading/equity-index/us-index/e-mini-sandp500_performance_bonds.html" TargetMode="External"/><Relationship Id="rId62" Type="http://schemas.openxmlformats.org/officeDocument/2006/relationships/hyperlink" Target="https://www.cmegroup.com/trading/fx/g10/british-pound_performance_bonds.html?foi=O&amp;optionProductId=8099&amp;optionExpiration=8099-J1" TargetMode="External"/><Relationship Id="rId83" Type="http://schemas.openxmlformats.org/officeDocument/2006/relationships/hyperlink" Target="https://peterknightadvisor.com/wp-content/uploads/2021/03/EUR-12.5K-Micro-EMA-20200401-1.xlsx" TargetMode="External"/><Relationship Id="rId88" Type="http://schemas.openxmlformats.org/officeDocument/2006/relationships/hyperlink" Target="https://peterknightadvisor.com/wp-content/uploads/2021/03/SP-EMA-20200401-1.xlsx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FJ1203"/>
  <sheetViews>
    <sheetView tabSelected="1" zoomScale="65" zoomScaleNormal="65" workbookViewId="0">
      <selection activeCell="B50" sqref="B50:E51"/>
    </sheetView>
  </sheetViews>
  <sheetFormatPr defaultRowHeight="15" x14ac:dyDescent="0.25"/>
  <cols>
    <col min="1" max="1" width="2.5703125" style="25" customWidth="1"/>
    <col min="2" max="2" width="14.42578125" style="1" customWidth="1"/>
    <col min="3" max="3" width="23.7109375" style="2" customWidth="1"/>
    <col min="4" max="4" width="23.7109375" style="5" customWidth="1"/>
    <col min="5" max="5" width="23.7109375" style="2" customWidth="1"/>
    <col min="6" max="6" width="24.140625" style="4" customWidth="1"/>
    <col min="7" max="7" width="17.85546875" style="2" customWidth="1"/>
    <col min="8" max="8" width="20.42578125" style="3" customWidth="1"/>
    <col min="9" max="9" width="17.5703125" style="6" customWidth="1"/>
    <col min="10" max="10" width="16.85546875" style="45" customWidth="1"/>
    <col min="11" max="11" width="20.140625" style="11" customWidth="1"/>
    <col min="12" max="12" width="14" style="47" customWidth="1"/>
    <col min="13" max="13" width="24" style="20" customWidth="1"/>
    <col min="14" max="14" width="18.7109375" style="46" customWidth="1"/>
    <col min="15" max="15" width="18.7109375" style="15" customWidth="1"/>
    <col min="16" max="16" width="22.85546875" style="6" customWidth="1"/>
    <col min="17" max="17" width="21.85546875" style="29" customWidth="1"/>
    <col min="18" max="18" width="12.28515625" style="35" customWidth="1"/>
    <col min="19" max="19" width="24.140625" style="15" customWidth="1"/>
    <col min="20" max="21" width="27.85546875" style="23" customWidth="1"/>
    <col min="22" max="22" width="21.7109375" style="96" customWidth="1"/>
    <col min="23" max="23" width="17" style="96" customWidth="1"/>
    <col min="24" max="24" width="15.85546875" style="142" customWidth="1"/>
    <col min="25" max="25" width="20.7109375" style="143" customWidth="1"/>
    <col min="26" max="26" width="16.7109375" style="144" customWidth="1"/>
    <col min="27" max="27" width="18.140625" style="142" customWidth="1"/>
    <col min="28" max="28" width="21.5703125" style="143" customWidth="1"/>
    <col min="29" max="29" width="19.5703125" style="144" customWidth="1"/>
    <col min="30" max="30" width="16.140625" style="142" customWidth="1"/>
    <col min="31" max="31" width="21" style="144" customWidth="1"/>
    <col min="32" max="32" width="18.140625" style="144" customWidth="1"/>
    <col min="33" max="33" width="23.85546875" style="142" customWidth="1"/>
    <col min="34" max="34" width="23.7109375" style="144" customWidth="1"/>
    <col min="35" max="35" width="16.5703125" style="143" customWidth="1"/>
    <col min="36" max="36" width="14.28515625" style="23" customWidth="1"/>
    <col min="37" max="37" width="21.7109375" style="144" customWidth="1"/>
    <col min="38" max="38" width="16.28515625" style="153" customWidth="1"/>
    <col min="39" max="39" width="15" style="23" customWidth="1"/>
    <col min="40" max="40" width="22.28515625" style="144" customWidth="1"/>
    <col min="41" max="41" width="18.28515625" style="153" customWidth="1"/>
    <col min="42" max="42" width="20.5703125" style="71" customWidth="1"/>
    <col min="43" max="43" width="20.5703125" style="153" customWidth="1"/>
    <col min="44" max="44" width="15.5703125" style="153" customWidth="1"/>
    <col min="45" max="45" width="21.42578125" style="71" customWidth="1"/>
    <col min="46" max="46" width="22.5703125" style="20" customWidth="1"/>
    <col min="47" max="47" width="16.28515625" style="20" customWidth="1"/>
    <col min="48" max="48" width="20" style="17" customWidth="1"/>
    <col min="49" max="49" width="20.5703125" style="37" customWidth="1"/>
    <col min="50" max="50" width="15.5703125" style="157" customWidth="1"/>
    <col min="51" max="51" width="19.7109375" style="8" customWidth="1"/>
    <col min="52" max="52" width="21.85546875" style="68" customWidth="1"/>
    <col min="53" max="53" width="16.140625" style="19" customWidth="1"/>
    <col min="54" max="54" width="20.7109375" style="19" customWidth="1"/>
    <col min="55" max="55" width="21" style="7" customWidth="1"/>
    <col min="56" max="56" width="17.140625" style="19" customWidth="1"/>
    <col min="57" max="57" width="15.5703125" style="12" customWidth="1"/>
    <col min="58" max="58" width="21.85546875" style="20" customWidth="1"/>
    <col min="59" max="59" width="16.85546875" style="12" customWidth="1"/>
    <col min="60" max="60" width="18.5703125" style="36" customWidth="1"/>
    <col min="61" max="61" width="22.5703125" style="158" customWidth="1"/>
    <col min="62" max="62" width="16.85546875" style="12" customWidth="1"/>
    <col min="63" max="63" width="20.7109375" style="69" customWidth="1"/>
    <col min="64" max="64" width="21.7109375" style="158" customWidth="1"/>
    <col min="65" max="65" width="15.5703125" style="12" customWidth="1"/>
    <col min="66" max="66" width="15.5703125" style="69" customWidth="1"/>
    <col min="67" max="67" width="23.28515625" style="158" customWidth="1"/>
    <col min="68" max="68" width="15.5703125" style="160" customWidth="1"/>
    <col min="69" max="69" width="15.5703125" style="72" customWidth="1"/>
    <col min="70" max="70" width="22.5703125" style="26" customWidth="1"/>
    <col min="71" max="71" width="16.7109375" style="26" customWidth="1"/>
    <col min="72" max="72" width="19.42578125" style="24" customWidth="1"/>
    <col min="73" max="73" width="24.85546875" style="148" customWidth="1"/>
    <col min="74" max="74" width="16" style="26" customWidth="1"/>
    <col min="75" max="75" width="18.28515625" style="26" customWidth="1"/>
    <col min="76" max="76" width="22" style="148" customWidth="1"/>
    <col min="77" max="77" width="17.5703125" style="26" customWidth="1"/>
    <col min="78" max="78" width="15.5703125" style="24" hidden="1" customWidth="1"/>
    <col min="79" max="79" width="22.5703125" style="148" hidden="1" customWidth="1"/>
    <col min="80" max="80" width="0.140625" style="26" customWidth="1"/>
    <col min="81" max="81" width="14.85546875" style="24" hidden="1" customWidth="1"/>
    <col min="82" max="82" width="22" style="148" hidden="1" customWidth="1"/>
    <col min="83" max="83" width="16" style="24" hidden="1" customWidth="1"/>
    <col min="84" max="84" width="23.85546875" style="26" customWidth="1"/>
    <col min="85" max="85" width="15.42578125" style="53" customWidth="1"/>
    <col min="86" max="86" width="11.42578125" style="16" customWidth="1"/>
    <col min="87" max="87" width="15.85546875" style="26" customWidth="1"/>
    <col min="88" max="88" width="17.28515625" style="162" customWidth="1"/>
    <col min="89" max="89" width="19.7109375" style="26" customWidth="1"/>
    <col min="90" max="91" width="19.28515625" style="26" customWidth="1"/>
    <col min="92" max="92" width="21.42578125" style="26" customWidth="1"/>
    <col min="93" max="93" width="16.85546875" hidden="1" customWidth="1"/>
    <col min="94" max="94" width="2.7109375" style="25" hidden="1" customWidth="1"/>
    <col min="95" max="95" width="11" style="33" customWidth="1"/>
    <col min="96" max="98" width="15" style="78" customWidth="1"/>
    <col min="99" max="99" width="17.42578125" style="78" customWidth="1"/>
    <col min="100" max="101" width="15" style="78" customWidth="1"/>
    <col min="102" max="102" width="17" style="78" customWidth="1"/>
    <col min="103" max="103" width="15" style="78" customWidth="1"/>
    <col min="104" max="104" width="20.28515625" style="78" customWidth="1"/>
    <col min="105" max="105" width="20.140625" style="78" customWidth="1"/>
    <col min="106" max="106" width="15" style="78" customWidth="1"/>
    <col min="107" max="107" width="18" style="78" customWidth="1"/>
    <col min="108" max="109" width="15" style="78" customWidth="1"/>
    <col min="110" max="110" width="19.28515625" style="78" customWidth="1"/>
    <col min="111" max="111" width="15" style="78" customWidth="1"/>
    <col min="112" max="112" width="19.7109375" style="78" customWidth="1"/>
    <col min="113" max="113" width="20.140625" style="78" customWidth="1"/>
    <col min="114" max="115" width="15" style="78" customWidth="1"/>
    <col min="116" max="116" width="19.5703125" style="78" customWidth="1"/>
    <col min="117" max="117" width="19.28515625" style="78" customWidth="1"/>
    <col min="118" max="119" width="15" style="78" customWidth="1"/>
    <col min="120" max="120" width="15" style="42" customWidth="1"/>
    <col min="121" max="121" width="18.42578125" style="78" customWidth="1"/>
    <col min="122" max="122" width="15" style="101" customWidth="1"/>
    <col min="123" max="123" width="19.28515625" style="33" customWidth="1"/>
    <col min="124" max="143" width="9.140625" style="29"/>
    <col min="144" max="156" width="9.140625" style="25"/>
    <col min="157" max="165" width="9.140625" style="120"/>
  </cols>
  <sheetData>
    <row r="1" spans="1:165" s="29" customFormat="1" ht="12.75" customHeight="1" thickBot="1" x14ac:dyDescent="0.3">
      <c r="A1" s="163" t="s">
        <v>103</v>
      </c>
      <c r="B1" s="163"/>
      <c r="C1" s="164"/>
      <c r="D1" s="165"/>
      <c r="E1" s="165"/>
      <c r="F1" s="164"/>
      <c r="G1" s="163"/>
      <c r="H1" s="164"/>
      <c r="I1" s="163"/>
      <c r="J1" s="166"/>
      <c r="K1" s="164"/>
      <c r="L1" s="164"/>
      <c r="M1" s="163"/>
      <c r="N1" s="164"/>
      <c r="O1" s="63"/>
      <c r="P1" s="163"/>
      <c r="Q1" s="167"/>
      <c r="R1" s="164"/>
      <c r="S1" s="164"/>
      <c r="T1" s="163"/>
      <c r="U1" s="33"/>
      <c r="V1" s="27"/>
      <c r="W1" s="27"/>
      <c r="X1" s="33"/>
      <c r="Y1" s="27"/>
      <c r="Z1" s="27"/>
      <c r="AA1" s="33"/>
      <c r="AB1" s="27"/>
      <c r="AC1" s="27"/>
      <c r="AD1" s="33"/>
      <c r="AE1" s="27"/>
      <c r="AF1" s="27"/>
      <c r="AG1" s="33"/>
      <c r="AH1" s="27"/>
      <c r="AI1" s="27"/>
      <c r="AJ1" s="33"/>
      <c r="AK1" s="27"/>
      <c r="AL1" s="27"/>
      <c r="AM1" s="33"/>
      <c r="AN1" s="27"/>
      <c r="AO1" s="27"/>
      <c r="AP1" s="33"/>
      <c r="AQ1" s="27"/>
      <c r="AR1" s="27"/>
      <c r="AS1" s="33"/>
      <c r="AT1" s="27"/>
      <c r="AU1" s="27"/>
      <c r="AV1" s="33"/>
      <c r="AW1" s="27"/>
      <c r="AX1" s="27"/>
      <c r="AY1" s="65"/>
      <c r="AZ1" s="27"/>
      <c r="BA1" s="7"/>
      <c r="BB1" s="62"/>
      <c r="BC1" s="62"/>
      <c r="BD1" s="7"/>
      <c r="BE1" s="62"/>
      <c r="BF1" s="62"/>
      <c r="BG1" s="27"/>
      <c r="BH1" s="32"/>
      <c r="BI1" s="62"/>
      <c r="BJ1" s="146"/>
      <c r="BK1" s="32"/>
      <c r="BL1" s="62"/>
      <c r="BM1" s="146"/>
      <c r="BN1" s="32"/>
      <c r="BO1" s="62"/>
      <c r="BP1" s="146"/>
      <c r="BQ1" s="64"/>
      <c r="BR1" s="159"/>
      <c r="BS1" s="27"/>
      <c r="BU1" s="27"/>
      <c r="BV1" s="146"/>
      <c r="BW1" s="27"/>
      <c r="BX1" s="27"/>
      <c r="BY1" s="146"/>
      <c r="CA1" s="27"/>
      <c r="CB1" s="146"/>
      <c r="CD1" s="27"/>
      <c r="CE1" s="27"/>
      <c r="CF1" s="27"/>
      <c r="CH1" s="50"/>
      <c r="CI1" s="27"/>
      <c r="CJ1" s="27"/>
      <c r="CK1" s="27"/>
      <c r="CL1" s="27"/>
      <c r="CM1" s="161"/>
      <c r="CN1" s="27"/>
      <c r="CQ1" s="34"/>
      <c r="CR1" s="42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Q1" s="78"/>
      <c r="DR1" s="101"/>
      <c r="DS1" s="78"/>
    </row>
    <row r="2" spans="1:165" s="120" customFormat="1" ht="24" customHeight="1" thickTop="1" x14ac:dyDescent="0.25">
      <c r="A2" s="130"/>
      <c r="B2" s="193"/>
      <c r="C2" s="194"/>
      <c r="D2" s="559" t="s">
        <v>50</v>
      </c>
      <c r="E2" s="560"/>
      <c r="F2" s="127"/>
      <c r="G2" s="128"/>
      <c r="H2" s="128"/>
      <c r="I2" s="128"/>
      <c r="J2" s="128"/>
      <c r="K2" s="128"/>
      <c r="L2" s="128"/>
      <c r="M2" s="128"/>
      <c r="N2" s="129"/>
      <c r="O2" s="128"/>
      <c r="P2" s="128"/>
      <c r="Q2" s="130"/>
      <c r="R2" s="128"/>
      <c r="S2" s="128"/>
      <c r="T2" s="128"/>
      <c r="U2" s="90"/>
      <c r="V2" s="97"/>
      <c r="W2" s="97"/>
      <c r="X2" s="109"/>
      <c r="Y2" s="97"/>
      <c r="Z2" s="97"/>
      <c r="AA2" s="109"/>
      <c r="AB2" s="97"/>
      <c r="AC2" s="97"/>
      <c r="AD2" s="90"/>
      <c r="AE2" s="97"/>
      <c r="AF2" s="97"/>
      <c r="AG2" s="90"/>
      <c r="AH2" s="97"/>
      <c r="AI2" s="97"/>
      <c r="AJ2" s="581"/>
      <c r="AK2" s="581"/>
      <c r="AL2" s="581"/>
      <c r="AM2" s="581"/>
      <c r="AN2" s="581"/>
      <c r="AO2" s="27"/>
      <c r="AP2" s="33"/>
      <c r="AQ2" s="27"/>
      <c r="AR2" s="27"/>
      <c r="AS2" s="84"/>
      <c r="AT2" s="86"/>
      <c r="AU2" s="27"/>
      <c r="AV2" s="84"/>
      <c r="AW2" s="86"/>
      <c r="AX2" s="27"/>
      <c r="AY2" s="84"/>
      <c r="AZ2" s="86"/>
      <c r="BA2" s="86"/>
      <c r="BB2" s="84"/>
      <c r="BC2" s="86"/>
      <c r="BD2" s="86"/>
      <c r="BE2" s="33"/>
      <c r="BF2" s="27"/>
      <c r="BG2" s="86"/>
      <c r="BH2" s="33"/>
      <c r="BI2" s="27"/>
      <c r="BJ2" s="86"/>
      <c r="BK2" s="33"/>
      <c r="BL2" s="27"/>
      <c r="BM2" s="27"/>
      <c r="BN2" s="33"/>
      <c r="BO2" s="27"/>
      <c r="BP2" s="27"/>
      <c r="BQ2" s="33"/>
      <c r="BR2" s="27"/>
      <c r="BS2" s="27"/>
      <c r="BT2" s="85"/>
      <c r="BU2" s="168"/>
      <c r="BV2" s="89"/>
      <c r="BW2" s="169"/>
      <c r="BX2" s="169"/>
      <c r="BY2" s="89"/>
      <c r="BZ2" s="62"/>
      <c r="CA2" s="169"/>
      <c r="CB2" s="146"/>
      <c r="CC2" s="32"/>
      <c r="CD2" s="62"/>
      <c r="CE2" s="27"/>
      <c r="CF2" s="62"/>
      <c r="CG2" s="32"/>
      <c r="CH2" s="27"/>
      <c r="CI2" s="62"/>
      <c r="CJ2" s="159"/>
      <c r="CK2" s="62"/>
      <c r="CL2" s="146"/>
      <c r="CM2" s="159"/>
      <c r="CN2" s="170"/>
      <c r="CO2" s="25"/>
      <c r="CP2" s="25"/>
      <c r="CQ2" s="84"/>
      <c r="CR2" s="25"/>
      <c r="CS2" s="86"/>
      <c r="CT2" s="25"/>
      <c r="CU2" s="25"/>
      <c r="CV2" s="86"/>
      <c r="CW2" s="25"/>
      <c r="CX2" s="25"/>
      <c r="CY2" s="86"/>
      <c r="CZ2" s="25"/>
      <c r="DA2" s="25"/>
      <c r="DB2" s="50"/>
      <c r="DC2" s="84"/>
      <c r="DD2" s="84"/>
      <c r="DE2" s="83"/>
      <c r="DF2" s="25"/>
      <c r="DG2" s="87"/>
      <c r="DH2" s="25"/>
      <c r="DI2" s="25"/>
      <c r="DJ2" s="25"/>
      <c r="DK2" s="25"/>
      <c r="DL2" s="88"/>
      <c r="DM2" s="42"/>
      <c r="DN2" s="78"/>
      <c r="DO2" s="78"/>
      <c r="DP2" s="78"/>
      <c r="DQ2" s="78"/>
      <c r="DR2" s="101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29"/>
      <c r="EM2" s="78"/>
      <c r="EN2" s="78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119"/>
      <c r="FB2" s="119"/>
      <c r="FC2" s="119"/>
      <c r="FD2" s="119"/>
      <c r="FE2" s="119"/>
      <c r="FF2" s="119"/>
      <c r="FG2" s="119"/>
      <c r="FH2" s="119"/>
      <c r="FI2" s="119"/>
    </row>
    <row r="3" spans="1:165" s="120" customFormat="1" ht="24" customHeight="1" x14ac:dyDescent="0.25">
      <c r="A3" s="130"/>
      <c r="B3" s="195"/>
      <c r="C3" s="196"/>
      <c r="D3" s="565" t="s">
        <v>99</v>
      </c>
      <c r="E3" s="566"/>
      <c r="F3" s="127"/>
      <c r="G3" s="128"/>
      <c r="H3" s="128"/>
      <c r="I3" s="128"/>
      <c r="J3" s="128"/>
      <c r="K3" s="128"/>
      <c r="L3" s="128"/>
      <c r="M3" s="128"/>
      <c r="N3" s="129"/>
      <c r="O3" s="128"/>
      <c r="P3" s="128"/>
      <c r="Q3" s="130"/>
      <c r="R3" s="128"/>
      <c r="S3" s="128"/>
      <c r="T3" s="128"/>
      <c r="U3" s="90"/>
      <c r="V3" s="97"/>
      <c r="W3" s="97"/>
      <c r="X3" s="109"/>
      <c r="Y3" s="97"/>
      <c r="Z3" s="97"/>
      <c r="AA3" s="109"/>
      <c r="AB3" s="97"/>
      <c r="AC3" s="97"/>
      <c r="AD3" s="90"/>
      <c r="AE3" s="97"/>
      <c r="AF3" s="97"/>
      <c r="AG3" s="90"/>
      <c r="AH3" s="97"/>
      <c r="AI3" s="97"/>
      <c r="AJ3" s="581"/>
      <c r="AK3" s="581"/>
      <c r="AL3" s="581"/>
      <c r="AM3" s="581"/>
      <c r="AN3" s="581"/>
      <c r="AO3" s="27"/>
      <c r="AP3" s="33"/>
      <c r="AQ3" s="27"/>
      <c r="AR3" s="27"/>
      <c r="AS3" s="84"/>
      <c r="AT3" s="86"/>
      <c r="AU3" s="27"/>
      <c r="AV3" s="84"/>
      <c r="AW3" s="86"/>
      <c r="AX3" s="27"/>
      <c r="AY3" s="84"/>
      <c r="AZ3" s="86"/>
      <c r="BA3" s="86"/>
      <c r="BB3" s="84"/>
      <c r="BC3" s="86"/>
      <c r="BD3" s="86"/>
      <c r="BE3" s="33"/>
      <c r="BF3" s="27"/>
      <c r="BG3" s="86"/>
      <c r="BH3" s="33"/>
      <c r="BI3" s="27"/>
      <c r="BJ3" s="86"/>
      <c r="BK3" s="33"/>
      <c r="BL3" s="27"/>
      <c r="BM3" s="27"/>
      <c r="BN3" s="33"/>
      <c r="BO3" s="27"/>
      <c r="BP3" s="27"/>
      <c r="BQ3" s="33"/>
      <c r="BR3" s="27"/>
      <c r="BS3" s="27"/>
      <c r="BT3" s="85"/>
      <c r="BU3" s="168"/>
      <c r="BV3" s="89"/>
      <c r="BW3" s="169"/>
      <c r="BX3" s="169"/>
      <c r="BY3" s="89"/>
      <c r="BZ3" s="62"/>
      <c r="CA3" s="169"/>
      <c r="CB3" s="146"/>
      <c r="CC3" s="32"/>
      <c r="CD3" s="62"/>
      <c r="CE3" s="27"/>
      <c r="CF3" s="62"/>
      <c r="CG3" s="32"/>
      <c r="CH3" s="27"/>
      <c r="CI3" s="62"/>
      <c r="CJ3" s="159"/>
      <c r="CK3" s="62"/>
      <c r="CL3" s="146"/>
      <c r="CM3" s="159"/>
      <c r="CN3" s="170"/>
      <c r="CO3" s="25"/>
      <c r="CP3" s="25"/>
      <c r="CQ3" s="84"/>
      <c r="CR3" s="25"/>
      <c r="CS3" s="86"/>
      <c r="CT3" s="25"/>
      <c r="CU3" s="25"/>
      <c r="CV3" s="86"/>
      <c r="CW3" s="25"/>
      <c r="CX3" s="25"/>
      <c r="CY3" s="86"/>
      <c r="CZ3" s="25"/>
      <c r="DA3" s="25"/>
      <c r="DB3" s="50"/>
      <c r="DC3" s="84"/>
      <c r="DD3" s="84"/>
      <c r="DE3" s="83"/>
      <c r="DF3" s="25"/>
      <c r="DG3" s="87"/>
      <c r="DH3" s="25"/>
      <c r="DI3" s="25"/>
      <c r="DJ3" s="25"/>
      <c r="DK3" s="25"/>
      <c r="DL3" s="88"/>
      <c r="DM3" s="42"/>
      <c r="DN3" s="78"/>
      <c r="DO3" s="78"/>
      <c r="DP3" s="78"/>
      <c r="DQ3" s="78"/>
      <c r="DR3" s="101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29"/>
      <c r="EM3" s="78"/>
      <c r="EN3" s="78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119"/>
      <c r="FB3" s="119"/>
      <c r="FC3" s="119"/>
      <c r="FD3" s="119"/>
      <c r="FE3" s="119"/>
      <c r="FF3" s="119"/>
      <c r="FG3" s="119"/>
      <c r="FH3" s="119"/>
      <c r="FI3" s="119"/>
    </row>
    <row r="4" spans="1:165" s="120" customFormat="1" ht="24" customHeight="1" x14ac:dyDescent="0.25">
      <c r="A4" s="130"/>
      <c r="B4" s="195"/>
      <c r="C4" s="197"/>
      <c r="D4" s="350" t="s">
        <v>61</v>
      </c>
      <c r="E4" s="351"/>
      <c r="F4" s="131"/>
      <c r="G4" s="132"/>
      <c r="H4" s="132"/>
      <c r="I4" s="132"/>
      <c r="J4" s="132"/>
      <c r="K4" s="132"/>
      <c r="L4" s="132"/>
      <c r="M4" s="132"/>
      <c r="N4" s="133"/>
      <c r="O4" s="132"/>
      <c r="P4" s="132"/>
      <c r="Q4" s="130"/>
      <c r="R4" s="132"/>
      <c r="S4" s="132"/>
      <c r="T4" s="132"/>
      <c r="U4" s="91"/>
      <c r="V4" s="98"/>
      <c r="W4" s="98"/>
      <c r="X4" s="110"/>
      <c r="Y4" s="98"/>
      <c r="Z4" s="98"/>
      <c r="AA4" s="110"/>
      <c r="AB4" s="98"/>
      <c r="AC4" s="98"/>
      <c r="AD4" s="91"/>
      <c r="AE4" s="98"/>
      <c r="AF4" s="98"/>
      <c r="AG4" s="91"/>
      <c r="AH4" s="98"/>
      <c r="AI4" s="98"/>
      <c r="AJ4" s="582"/>
      <c r="AK4" s="582"/>
      <c r="AL4" s="582"/>
      <c r="AM4" s="582"/>
      <c r="AN4" s="582"/>
      <c r="AO4" s="27"/>
      <c r="AP4" s="33"/>
      <c r="AQ4" s="27"/>
      <c r="AR4" s="27"/>
      <c r="AS4" s="84"/>
      <c r="AT4" s="86"/>
      <c r="AU4" s="27"/>
      <c r="AV4" s="84"/>
      <c r="AW4" s="86"/>
      <c r="AX4" s="27"/>
      <c r="AY4" s="84"/>
      <c r="AZ4" s="86"/>
      <c r="BA4" s="86"/>
      <c r="BB4" s="84"/>
      <c r="BC4" s="86"/>
      <c r="BD4" s="86"/>
      <c r="BE4" s="33"/>
      <c r="BF4" s="27"/>
      <c r="BG4" s="86"/>
      <c r="BH4" s="33"/>
      <c r="BI4" s="27"/>
      <c r="BJ4" s="86"/>
      <c r="BK4" s="33"/>
      <c r="BL4" s="27"/>
      <c r="BM4" s="27"/>
      <c r="BN4" s="33"/>
      <c r="BO4" s="27"/>
      <c r="BP4" s="27"/>
      <c r="BQ4" s="33"/>
      <c r="BR4" s="27"/>
      <c r="BS4" s="27"/>
      <c r="BT4" s="85"/>
      <c r="BU4" s="168"/>
      <c r="BV4" s="89"/>
      <c r="BW4" s="169"/>
      <c r="BX4" s="169"/>
      <c r="BY4" s="89"/>
      <c r="BZ4" s="62"/>
      <c r="CA4" s="169"/>
      <c r="CB4" s="146"/>
      <c r="CC4" s="32"/>
      <c r="CD4" s="62"/>
      <c r="CE4" s="27"/>
      <c r="CF4" s="62"/>
      <c r="CG4" s="32"/>
      <c r="CH4" s="27"/>
      <c r="CI4" s="62"/>
      <c r="CJ4" s="159"/>
      <c r="CK4" s="62"/>
      <c r="CL4" s="146"/>
      <c r="CM4" s="159"/>
      <c r="CN4" s="170"/>
      <c r="CO4" s="25"/>
      <c r="CP4" s="25"/>
      <c r="CQ4" s="84"/>
      <c r="CR4" s="25"/>
      <c r="CS4" s="86"/>
      <c r="CT4" s="25"/>
      <c r="CU4" s="25"/>
      <c r="CV4" s="86"/>
      <c r="CW4" s="25"/>
      <c r="CX4" s="25"/>
      <c r="CY4" s="86"/>
      <c r="CZ4" s="25"/>
      <c r="DA4" s="25"/>
      <c r="DB4" s="50"/>
      <c r="DC4" s="84"/>
      <c r="DD4" s="84"/>
      <c r="DE4" s="83"/>
      <c r="DF4" s="25"/>
      <c r="DG4" s="87"/>
      <c r="DH4" s="25"/>
      <c r="DI4" s="25"/>
      <c r="DJ4" s="25"/>
      <c r="DK4" s="25"/>
      <c r="DL4" s="88"/>
      <c r="DM4" s="42"/>
      <c r="DN4" s="78"/>
      <c r="DO4" s="78"/>
      <c r="DP4" s="78"/>
      <c r="DQ4" s="78"/>
      <c r="DR4" s="101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29"/>
      <c r="EM4" s="78"/>
      <c r="EN4" s="78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119"/>
      <c r="FB4" s="119"/>
      <c r="FC4" s="119"/>
      <c r="FD4" s="119"/>
      <c r="FE4" s="119"/>
      <c r="FF4" s="119"/>
      <c r="FG4" s="119"/>
      <c r="FH4" s="119"/>
      <c r="FI4" s="119"/>
    </row>
    <row r="5" spans="1:165" s="120" customFormat="1" ht="24" customHeight="1" x14ac:dyDescent="0.25">
      <c r="A5" s="130"/>
      <c r="B5" s="195"/>
      <c r="C5" s="196"/>
      <c r="D5" s="572" t="s">
        <v>64</v>
      </c>
      <c r="E5" s="573"/>
      <c r="F5" s="127"/>
      <c r="G5" s="128"/>
      <c r="H5" s="128"/>
      <c r="I5" s="128"/>
      <c r="J5" s="128"/>
      <c r="K5" s="128"/>
      <c r="L5" s="128"/>
      <c r="M5" s="128"/>
      <c r="N5" s="129"/>
      <c r="O5" s="128"/>
      <c r="P5" s="128"/>
      <c r="Q5" s="130"/>
      <c r="R5" s="128"/>
      <c r="S5" s="128"/>
      <c r="T5" s="128"/>
      <c r="U5" s="90"/>
      <c r="V5" s="97"/>
      <c r="W5" s="97"/>
      <c r="X5" s="109"/>
      <c r="Y5" s="97"/>
      <c r="Z5" s="97"/>
      <c r="AA5" s="109"/>
      <c r="AB5" s="97"/>
      <c r="AC5" s="97"/>
      <c r="AD5" s="90"/>
      <c r="AE5" s="97"/>
      <c r="AF5" s="97"/>
      <c r="AG5" s="90"/>
      <c r="AH5" s="97"/>
      <c r="AI5" s="97"/>
      <c r="AJ5" s="582"/>
      <c r="AK5" s="582"/>
      <c r="AL5" s="582"/>
      <c r="AM5" s="582"/>
      <c r="AN5" s="582"/>
      <c r="AO5" s="27"/>
      <c r="AP5" s="33"/>
      <c r="AQ5" s="27"/>
      <c r="AR5" s="27"/>
      <c r="AS5" s="84"/>
      <c r="AT5" s="86"/>
      <c r="AU5" s="27"/>
      <c r="AV5" s="84"/>
      <c r="AW5" s="86"/>
      <c r="AX5" s="27"/>
      <c r="AY5" s="84"/>
      <c r="AZ5" s="86"/>
      <c r="BA5" s="86"/>
      <c r="BB5" s="84"/>
      <c r="BC5" s="86"/>
      <c r="BD5" s="86"/>
      <c r="BE5" s="33"/>
      <c r="BF5" s="27"/>
      <c r="BG5" s="86"/>
      <c r="BH5" s="33"/>
      <c r="BI5" s="27"/>
      <c r="BJ5" s="86"/>
      <c r="BK5" s="33"/>
      <c r="BL5" s="27"/>
      <c r="BM5" s="27"/>
      <c r="BN5" s="33"/>
      <c r="BO5" s="27"/>
      <c r="BP5" s="27"/>
      <c r="BQ5" s="33"/>
      <c r="BR5" s="27"/>
      <c r="BS5" s="27"/>
      <c r="BT5" s="85"/>
      <c r="BU5" s="168"/>
      <c r="BV5" s="89"/>
      <c r="BW5" s="169"/>
      <c r="BX5" s="169"/>
      <c r="BY5" s="89"/>
      <c r="BZ5" s="62"/>
      <c r="CA5" s="169"/>
      <c r="CB5" s="146"/>
      <c r="CC5" s="32"/>
      <c r="CD5" s="62"/>
      <c r="CE5" s="27"/>
      <c r="CF5" s="62"/>
      <c r="CG5" s="32"/>
      <c r="CH5" s="27"/>
      <c r="CI5" s="62"/>
      <c r="CJ5" s="159"/>
      <c r="CK5" s="62"/>
      <c r="CL5" s="146"/>
      <c r="CM5" s="159"/>
      <c r="CN5" s="170"/>
      <c r="CO5" s="25"/>
      <c r="CP5" s="25"/>
      <c r="CQ5" s="84"/>
      <c r="CR5" s="25"/>
      <c r="CS5" s="86"/>
      <c r="CT5" s="25"/>
      <c r="CU5" s="25"/>
      <c r="CV5" s="86"/>
      <c r="CW5" s="25"/>
      <c r="CX5" s="25"/>
      <c r="CY5" s="86"/>
      <c r="CZ5" s="25"/>
      <c r="DA5" s="25"/>
      <c r="DB5" s="50"/>
      <c r="DC5" s="84"/>
      <c r="DD5" s="84"/>
      <c r="DE5" s="83"/>
      <c r="DF5" s="25"/>
      <c r="DG5" s="87"/>
      <c r="DH5" s="25"/>
      <c r="DI5" s="25"/>
      <c r="DJ5" s="25"/>
      <c r="DK5" s="25"/>
      <c r="DL5" s="88"/>
      <c r="DM5" s="42"/>
      <c r="DN5" s="78"/>
      <c r="DO5" s="78"/>
      <c r="DP5" s="78"/>
      <c r="DQ5" s="78"/>
      <c r="DR5" s="101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29"/>
      <c r="EM5" s="78"/>
      <c r="EN5" s="78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119"/>
      <c r="FB5" s="119"/>
      <c r="FC5" s="119"/>
      <c r="FD5" s="119"/>
      <c r="FE5" s="119"/>
      <c r="FF5" s="119"/>
      <c r="FG5" s="119"/>
      <c r="FH5" s="119"/>
      <c r="FI5" s="119"/>
    </row>
    <row r="6" spans="1:165" s="120" customFormat="1" ht="24" customHeight="1" x14ac:dyDescent="0.25">
      <c r="A6" s="130"/>
      <c r="B6" s="198"/>
      <c r="C6" s="199"/>
      <c r="D6" s="561" t="s">
        <v>51</v>
      </c>
      <c r="E6" s="562"/>
      <c r="F6" s="134"/>
      <c r="G6" s="135"/>
      <c r="H6" s="135"/>
      <c r="I6" s="135"/>
      <c r="J6" s="135"/>
      <c r="K6" s="135"/>
      <c r="L6" s="135"/>
      <c r="M6" s="135"/>
      <c r="N6" s="136"/>
      <c r="O6" s="135"/>
      <c r="P6" s="135"/>
      <c r="Q6" s="130"/>
      <c r="R6" s="135"/>
      <c r="S6" s="135"/>
      <c r="T6" s="135"/>
      <c r="U6" s="92"/>
      <c r="V6" s="99"/>
      <c r="W6" s="99"/>
      <c r="X6" s="111"/>
      <c r="Y6" s="99"/>
      <c r="Z6" s="99"/>
      <c r="AA6" s="111"/>
      <c r="AB6" s="99"/>
      <c r="AC6" s="99"/>
      <c r="AD6" s="92"/>
      <c r="AE6" s="99"/>
      <c r="AF6" s="99"/>
      <c r="AG6" s="92"/>
      <c r="AH6" s="99"/>
      <c r="AI6" s="99"/>
      <c r="AJ6" s="581"/>
      <c r="AK6" s="581"/>
      <c r="AL6" s="581"/>
      <c r="AM6" s="581"/>
      <c r="AN6" s="581"/>
      <c r="AO6" s="27"/>
      <c r="AP6" s="33"/>
      <c r="AQ6" s="27"/>
      <c r="AR6" s="27"/>
      <c r="AS6" s="84"/>
      <c r="AT6" s="86"/>
      <c r="AU6" s="27"/>
      <c r="AV6" s="84"/>
      <c r="AW6" s="86"/>
      <c r="AX6" s="27"/>
      <c r="AY6" s="84"/>
      <c r="AZ6" s="86"/>
      <c r="BA6" s="86"/>
      <c r="BB6" s="84"/>
      <c r="BC6" s="86"/>
      <c r="BD6" s="86"/>
      <c r="BE6" s="33"/>
      <c r="BF6" s="27"/>
      <c r="BG6" s="86"/>
      <c r="BH6" s="33"/>
      <c r="BI6" s="27"/>
      <c r="BJ6" s="86"/>
      <c r="BK6" s="33"/>
      <c r="BL6" s="27"/>
      <c r="BM6" s="27"/>
      <c r="BN6" s="33"/>
      <c r="BO6" s="27"/>
      <c r="BP6" s="27"/>
      <c r="BQ6" s="33"/>
      <c r="BR6" s="27"/>
      <c r="BS6" s="27"/>
      <c r="BT6" s="85"/>
      <c r="BU6" s="168"/>
      <c r="BV6" s="89"/>
      <c r="BW6" s="169"/>
      <c r="BX6" s="169"/>
      <c r="BY6" s="89"/>
      <c r="BZ6" s="62"/>
      <c r="CA6" s="169"/>
      <c r="CB6" s="146"/>
      <c r="CC6" s="32"/>
      <c r="CD6" s="62"/>
      <c r="CE6" s="27"/>
      <c r="CF6" s="62"/>
      <c r="CG6" s="32"/>
      <c r="CH6" s="27"/>
      <c r="CI6" s="62"/>
      <c r="CJ6" s="159"/>
      <c r="CK6" s="62"/>
      <c r="CL6" s="146"/>
      <c r="CM6" s="159"/>
      <c r="CN6" s="170"/>
      <c r="CO6" s="25"/>
      <c r="CP6" s="25"/>
      <c r="CQ6" s="84"/>
      <c r="CR6" s="25"/>
      <c r="CS6" s="86"/>
      <c r="CT6" s="25"/>
      <c r="CU6" s="25"/>
      <c r="CV6" s="86"/>
      <c r="CW6" s="25"/>
      <c r="CX6" s="25"/>
      <c r="CY6" s="86"/>
      <c r="CZ6" s="25"/>
      <c r="DA6" s="25"/>
      <c r="DB6" s="50"/>
      <c r="DC6" s="84"/>
      <c r="DD6" s="84"/>
      <c r="DE6" s="83"/>
      <c r="DF6" s="25"/>
      <c r="DG6" s="87"/>
      <c r="DH6" s="25"/>
      <c r="DI6" s="25"/>
      <c r="DJ6" s="25"/>
      <c r="DK6" s="25"/>
      <c r="DL6" s="88"/>
      <c r="DM6" s="42"/>
      <c r="DN6" s="78"/>
      <c r="DO6" s="78"/>
      <c r="DP6" s="78"/>
      <c r="DQ6" s="78"/>
      <c r="DR6" s="101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29"/>
      <c r="EM6" s="78"/>
      <c r="EN6" s="78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119"/>
      <c r="FB6" s="119"/>
      <c r="FC6" s="119"/>
      <c r="FD6" s="119"/>
      <c r="FE6" s="119"/>
      <c r="FF6" s="119"/>
      <c r="FG6" s="119"/>
      <c r="FH6" s="119"/>
      <c r="FI6" s="119"/>
    </row>
    <row r="7" spans="1:165" s="120" customFormat="1" ht="24" customHeight="1" x14ac:dyDescent="0.25">
      <c r="A7" s="130"/>
      <c r="B7" s="567" t="s">
        <v>101</v>
      </c>
      <c r="C7" s="567"/>
      <c r="D7" s="561" t="s">
        <v>65</v>
      </c>
      <c r="E7" s="562"/>
      <c r="F7" s="134"/>
      <c r="G7" s="135"/>
      <c r="H7" s="135"/>
      <c r="I7" s="135"/>
      <c r="J7" s="135"/>
      <c r="K7" s="135"/>
      <c r="L7" s="135"/>
      <c r="M7" s="135"/>
      <c r="N7" s="136"/>
      <c r="O7" s="135"/>
      <c r="P7" s="135"/>
      <c r="Q7" s="130"/>
      <c r="R7" s="135"/>
      <c r="S7" s="135"/>
      <c r="T7" s="135"/>
      <c r="U7" s="92"/>
      <c r="V7" s="99"/>
      <c r="W7" s="99"/>
      <c r="X7" s="111"/>
      <c r="Y7" s="99"/>
      <c r="Z7" s="99"/>
      <c r="AA7" s="111"/>
      <c r="AB7" s="99"/>
      <c r="AC7" s="99"/>
      <c r="AD7" s="92"/>
      <c r="AE7" s="99"/>
      <c r="AF7" s="99"/>
      <c r="AG7" s="92"/>
      <c r="AH7" s="99"/>
      <c r="AI7" s="99"/>
      <c r="AJ7" s="581"/>
      <c r="AK7" s="581"/>
      <c r="AL7" s="581"/>
      <c r="AM7" s="581"/>
      <c r="AN7" s="581"/>
      <c r="AO7" s="27"/>
      <c r="AP7" s="33"/>
      <c r="AQ7" s="27"/>
      <c r="AR7" s="27"/>
      <c r="AS7" s="84"/>
      <c r="AT7" s="86"/>
      <c r="AU7" s="27"/>
      <c r="AV7" s="84"/>
      <c r="AW7" s="86"/>
      <c r="AX7" s="27"/>
      <c r="AY7" s="84"/>
      <c r="AZ7" s="86"/>
      <c r="BA7" s="86"/>
      <c r="BB7" s="84"/>
      <c r="BC7" s="86"/>
      <c r="BD7" s="86"/>
      <c r="BE7" s="33"/>
      <c r="BF7" s="27"/>
      <c r="BG7" s="86"/>
      <c r="BH7" s="33"/>
      <c r="BI7" s="27"/>
      <c r="BJ7" s="86"/>
      <c r="BK7" s="33"/>
      <c r="BL7" s="27"/>
      <c r="BM7" s="27"/>
      <c r="BN7" s="33"/>
      <c r="BO7" s="27"/>
      <c r="BP7" s="27"/>
      <c r="BQ7" s="33"/>
      <c r="BR7" s="27"/>
      <c r="BS7" s="27"/>
      <c r="BT7" s="85"/>
      <c r="BU7" s="168"/>
      <c r="BV7" s="89"/>
      <c r="BW7" s="169"/>
      <c r="BX7" s="169"/>
      <c r="BY7" s="89"/>
      <c r="BZ7" s="62"/>
      <c r="CA7" s="169"/>
      <c r="CB7" s="146"/>
      <c r="CC7" s="32"/>
      <c r="CD7" s="62"/>
      <c r="CE7" s="27"/>
      <c r="CF7" s="62"/>
      <c r="CG7" s="32"/>
      <c r="CH7" s="27"/>
      <c r="CI7" s="62"/>
      <c r="CJ7" s="159"/>
      <c r="CK7" s="62"/>
      <c r="CL7" s="146"/>
      <c r="CM7" s="159"/>
      <c r="CN7" s="170"/>
      <c r="CO7" s="25"/>
      <c r="CP7" s="25"/>
      <c r="CQ7" s="84"/>
      <c r="CR7" s="25"/>
      <c r="CS7" s="86"/>
      <c r="CT7" s="25"/>
      <c r="CU7" s="25"/>
      <c r="CV7" s="86"/>
      <c r="CW7" s="25"/>
      <c r="CX7" s="25"/>
      <c r="CY7" s="86"/>
      <c r="CZ7" s="25"/>
      <c r="DA7" s="25"/>
      <c r="DB7" s="50"/>
      <c r="DC7" s="84"/>
      <c r="DD7" s="84"/>
      <c r="DE7" s="83"/>
      <c r="DF7" s="25"/>
      <c r="DG7" s="87"/>
      <c r="DH7" s="25"/>
      <c r="DI7" s="25"/>
      <c r="DJ7" s="25"/>
      <c r="DK7" s="25"/>
      <c r="DL7" s="88"/>
      <c r="DM7" s="42"/>
      <c r="DN7" s="78"/>
      <c r="DO7" s="78"/>
      <c r="DP7" s="78"/>
      <c r="DQ7" s="78"/>
      <c r="DR7" s="101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29"/>
      <c r="EM7" s="78"/>
      <c r="EN7" s="78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119"/>
      <c r="FB7" s="119"/>
      <c r="FC7" s="119"/>
      <c r="FD7" s="119"/>
      <c r="FE7" s="119"/>
      <c r="FF7" s="119"/>
      <c r="FG7" s="119"/>
      <c r="FH7" s="119"/>
      <c r="FI7" s="119"/>
    </row>
    <row r="8" spans="1:165" s="120" customFormat="1" ht="24" customHeight="1" x14ac:dyDescent="0.25">
      <c r="A8" s="130"/>
      <c r="B8" s="574" t="s">
        <v>100</v>
      </c>
      <c r="C8" s="575"/>
      <c r="D8" s="563" t="s">
        <v>52</v>
      </c>
      <c r="E8" s="564"/>
      <c r="F8" s="137"/>
      <c r="G8" s="124"/>
      <c r="H8" s="124"/>
      <c r="I8" s="124"/>
      <c r="J8" s="124"/>
      <c r="K8" s="124"/>
      <c r="L8" s="124"/>
      <c r="M8" s="124"/>
      <c r="N8" s="138"/>
      <c r="O8" s="124"/>
      <c r="P8" s="124"/>
      <c r="Q8" s="130"/>
      <c r="R8" s="124"/>
      <c r="S8" s="124"/>
      <c r="T8" s="124"/>
      <c r="U8" s="94"/>
      <c r="V8" s="93"/>
      <c r="W8" s="93"/>
      <c r="X8" s="93"/>
      <c r="Y8" s="171"/>
      <c r="Z8" s="171"/>
      <c r="AA8" s="93"/>
      <c r="AB8" s="93"/>
      <c r="AC8" s="93"/>
      <c r="AD8" s="94"/>
      <c r="AE8" s="93"/>
      <c r="AF8" s="93"/>
      <c r="AG8" s="94"/>
      <c r="AH8" s="93"/>
      <c r="AI8" s="93"/>
      <c r="AJ8" s="581"/>
      <c r="AK8" s="581"/>
      <c r="AL8" s="581"/>
      <c r="AM8" s="581"/>
      <c r="AN8" s="581"/>
      <c r="AO8" s="27"/>
      <c r="AP8" s="33"/>
      <c r="AQ8" s="27"/>
      <c r="AR8" s="27"/>
      <c r="AS8" s="84"/>
      <c r="AT8" s="86"/>
      <c r="AU8" s="27"/>
      <c r="AV8" s="84"/>
      <c r="AW8" s="86"/>
      <c r="AX8" s="27"/>
      <c r="AY8" s="84"/>
      <c r="AZ8" s="86"/>
      <c r="BA8" s="86"/>
      <c r="BB8" s="84"/>
      <c r="BC8" s="86"/>
      <c r="BD8" s="86"/>
      <c r="BE8" s="33"/>
      <c r="BF8" s="27"/>
      <c r="BG8" s="86"/>
      <c r="BH8" s="33"/>
      <c r="BI8" s="27"/>
      <c r="BJ8" s="86"/>
      <c r="BK8" s="33"/>
      <c r="BL8" s="27"/>
      <c r="BM8" s="27"/>
      <c r="BN8" s="33"/>
      <c r="BO8" s="27"/>
      <c r="BP8" s="27"/>
      <c r="BQ8" s="33"/>
      <c r="BR8" s="27"/>
      <c r="BS8" s="27"/>
      <c r="BT8" s="85"/>
      <c r="BU8" s="168"/>
      <c r="BV8" s="89"/>
      <c r="BW8" s="169"/>
      <c r="BX8" s="169"/>
      <c r="BY8" s="89"/>
      <c r="BZ8" s="62"/>
      <c r="CA8" s="169"/>
      <c r="CB8" s="146"/>
      <c r="CC8" s="32"/>
      <c r="CD8" s="62"/>
      <c r="CE8" s="27"/>
      <c r="CF8" s="62"/>
      <c r="CG8" s="32"/>
      <c r="CH8" s="27"/>
      <c r="CI8" s="62"/>
      <c r="CJ8" s="159"/>
      <c r="CK8" s="62"/>
      <c r="CL8" s="146"/>
      <c r="CM8" s="159"/>
      <c r="CN8" s="170"/>
      <c r="CO8" s="25"/>
      <c r="CP8" s="25"/>
      <c r="CQ8" s="84"/>
      <c r="CR8" s="25"/>
      <c r="CS8" s="86"/>
      <c r="CT8" s="25"/>
      <c r="CU8" s="25"/>
      <c r="CV8" s="86"/>
      <c r="CW8" s="25"/>
      <c r="CX8" s="25"/>
      <c r="CY8" s="86"/>
      <c r="CZ8" s="25"/>
      <c r="DA8" s="25"/>
      <c r="DB8" s="50"/>
      <c r="DC8" s="84"/>
      <c r="DD8" s="84"/>
      <c r="DE8" s="83"/>
      <c r="DF8" s="25"/>
      <c r="DG8" s="87"/>
      <c r="DH8" s="25"/>
      <c r="DI8" s="25"/>
      <c r="DJ8" s="25"/>
      <c r="DK8" s="25"/>
      <c r="DL8" s="88"/>
      <c r="DM8" s="42"/>
      <c r="DN8" s="78"/>
      <c r="DO8" s="78"/>
      <c r="DP8" s="78"/>
      <c r="DQ8" s="78"/>
      <c r="DR8" s="101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29"/>
      <c r="EM8" s="78"/>
      <c r="EN8" s="78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119"/>
      <c r="FB8" s="119"/>
      <c r="FC8" s="119"/>
      <c r="FD8" s="119"/>
      <c r="FE8" s="119"/>
      <c r="FF8" s="119"/>
      <c r="FG8" s="119"/>
      <c r="FH8" s="119"/>
      <c r="FI8" s="119"/>
    </row>
    <row r="9" spans="1:165" s="120" customFormat="1" ht="24" customHeight="1" x14ac:dyDescent="0.25">
      <c r="A9" s="130"/>
      <c r="B9" s="574" t="s">
        <v>102</v>
      </c>
      <c r="C9" s="576"/>
      <c r="D9" s="576"/>
      <c r="E9" s="352"/>
      <c r="F9" s="139"/>
      <c r="G9" s="140"/>
      <c r="H9" s="140"/>
      <c r="I9" s="140"/>
      <c r="J9" s="140"/>
      <c r="K9" s="140"/>
      <c r="L9" s="140"/>
      <c r="M9" s="140"/>
      <c r="N9" s="141"/>
      <c r="O9" s="140"/>
      <c r="P9" s="140"/>
      <c r="Q9" s="130"/>
      <c r="R9" s="140"/>
      <c r="S9" s="140"/>
      <c r="T9" s="140"/>
      <c r="U9" s="95"/>
      <c r="V9" s="100"/>
      <c r="W9" s="100"/>
      <c r="X9" s="112"/>
      <c r="Y9" s="100"/>
      <c r="Z9" s="100"/>
      <c r="AA9" s="112"/>
      <c r="AB9" s="100"/>
      <c r="AC9" s="100"/>
      <c r="AD9" s="95"/>
      <c r="AE9" s="100"/>
      <c r="AF9" s="100"/>
      <c r="AG9" s="95"/>
      <c r="AH9" s="100"/>
      <c r="AI9" s="100"/>
      <c r="AJ9" s="581"/>
      <c r="AK9" s="581"/>
      <c r="AL9" s="581"/>
      <c r="AM9" s="581"/>
      <c r="AN9" s="581"/>
      <c r="AO9" s="27"/>
      <c r="AP9" s="33"/>
      <c r="AQ9" s="27"/>
      <c r="AR9" s="27"/>
      <c r="AS9" s="84"/>
      <c r="AT9" s="86"/>
      <c r="AU9" s="27"/>
      <c r="AV9" s="84"/>
      <c r="AW9" s="86"/>
      <c r="AX9" s="27"/>
      <c r="AY9" s="84"/>
      <c r="AZ9" s="86"/>
      <c r="BA9" s="86"/>
      <c r="BB9" s="84"/>
      <c r="BC9" s="86"/>
      <c r="BD9" s="86"/>
      <c r="BE9" s="33"/>
      <c r="BF9" s="27"/>
      <c r="BG9" s="86"/>
      <c r="BH9" s="33"/>
      <c r="BI9" s="27"/>
      <c r="BJ9" s="86"/>
      <c r="BK9" s="33"/>
      <c r="BL9" s="27"/>
      <c r="BM9" s="27"/>
      <c r="BN9" s="33"/>
      <c r="BO9" s="27"/>
      <c r="BP9" s="27"/>
      <c r="BQ9" s="33"/>
      <c r="BR9" s="27"/>
      <c r="BS9" s="27"/>
      <c r="BT9" s="85"/>
      <c r="BU9" s="168"/>
      <c r="BV9" s="89"/>
      <c r="BW9" s="169"/>
      <c r="BX9" s="169"/>
      <c r="BY9" s="89"/>
      <c r="BZ9" s="62"/>
      <c r="CA9" s="169"/>
      <c r="CB9" s="146"/>
      <c r="CC9" s="32"/>
      <c r="CD9" s="62"/>
      <c r="CE9" s="27"/>
      <c r="CF9" s="62"/>
      <c r="CG9" s="32"/>
      <c r="CH9" s="27"/>
      <c r="CI9" s="62"/>
      <c r="CJ9" s="159"/>
      <c r="CK9" s="62"/>
      <c r="CL9" s="146"/>
      <c r="CM9" s="159"/>
      <c r="CN9" s="170"/>
      <c r="CO9" s="25"/>
      <c r="CP9" s="25"/>
      <c r="CQ9" s="84"/>
      <c r="CR9" s="25"/>
      <c r="CS9" s="86"/>
      <c r="CT9" s="25"/>
      <c r="CU9" s="25"/>
      <c r="CV9" s="86"/>
      <c r="CW9" s="25"/>
      <c r="CX9" s="25"/>
      <c r="CY9" s="86"/>
      <c r="CZ9" s="25"/>
      <c r="DA9" s="25"/>
      <c r="DB9" s="50"/>
      <c r="DC9" s="84"/>
      <c r="DD9" s="84"/>
      <c r="DE9" s="83"/>
      <c r="DF9" s="25"/>
      <c r="DG9" s="87"/>
      <c r="DH9" s="25"/>
      <c r="DI9" s="25"/>
      <c r="DJ9" s="25"/>
      <c r="DK9" s="25"/>
      <c r="DL9" s="88"/>
      <c r="DM9" s="42"/>
      <c r="DN9" s="78"/>
      <c r="DO9" s="78"/>
      <c r="DP9" s="78"/>
      <c r="DQ9" s="78"/>
      <c r="DR9" s="101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29"/>
      <c r="EM9" s="78"/>
      <c r="EN9" s="78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119"/>
      <c r="FB9" s="119"/>
      <c r="FC9" s="119"/>
      <c r="FD9" s="119"/>
      <c r="FE9" s="119"/>
      <c r="FF9" s="119"/>
      <c r="FG9" s="119"/>
      <c r="FH9" s="119"/>
      <c r="FI9" s="119"/>
    </row>
    <row r="10" spans="1:165" s="120" customFormat="1" ht="24" customHeight="1" x14ac:dyDescent="0.25">
      <c r="A10" s="130"/>
      <c r="B10" s="568" t="s">
        <v>83</v>
      </c>
      <c r="C10" s="569"/>
      <c r="D10" s="570" t="s">
        <v>98</v>
      </c>
      <c r="E10" s="571"/>
      <c r="F10" s="134"/>
      <c r="G10" s="135"/>
      <c r="H10" s="135"/>
      <c r="I10" s="135"/>
      <c r="J10" s="135"/>
      <c r="K10" s="135"/>
      <c r="L10" s="135"/>
      <c r="M10" s="135"/>
      <c r="N10" s="136"/>
      <c r="O10" s="135"/>
      <c r="P10" s="135"/>
      <c r="Q10" s="130"/>
      <c r="R10" s="135"/>
      <c r="S10" s="135"/>
      <c r="T10" s="135"/>
      <c r="U10" s="92"/>
      <c r="V10" s="99"/>
      <c r="W10" s="99"/>
      <c r="X10" s="111"/>
      <c r="Y10" s="99"/>
      <c r="Z10" s="99"/>
      <c r="AA10" s="111"/>
      <c r="AB10" s="99"/>
      <c r="AC10" s="99"/>
      <c r="AD10" s="92"/>
      <c r="AE10" s="99"/>
      <c r="AF10" s="99"/>
      <c r="AG10" s="92"/>
      <c r="AH10" s="99"/>
      <c r="AI10" s="99"/>
      <c r="AJ10" s="123"/>
      <c r="AK10" s="172"/>
      <c r="AL10" s="172"/>
      <c r="AM10" s="123"/>
      <c r="AN10" s="172"/>
      <c r="AO10" s="27"/>
      <c r="AP10" s="33"/>
      <c r="AQ10" s="27"/>
      <c r="AR10" s="27"/>
      <c r="AS10" s="84"/>
      <c r="AT10" s="86"/>
      <c r="AU10" s="27"/>
      <c r="AV10" s="84"/>
      <c r="AW10" s="86"/>
      <c r="AX10" s="27"/>
      <c r="AY10" s="84"/>
      <c r="AZ10" s="86"/>
      <c r="BA10" s="86"/>
      <c r="BB10" s="84"/>
      <c r="BC10" s="86"/>
      <c r="BD10" s="86"/>
      <c r="BE10" s="33"/>
      <c r="BF10" s="27"/>
      <c r="BG10" s="86"/>
      <c r="BH10" s="33"/>
      <c r="BI10" s="27"/>
      <c r="BJ10" s="86"/>
      <c r="BK10" s="33"/>
      <c r="BL10" s="27"/>
      <c r="BM10" s="27"/>
      <c r="BN10" s="33"/>
      <c r="BO10" s="27"/>
      <c r="BP10" s="27"/>
      <c r="BQ10" s="33"/>
      <c r="BR10" s="27"/>
      <c r="BS10" s="27"/>
      <c r="BT10" s="85"/>
      <c r="BU10" s="168"/>
      <c r="BV10" s="89"/>
      <c r="BW10" s="169"/>
      <c r="BX10" s="169"/>
      <c r="BY10" s="89"/>
      <c r="BZ10" s="62"/>
      <c r="CA10" s="169"/>
      <c r="CB10" s="146"/>
      <c r="CC10" s="32"/>
      <c r="CD10" s="62"/>
      <c r="CE10" s="27"/>
      <c r="CF10" s="62"/>
      <c r="CG10" s="32"/>
      <c r="CH10" s="27"/>
      <c r="CI10" s="62"/>
      <c r="CJ10" s="159"/>
      <c r="CK10" s="62"/>
      <c r="CL10" s="146"/>
      <c r="CM10" s="159"/>
      <c r="CN10" s="170"/>
      <c r="CO10" s="25"/>
      <c r="CP10" s="25"/>
      <c r="CQ10" s="84"/>
      <c r="CR10" s="25"/>
      <c r="CS10" s="86"/>
      <c r="CT10" s="25"/>
      <c r="CU10" s="25"/>
      <c r="CV10" s="86"/>
      <c r="CW10" s="25"/>
      <c r="CX10" s="25"/>
      <c r="CY10" s="86"/>
      <c r="CZ10" s="25"/>
      <c r="DA10" s="25"/>
      <c r="DB10" s="50"/>
      <c r="DC10" s="84"/>
      <c r="DD10" s="84"/>
      <c r="DE10" s="83"/>
      <c r="DF10" s="25"/>
      <c r="DG10" s="87"/>
      <c r="DH10" s="25"/>
      <c r="DI10" s="25"/>
      <c r="DJ10" s="25"/>
      <c r="DK10" s="25"/>
      <c r="DL10" s="88"/>
      <c r="DM10" s="42"/>
      <c r="DN10" s="78"/>
      <c r="DO10" s="78"/>
      <c r="DP10" s="78"/>
      <c r="DQ10" s="78"/>
      <c r="DR10" s="101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29"/>
      <c r="EM10" s="78"/>
      <c r="EN10" s="78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119"/>
      <c r="FB10" s="119"/>
      <c r="FC10" s="119"/>
      <c r="FD10" s="119"/>
      <c r="FE10" s="119"/>
      <c r="FF10" s="119"/>
      <c r="FG10" s="119"/>
      <c r="FH10" s="119"/>
      <c r="FI10" s="119"/>
    </row>
    <row r="11" spans="1:165" s="120" customFormat="1" ht="24" customHeight="1" x14ac:dyDescent="0.25">
      <c r="A11" s="130"/>
      <c r="B11" s="523" t="s">
        <v>68</v>
      </c>
      <c r="C11" s="524"/>
      <c r="D11" s="543"/>
      <c r="E11" s="544"/>
      <c r="F11" s="134"/>
      <c r="G11" s="135"/>
      <c r="H11" s="135"/>
      <c r="I11" s="135"/>
      <c r="J11" s="135"/>
      <c r="K11" s="135"/>
      <c r="L11" s="135"/>
      <c r="M11" s="135"/>
      <c r="N11" s="136"/>
      <c r="O11" s="135"/>
      <c r="P11" s="135"/>
      <c r="Q11" s="130"/>
      <c r="R11" s="135"/>
      <c r="S11" s="135"/>
      <c r="T11" s="135"/>
      <c r="U11" s="92"/>
      <c r="V11" s="99"/>
      <c r="W11" s="99"/>
      <c r="X11" s="111"/>
      <c r="Y11" s="99"/>
      <c r="Z11" s="99"/>
      <c r="AA11" s="111"/>
      <c r="AB11" s="99"/>
      <c r="AC11" s="99"/>
      <c r="AD11" s="92"/>
      <c r="AE11" s="99"/>
      <c r="AF11" s="99"/>
      <c r="AG11" s="92"/>
      <c r="AH11" s="99"/>
      <c r="AI11" s="99"/>
      <c r="AJ11" s="123"/>
      <c r="AK11" s="172"/>
      <c r="AL11" s="172"/>
      <c r="AM11" s="123"/>
      <c r="AN11" s="172"/>
      <c r="AO11" s="27"/>
      <c r="AP11" s="33"/>
      <c r="AQ11" s="27"/>
      <c r="AR11" s="27"/>
      <c r="AS11" s="84"/>
      <c r="AT11" s="86"/>
      <c r="AU11" s="27"/>
      <c r="AV11" s="84"/>
      <c r="AW11" s="86"/>
      <c r="AX11" s="27"/>
      <c r="AY11" s="84"/>
      <c r="AZ11" s="86"/>
      <c r="BA11" s="86"/>
      <c r="BB11" s="84"/>
      <c r="BC11" s="86"/>
      <c r="BD11" s="86"/>
      <c r="BE11" s="33"/>
      <c r="BF11" s="27"/>
      <c r="BG11" s="86"/>
      <c r="BH11" s="33"/>
      <c r="BI11" s="27"/>
      <c r="BJ11" s="86"/>
      <c r="BK11" s="33"/>
      <c r="BL11" s="27"/>
      <c r="BM11" s="27"/>
      <c r="BN11" s="33"/>
      <c r="BO11" s="27"/>
      <c r="BP11" s="27"/>
      <c r="BQ11" s="33"/>
      <c r="BR11" s="27"/>
      <c r="BS11" s="27"/>
      <c r="BT11" s="85"/>
      <c r="BU11" s="168"/>
      <c r="BV11" s="89"/>
      <c r="BW11" s="169"/>
      <c r="BX11" s="169"/>
      <c r="BY11" s="89"/>
      <c r="BZ11" s="62"/>
      <c r="CA11" s="169"/>
      <c r="CB11" s="146"/>
      <c r="CC11" s="32"/>
      <c r="CD11" s="62"/>
      <c r="CE11" s="27"/>
      <c r="CF11" s="62"/>
      <c r="CG11" s="32"/>
      <c r="CH11" s="27"/>
      <c r="CI11" s="62"/>
      <c r="CJ11" s="159"/>
      <c r="CK11" s="62"/>
      <c r="CL11" s="146"/>
      <c r="CM11" s="159"/>
      <c r="CN11" s="170"/>
      <c r="CO11" s="25"/>
      <c r="CP11" s="25"/>
      <c r="CQ11" s="84"/>
      <c r="CR11" s="25"/>
      <c r="CS11" s="86"/>
      <c r="CT11" s="25"/>
      <c r="CU11" s="25"/>
      <c r="CV11" s="86"/>
      <c r="CW11" s="25"/>
      <c r="CX11" s="25"/>
      <c r="CY11" s="86"/>
      <c r="CZ11" s="25"/>
      <c r="DA11" s="25"/>
      <c r="DB11" s="50"/>
      <c r="DC11" s="84"/>
      <c r="DD11" s="84"/>
      <c r="DE11" s="83"/>
      <c r="DF11" s="25"/>
      <c r="DG11" s="87"/>
      <c r="DH11" s="25"/>
      <c r="DI11" s="25"/>
      <c r="DJ11" s="25"/>
      <c r="DK11" s="25"/>
      <c r="DL11" s="88"/>
      <c r="DM11" s="42"/>
      <c r="DN11" s="78"/>
      <c r="DO11" s="78"/>
      <c r="DP11" s="78"/>
      <c r="DQ11" s="78"/>
      <c r="DR11" s="101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29"/>
      <c r="EM11" s="78"/>
      <c r="EN11" s="78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119"/>
      <c r="FB11" s="119"/>
      <c r="FC11" s="119"/>
      <c r="FD11" s="119"/>
      <c r="FE11" s="119"/>
      <c r="FF11" s="119"/>
      <c r="FG11" s="119"/>
      <c r="FH11" s="119"/>
      <c r="FI11" s="119"/>
    </row>
    <row r="12" spans="1:165" s="120" customFormat="1" ht="24" customHeight="1" x14ac:dyDescent="0.25">
      <c r="A12" s="130"/>
      <c r="B12" s="525" t="s">
        <v>55</v>
      </c>
      <c r="C12" s="526"/>
      <c r="D12" s="545"/>
      <c r="E12" s="546"/>
      <c r="F12" s="134"/>
      <c r="G12" s="135"/>
      <c r="H12" s="135"/>
      <c r="I12" s="135"/>
      <c r="J12" s="135"/>
      <c r="K12" s="135"/>
      <c r="L12" s="135"/>
      <c r="M12" s="135"/>
      <c r="N12" s="136"/>
      <c r="O12" s="135"/>
      <c r="P12" s="135"/>
      <c r="Q12" s="130"/>
      <c r="R12" s="135"/>
      <c r="S12" s="135"/>
      <c r="T12" s="135"/>
      <c r="U12" s="92"/>
      <c r="V12" s="99"/>
      <c r="W12" s="99"/>
      <c r="X12" s="111"/>
      <c r="Y12" s="99"/>
      <c r="Z12" s="99"/>
      <c r="AA12" s="111"/>
      <c r="AB12" s="99"/>
      <c r="AC12" s="99"/>
      <c r="AD12" s="92"/>
      <c r="AE12" s="99"/>
      <c r="AF12" s="99"/>
      <c r="AG12" s="92"/>
      <c r="AH12" s="99"/>
      <c r="AI12" s="99"/>
      <c r="AJ12" s="593"/>
      <c r="AK12" s="593"/>
      <c r="AL12" s="593"/>
      <c r="AM12" s="593"/>
      <c r="AN12" s="593"/>
      <c r="AO12" s="27"/>
      <c r="AP12" s="33"/>
      <c r="AQ12" s="27"/>
      <c r="AR12" s="27"/>
      <c r="AS12" s="84"/>
      <c r="AT12" s="86"/>
      <c r="AU12" s="27"/>
      <c r="AV12" s="84"/>
      <c r="AW12" s="86"/>
      <c r="AX12" s="27"/>
      <c r="AY12" s="84"/>
      <c r="AZ12" s="86"/>
      <c r="BA12" s="86"/>
      <c r="BB12" s="84"/>
      <c r="BC12" s="86"/>
      <c r="BD12" s="86"/>
      <c r="BE12" s="33"/>
      <c r="BF12" s="27"/>
      <c r="BG12" s="86"/>
      <c r="BH12" s="33"/>
      <c r="BI12" s="27"/>
      <c r="BJ12" s="86"/>
      <c r="BK12" s="33"/>
      <c r="BL12" s="27"/>
      <c r="BM12" s="27"/>
      <c r="BN12" s="33"/>
      <c r="BO12" s="27"/>
      <c r="BP12" s="27"/>
      <c r="BQ12" s="33"/>
      <c r="BR12" s="27"/>
      <c r="BS12" s="27"/>
      <c r="BT12" s="85"/>
      <c r="BU12" s="168"/>
      <c r="BV12" s="89"/>
      <c r="BW12" s="169"/>
      <c r="BX12" s="169"/>
      <c r="BY12" s="89"/>
      <c r="BZ12" s="62"/>
      <c r="CA12" s="169"/>
      <c r="CB12" s="146"/>
      <c r="CC12" s="32"/>
      <c r="CD12" s="62"/>
      <c r="CE12" s="27"/>
      <c r="CF12" s="62"/>
      <c r="CG12" s="32"/>
      <c r="CH12" s="27"/>
      <c r="CI12" s="62"/>
      <c r="CJ12" s="159"/>
      <c r="CK12" s="62"/>
      <c r="CL12" s="146"/>
      <c r="CM12" s="159"/>
      <c r="CN12" s="170"/>
      <c r="CO12" s="25"/>
      <c r="CP12" s="25"/>
      <c r="CQ12" s="84"/>
      <c r="CR12" s="25"/>
      <c r="CS12" s="86"/>
      <c r="CT12" s="25"/>
      <c r="CU12" s="25"/>
      <c r="CV12" s="86"/>
      <c r="CW12" s="25"/>
      <c r="CX12" s="25"/>
      <c r="CY12" s="86"/>
      <c r="CZ12" s="25"/>
      <c r="DA12" s="25"/>
      <c r="DB12" s="50"/>
      <c r="DC12" s="84"/>
      <c r="DD12" s="84"/>
      <c r="DE12" s="83"/>
      <c r="DF12" s="25"/>
      <c r="DG12" s="87"/>
      <c r="DH12" s="25"/>
      <c r="DI12" s="25"/>
      <c r="DJ12" s="25"/>
      <c r="DK12" s="25"/>
      <c r="DL12" s="88"/>
      <c r="DM12" s="42"/>
      <c r="DN12" s="78"/>
      <c r="DO12" s="78"/>
      <c r="DP12" s="78"/>
      <c r="DQ12" s="78"/>
      <c r="DR12" s="101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29"/>
      <c r="EM12" s="78"/>
      <c r="EN12" s="78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119"/>
      <c r="FB12" s="119"/>
      <c r="FC12" s="119"/>
      <c r="FD12" s="119"/>
      <c r="FE12" s="119"/>
      <c r="FF12" s="119"/>
      <c r="FG12" s="119"/>
      <c r="FH12" s="119"/>
      <c r="FI12" s="119"/>
    </row>
    <row r="13" spans="1:165" s="120" customFormat="1" ht="24" customHeight="1" x14ac:dyDescent="0.25">
      <c r="A13" s="130"/>
      <c r="B13" s="527" t="s">
        <v>56</v>
      </c>
      <c r="C13" s="528"/>
      <c r="D13" s="545"/>
      <c r="E13" s="546"/>
      <c r="F13" s="127"/>
      <c r="G13" s="128"/>
      <c r="H13" s="128"/>
      <c r="I13" s="128"/>
      <c r="J13" s="128"/>
      <c r="K13" s="128"/>
      <c r="L13" s="128"/>
      <c r="M13" s="128"/>
      <c r="N13" s="129"/>
      <c r="O13" s="128"/>
      <c r="P13" s="128"/>
      <c r="Q13" s="130"/>
      <c r="R13" s="128"/>
      <c r="S13" s="128"/>
      <c r="T13" s="128"/>
      <c r="U13" s="90"/>
      <c r="V13" s="97"/>
      <c r="W13" s="97"/>
      <c r="X13" s="109"/>
      <c r="Y13" s="97"/>
      <c r="Z13" s="97"/>
      <c r="AA13" s="109"/>
      <c r="AB13" s="97"/>
      <c r="AC13" s="97"/>
      <c r="AD13" s="90"/>
      <c r="AE13" s="97"/>
      <c r="AF13" s="97"/>
      <c r="AG13" s="90"/>
      <c r="AH13" s="97"/>
      <c r="AI13" s="97"/>
      <c r="AJ13" s="593"/>
      <c r="AK13" s="593"/>
      <c r="AL13" s="593"/>
      <c r="AM13" s="593"/>
      <c r="AN13" s="593"/>
      <c r="AO13" s="27"/>
      <c r="AP13" s="33"/>
      <c r="AQ13" s="27"/>
      <c r="AR13" s="27"/>
      <c r="AS13" s="84"/>
      <c r="AT13" s="86"/>
      <c r="AU13" s="27"/>
      <c r="AV13" s="84"/>
      <c r="AW13" s="86"/>
      <c r="AX13" s="27"/>
      <c r="AY13" s="84"/>
      <c r="AZ13" s="86"/>
      <c r="BA13" s="86"/>
      <c r="BB13" s="84"/>
      <c r="BC13" s="86"/>
      <c r="BD13" s="86"/>
      <c r="BE13" s="33"/>
      <c r="BF13" s="27"/>
      <c r="BG13" s="86"/>
      <c r="BH13" s="33"/>
      <c r="BI13" s="27"/>
      <c r="BJ13" s="86"/>
      <c r="BK13" s="33"/>
      <c r="BL13" s="27"/>
      <c r="BM13" s="27"/>
      <c r="BN13" s="33"/>
      <c r="BO13" s="27"/>
      <c r="BP13" s="27"/>
      <c r="BQ13" s="33"/>
      <c r="BR13" s="27"/>
      <c r="BS13" s="27"/>
      <c r="BT13" s="85"/>
      <c r="BU13" s="168"/>
      <c r="BV13" s="89"/>
      <c r="BW13" s="169"/>
      <c r="BX13" s="169"/>
      <c r="BY13" s="89"/>
      <c r="BZ13" s="62"/>
      <c r="CA13" s="169"/>
      <c r="CB13" s="146"/>
      <c r="CC13" s="32"/>
      <c r="CD13" s="62"/>
      <c r="CE13" s="27"/>
      <c r="CF13" s="62"/>
      <c r="CG13" s="32"/>
      <c r="CH13" s="27"/>
      <c r="CI13" s="62"/>
      <c r="CJ13" s="159"/>
      <c r="CK13" s="62"/>
      <c r="CL13" s="146"/>
      <c r="CM13" s="159"/>
      <c r="CN13" s="170"/>
      <c r="CO13" s="25"/>
      <c r="CP13" s="25"/>
      <c r="CQ13" s="84"/>
      <c r="CR13" s="25"/>
      <c r="CS13" s="86"/>
      <c r="CT13" s="25"/>
      <c r="CU13" s="25"/>
      <c r="CV13" s="86"/>
      <c r="CW13" s="25"/>
      <c r="CX13" s="25"/>
      <c r="CY13" s="86"/>
      <c r="CZ13" s="25"/>
      <c r="DA13" s="25"/>
      <c r="DB13" s="50"/>
      <c r="DC13" s="84"/>
      <c r="DD13" s="84"/>
      <c r="DE13" s="83"/>
      <c r="DF13" s="25"/>
      <c r="DG13" s="87"/>
      <c r="DH13" s="25"/>
      <c r="DI13" s="25"/>
      <c r="DJ13" s="25"/>
      <c r="DK13" s="25"/>
      <c r="DL13" s="88"/>
      <c r="DM13" s="42"/>
      <c r="DN13" s="78"/>
      <c r="DO13" s="78"/>
      <c r="DP13" s="78"/>
      <c r="DQ13" s="78"/>
      <c r="DR13" s="101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29"/>
      <c r="EM13" s="78"/>
      <c r="EN13" s="78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119"/>
      <c r="FB13" s="119"/>
      <c r="FC13" s="119"/>
      <c r="FD13" s="119"/>
      <c r="FE13" s="119"/>
      <c r="FF13" s="119"/>
      <c r="FG13" s="119"/>
      <c r="FH13" s="119"/>
      <c r="FI13" s="119"/>
    </row>
    <row r="14" spans="1:165" s="120" customFormat="1" ht="24" customHeight="1" x14ac:dyDescent="0.25">
      <c r="A14" s="130"/>
      <c r="B14" s="525" t="s">
        <v>63</v>
      </c>
      <c r="C14" s="526"/>
      <c r="D14" s="545"/>
      <c r="E14" s="546"/>
      <c r="F14" s="127"/>
      <c r="G14" s="128"/>
      <c r="H14" s="128"/>
      <c r="I14" s="128"/>
      <c r="J14" s="128"/>
      <c r="K14" s="128"/>
      <c r="L14" s="128"/>
      <c r="M14" s="128"/>
      <c r="N14" s="129"/>
      <c r="O14" s="128"/>
      <c r="P14" s="128"/>
      <c r="Q14" s="130"/>
      <c r="R14" s="128"/>
      <c r="S14" s="128"/>
      <c r="T14" s="128"/>
      <c r="U14" s="90"/>
      <c r="V14" s="97"/>
      <c r="W14" s="97"/>
      <c r="X14" s="97"/>
      <c r="Y14" s="173"/>
      <c r="Z14" s="173"/>
      <c r="AA14" s="97"/>
      <c r="AB14" s="97"/>
      <c r="AC14" s="97"/>
      <c r="AD14" s="90"/>
      <c r="AE14" s="97"/>
      <c r="AF14" s="97"/>
      <c r="AG14" s="90"/>
      <c r="AH14" s="97"/>
      <c r="AI14" s="97"/>
      <c r="AJ14" s="124"/>
      <c r="AK14" s="137"/>
      <c r="AL14" s="137"/>
      <c r="AM14" s="124"/>
      <c r="AN14" s="137"/>
      <c r="AO14" s="27"/>
      <c r="AP14" s="33"/>
      <c r="AQ14" s="27"/>
      <c r="AR14" s="27"/>
      <c r="AS14" s="84"/>
      <c r="AT14" s="86"/>
      <c r="AU14" s="27"/>
      <c r="AV14" s="84"/>
      <c r="AW14" s="86"/>
      <c r="AX14" s="27"/>
      <c r="AY14" s="84"/>
      <c r="AZ14" s="86"/>
      <c r="BA14" s="86"/>
      <c r="BB14" s="84"/>
      <c r="BC14" s="86"/>
      <c r="BD14" s="86"/>
      <c r="BE14" s="33"/>
      <c r="BF14" s="27"/>
      <c r="BG14" s="86"/>
      <c r="BH14" s="33"/>
      <c r="BI14" s="27"/>
      <c r="BJ14" s="86"/>
      <c r="BK14" s="33"/>
      <c r="BL14" s="27"/>
      <c r="BM14" s="27"/>
      <c r="BN14" s="33"/>
      <c r="BO14" s="27"/>
      <c r="BP14" s="27"/>
      <c r="BQ14" s="33"/>
      <c r="BR14" s="27"/>
      <c r="BS14" s="27"/>
      <c r="BT14" s="85"/>
      <c r="BU14" s="168"/>
      <c r="BV14" s="89"/>
      <c r="BW14" s="169"/>
      <c r="BX14" s="169"/>
      <c r="BY14" s="89"/>
      <c r="BZ14" s="62"/>
      <c r="CA14" s="169"/>
      <c r="CB14" s="146"/>
      <c r="CC14" s="32"/>
      <c r="CD14" s="62"/>
      <c r="CE14" s="27"/>
      <c r="CF14" s="62"/>
      <c r="CG14" s="32"/>
      <c r="CH14" s="27"/>
      <c r="CI14" s="62"/>
      <c r="CJ14" s="159"/>
      <c r="CK14" s="62"/>
      <c r="CL14" s="146"/>
      <c r="CM14" s="159"/>
      <c r="CN14" s="170"/>
      <c r="CO14" s="25"/>
      <c r="CP14" s="25"/>
      <c r="CQ14" s="84"/>
      <c r="CR14" s="25"/>
      <c r="CS14" s="86"/>
      <c r="CT14" s="25"/>
      <c r="CU14" s="25"/>
      <c r="CV14" s="86"/>
      <c r="CW14" s="25"/>
      <c r="CX14" s="25"/>
      <c r="CY14" s="86"/>
      <c r="CZ14" s="25"/>
      <c r="DA14" s="25"/>
      <c r="DB14" s="50"/>
      <c r="DC14" s="84"/>
      <c r="DD14" s="84"/>
      <c r="DE14" s="83"/>
      <c r="DF14" s="25"/>
      <c r="DG14" s="87"/>
      <c r="DH14" s="25"/>
      <c r="DI14" s="25"/>
      <c r="DJ14" s="25"/>
      <c r="DK14" s="25"/>
      <c r="DL14" s="88"/>
      <c r="DM14" s="42"/>
      <c r="DN14" s="78"/>
      <c r="DO14" s="78"/>
      <c r="DP14" s="78"/>
      <c r="DQ14" s="78"/>
      <c r="DR14" s="101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29"/>
      <c r="EM14" s="78"/>
      <c r="EN14" s="78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119"/>
      <c r="FB14" s="119"/>
      <c r="FC14" s="119"/>
      <c r="FD14" s="119"/>
      <c r="FE14" s="119"/>
      <c r="FF14" s="119"/>
      <c r="FG14" s="119"/>
      <c r="FH14" s="119"/>
      <c r="FI14" s="119"/>
    </row>
    <row r="15" spans="1:165" s="120" customFormat="1" ht="24" customHeight="1" x14ac:dyDescent="0.25">
      <c r="A15" s="130"/>
      <c r="B15" s="529" t="s">
        <v>60</v>
      </c>
      <c r="C15" s="530"/>
      <c r="D15" s="545"/>
      <c r="E15" s="546"/>
      <c r="F15" s="127"/>
      <c r="G15" s="128"/>
      <c r="H15" s="128"/>
      <c r="I15" s="128"/>
      <c r="J15" s="128"/>
      <c r="K15" s="128"/>
      <c r="L15" s="128"/>
      <c r="M15" s="128"/>
      <c r="N15" s="129"/>
      <c r="O15" s="128"/>
      <c r="P15" s="128"/>
      <c r="Q15" s="130"/>
      <c r="R15" s="128"/>
      <c r="S15" s="128"/>
      <c r="T15" s="128"/>
      <c r="U15" s="90"/>
      <c r="V15" s="97"/>
      <c r="W15" s="97"/>
      <c r="X15" s="97"/>
      <c r="Y15" s="173"/>
      <c r="Z15" s="173"/>
      <c r="AA15" s="97"/>
      <c r="AB15" s="97"/>
      <c r="AC15" s="97"/>
      <c r="AD15" s="90"/>
      <c r="AE15" s="97"/>
      <c r="AF15" s="97"/>
      <c r="AG15" s="90"/>
      <c r="AH15" s="97"/>
      <c r="AI15" s="97"/>
      <c r="AJ15" s="124"/>
      <c r="AK15" s="137"/>
      <c r="AL15" s="137"/>
      <c r="AM15" s="124"/>
      <c r="AN15" s="137"/>
      <c r="AO15" s="27"/>
      <c r="AP15" s="33"/>
      <c r="AQ15" s="27"/>
      <c r="AR15" s="27"/>
      <c r="AS15" s="84"/>
      <c r="AT15" s="86"/>
      <c r="AU15" s="27"/>
      <c r="AV15" s="84"/>
      <c r="AW15" s="86"/>
      <c r="AX15" s="27"/>
      <c r="AY15" s="84"/>
      <c r="AZ15" s="86"/>
      <c r="BA15" s="86"/>
      <c r="BB15" s="84"/>
      <c r="BC15" s="86"/>
      <c r="BD15" s="86"/>
      <c r="BE15" s="33"/>
      <c r="BF15" s="27"/>
      <c r="BG15" s="86"/>
      <c r="BH15" s="33"/>
      <c r="BI15" s="27"/>
      <c r="BJ15" s="86"/>
      <c r="BK15" s="33"/>
      <c r="BL15" s="27"/>
      <c r="BM15" s="27"/>
      <c r="BN15" s="33"/>
      <c r="BO15" s="27"/>
      <c r="BP15" s="27"/>
      <c r="BQ15" s="33"/>
      <c r="BR15" s="27"/>
      <c r="BS15" s="27"/>
      <c r="BT15" s="85"/>
      <c r="BU15" s="168"/>
      <c r="BV15" s="89"/>
      <c r="BW15" s="169"/>
      <c r="BX15" s="169"/>
      <c r="BY15" s="89"/>
      <c r="BZ15" s="62"/>
      <c r="CA15" s="169"/>
      <c r="CB15" s="146"/>
      <c r="CC15" s="32"/>
      <c r="CD15" s="62"/>
      <c r="CE15" s="27"/>
      <c r="CF15" s="62"/>
      <c r="CG15" s="32"/>
      <c r="CH15" s="27"/>
      <c r="CI15" s="62"/>
      <c r="CJ15" s="159"/>
      <c r="CK15" s="62"/>
      <c r="CL15" s="146"/>
      <c r="CM15" s="159"/>
      <c r="CN15" s="170"/>
      <c r="CO15" s="25"/>
      <c r="CP15" s="25"/>
      <c r="CQ15" s="84"/>
      <c r="CR15" s="25"/>
      <c r="CS15" s="86"/>
      <c r="CT15" s="25"/>
      <c r="CU15" s="25"/>
      <c r="CV15" s="86"/>
      <c r="CW15" s="25"/>
      <c r="CX15" s="25"/>
      <c r="CY15" s="86"/>
      <c r="CZ15" s="25"/>
      <c r="DA15" s="25"/>
      <c r="DB15" s="50"/>
      <c r="DC15" s="84"/>
      <c r="DD15" s="84"/>
      <c r="DE15" s="83"/>
      <c r="DF15" s="25"/>
      <c r="DG15" s="87"/>
      <c r="DH15" s="25"/>
      <c r="DI15" s="25"/>
      <c r="DJ15" s="25"/>
      <c r="DK15" s="25"/>
      <c r="DL15" s="88"/>
      <c r="DM15" s="42"/>
      <c r="DN15" s="78"/>
      <c r="DO15" s="78"/>
      <c r="DP15" s="78"/>
      <c r="DQ15" s="78"/>
      <c r="DR15" s="101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29"/>
      <c r="EM15" s="78"/>
      <c r="EN15" s="78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119"/>
      <c r="FB15" s="119"/>
      <c r="FC15" s="119"/>
      <c r="FD15" s="119"/>
      <c r="FE15" s="119"/>
      <c r="FF15" s="119"/>
      <c r="FG15" s="119"/>
      <c r="FH15" s="119"/>
      <c r="FI15" s="119"/>
    </row>
    <row r="16" spans="1:165" s="120" customFormat="1" ht="24" customHeight="1" x14ac:dyDescent="0.25">
      <c r="A16" s="130"/>
      <c r="B16" s="529" t="s">
        <v>57</v>
      </c>
      <c r="C16" s="530"/>
      <c r="D16" s="545"/>
      <c r="E16" s="546"/>
      <c r="F16" s="127"/>
      <c r="G16" s="128"/>
      <c r="H16" s="128"/>
      <c r="I16" s="128"/>
      <c r="J16" s="128"/>
      <c r="K16" s="128"/>
      <c r="L16" s="128"/>
      <c r="M16" s="128"/>
      <c r="N16" s="129"/>
      <c r="O16" s="128"/>
      <c r="P16" s="128"/>
      <c r="Q16" s="130"/>
      <c r="R16" s="128"/>
      <c r="S16" s="128"/>
      <c r="T16" s="128"/>
      <c r="U16" s="90"/>
      <c r="V16" s="97"/>
      <c r="W16" s="97"/>
      <c r="X16" s="97"/>
      <c r="Y16" s="173"/>
      <c r="Z16" s="173"/>
      <c r="AA16" s="97"/>
      <c r="AB16" s="97"/>
      <c r="AC16" s="97"/>
      <c r="AD16" s="90"/>
      <c r="AE16" s="97"/>
      <c r="AF16" s="97"/>
      <c r="AG16" s="90"/>
      <c r="AH16" s="97"/>
      <c r="AI16" s="97"/>
      <c r="AJ16" s="124"/>
      <c r="AK16" s="137"/>
      <c r="AL16" s="137"/>
      <c r="AM16" s="124"/>
      <c r="AN16" s="137"/>
      <c r="AO16" s="27"/>
      <c r="AP16" s="33"/>
      <c r="AQ16" s="27"/>
      <c r="AR16" s="27"/>
      <c r="AS16" s="84"/>
      <c r="AT16" s="86"/>
      <c r="AU16" s="27"/>
      <c r="AV16" s="84"/>
      <c r="AW16" s="86"/>
      <c r="AX16" s="27"/>
      <c r="AY16" s="84"/>
      <c r="AZ16" s="86"/>
      <c r="BA16" s="86"/>
      <c r="BB16" s="84"/>
      <c r="BC16" s="86"/>
      <c r="BD16" s="86"/>
      <c r="BE16" s="33"/>
      <c r="BF16" s="27"/>
      <c r="BG16" s="86"/>
      <c r="BH16" s="33"/>
      <c r="BI16" s="27"/>
      <c r="BJ16" s="86"/>
      <c r="BK16" s="33"/>
      <c r="BL16" s="27"/>
      <c r="BM16" s="27"/>
      <c r="BN16" s="33"/>
      <c r="BO16" s="27"/>
      <c r="BP16" s="27"/>
      <c r="BQ16" s="33"/>
      <c r="BR16" s="27"/>
      <c r="BS16" s="27"/>
      <c r="BT16" s="85"/>
      <c r="BU16" s="168"/>
      <c r="BV16" s="89"/>
      <c r="BW16" s="169"/>
      <c r="BX16" s="169"/>
      <c r="BY16" s="89"/>
      <c r="BZ16" s="62"/>
      <c r="CA16" s="169"/>
      <c r="CB16" s="146"/>
      <c r="CC16" s="32"/>
      <c r="CD16" s="62"/>
      <c r="CE16" s="27"/>
      <c r="CF16" s="62"/>
      <c r="CG16" s="32"/>
      <c r="CH16" s="27"/>
      <c r="CI16" s="62"/>
      <c r="CJ16" s="159"/>
      <c r="CK16" s="62"/>
      <c r="CL16" s="146"/>
      <c r="CM16" s="159"/>
      <c r="CN16" s="170"/>
      <c r="CO16" s="25"/>
      <c r="CP16" s="25"/>
      <c r="CQ16" s="84"/>
      <c r="CR16" s="25"/>
      <c r="CS16" s="86"/>
      <c r="CT16" s="25"/>
      <c r="CU16" s="25"/>
      <c r="CV16" s="86"/>
      <c r="CW16" s="25"/>
      <c r="CX16" s="25"/>
      <c r="CY16" s="86"/>
      <c r="CZ16" s="25"/>
      <c r="DA16" s="25"/>
      <c r="DB16" s="50"/>
      <c r="DC16" s="84"/>
      <c r="DD16" s="84"/>
      <c r="DE16" s="83"/>
      <c r="DF16" s="25"/>
      <c r="DG16" s="87"/>
      <c r="DH16" s="25"/>
      <c r="DI16" s="25"/>
      <c r="DJ16" s="25"/>
      <c r="DK16" s="25"/>
      <c r="DL16" s="88"/>
      <c r="DM16" s="42"/>
      <c r="DN16" s="78"/>
      <c r="DO16" s="78"/>
      <c r="DP16" s="78"/>
      <c r="DQ16" s="78"/>
      <c r="DR16" s="101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29"/>
      <c r="EM16" s="78"/>
      <c r="EN16" s="78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119"/>
      <c r="FB16" s="119"/>
      <c r="FC16" s="119"/>
      <c r="FD16" s="119"/>
      <c r="FE16" s="119"/>
      <c r="FF16" s="119"/>
      <c r="FG16" s="119"/>
      <c r="FH16" s="119"/>
      <c r="FI16" s="119"/>
    </row>
    <row r="17" spans="1:166" s="120" customFormat="1" ht="24" customHeight="1" x14ac:dyDescent="0.25">
      <c r="A17" s="130"/>
      <c r="B17" s="549" t="s">
        <v>53</v>
      </c>
      <c r="C17" s="550"/>
      <c r="D17" s="545"/>
      <c r="E17" s="546"/>
      <c r="F17" s="127"/>
      <c r="G17" s="128"/>
      <c r="H17" s="128"/>
      <c r="I17" s="128"/>
      <c r="J17" s="128"/>
      <c r="K17" s="128"/>
      <c r="L17" s="128"/>
      <c r="M17" s="128"/>
      <c r="N17" s="129"/>
      <c r="O17" s="128"/>
      <c r="P17" s="128"/>
      <c r="Q17" s="130"/>
      <c r="R17" s="128"/>
      <c r="S17" s="128"/>
      <c r="T17" s="128"/>
      <c r="U17" s="90"/>
      <c r="V17" s="97"/>
      <c r="W17" s="97"/>
      <c r="X17" s="97"/>
      <c r="Y17" s="173"/>
      <c r="Z17" s="173"/>
      <c r="AA17" s="97"/>
      <c r="AB17" s="97"/>
      <c r="AC17" s="97"/>
      <c r="AD17" s="90"/>
      <c r="AE17" s="97"/>
      <c r="AF17" s="97"/>
      <c r="AG17" s="90"/>
      <c r="AH17" s="97"/>
      <c r="AI17" s="97"/>
      <c r="AJ17" s="124"/>
      <c r="AK17" s="137"/>
      <c r="AL17" s="137"/>
      <c r="AM17" s="124"/>
      <c r="AN17" s="137"/>
      <c r="AO17" s="27"/>
      <c r="AP17" s="33"/>
      <c r="AQ17" s="27"/>
      <c r="AR17" s="27"/>
      <c r="AS17" s="84"/>
      <c r="AT17" s="86"/>
      <c r="AU17" s="27"/>
      <c r="AV17" s="84"/>
      <c r="AW17" s="86"/>
      <c r="AX17" s="27"/>
      <c r="AY17" s="84"/>
      <c r="AZ17" s="86"/>
      <c r="BA17" s="86"/>
      <c r="BB17" s="84"/>
      <c r="BC17" s="86"/>
      <c r="BD17" s="86"/>
      <c r="BE17" s="33"/>
      <c r="BF17" s="27"/>
      <c r="BG17" s="86"/>
      <c r="BH17" s="33"/>
      <c r="BI17" s="27"/>
      <c r="BJ17" s="86"/>
      <c r="BK17" s="33"/>
      <c r="BL17" s="27"/>
      <c r="BM17" s="27"/>
      <c r="BN17" s="33"/>
      <c r="BO17" s="27"/>
      <c r="BP17" s="27"/>
      <c r="BQ17" s="33"/>
      <c r="BR17" s="27"/>
      <c r="BS17" s="27"/>
      <c r="BT17" s="85"/>
      <c r="BU17" s="168"/>
      <c r="BV17" s="89"/>
      <c r="BW17" s="169"/>
      <c r="BX17" s="169"/>
      <c r="BY17" s="89"/>
      <c r="BZ17" s="62"/>
      <c r="CA17" s="169"/>
      <c r="CB17" s="146"/>
      <c r="CC17" s="32"/>
      <c r="CD17" s="62"/>
      <c r="CE17" s="27"/>
      <c r="CF17" s="62"/>
      <c r="CG17" s="32"/>
      <c r="CH17" s="27"/>
      <c r="CI17" s="62"/>
      <c r="CJ17" s="159"/>
      <c r="CK17" s="62"/>
      <c r="CL17" s="146"/>
      <c r="CM17" s="159"/>
      <c r="CN17" s="170"/>
      <c r="CO17" s="25"/>
      <c r="CP17" s="25"/>
      <c r="CQ17" s="84"/>
      <c r="CR17" s="25"/>
      <c r="CS17" s="86"/>
      <c r="CT17" s="25"/>
      <c r="CU17" s="25"/>
      <c r="CV17" s="86"/>
      <c r="CW17" s="25"/>
      <c r="CX17" s="25"/>
      <c r="CY17" s="86"/>
      <c r="CZ17" s="25"/>
      <c r="DA17" s="25"/>
      <c r="DB17" s="50"/>
      <c r="DC17" s="84"/>
      <c r="DD17" s="84"/>
      <c r="DE17" s="83"/>
      <c r="DF17" s="25"/>
      <c r="DG17" s="87"/>
      <c r="DH17" s="25"/>
      <c r="DI17" s="25"/>
      <c r="DJ17" s="25"/>
      <c r="DK17" s="25"/>
      <c r="DL17" s="88"/>
      <c r="DM17" s="42"/>
      <c r="DN17" s="78"/>
      <c r="DO17" s="78"/>
      <c r="DP17" s="78"/>
      <c r="DQ17" s="78"/>
      <c r="DR17" s="101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29"/>
      <c r="EM17" s="78"/>
      <c r="EN17" s="78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119"/>
      <c r="FB17" s="119"/>
      <c r="FC17" s="119"/>
      <c r="FD17" s="119"/>
      <c r="FE17" s="119"/>
      <c r="FF17" s="119"/>
      <c r="FG17" s="119"/>
      <c r="FH17" s="119"/>
      <c r="FI17" s="119"/>
    </row>
    <row r="18" spans="1:166" s="120" customFormat="1" ht="24" customHeight="1" x14ac:dyDescent="0.25">
      <c r="A18" s="130"/>
      <c r="B18" s="529" t="s">
        <v>54</v>
      </c>
      <c r="C18" s="530"/>
      <c r="D18" s="545"/>
      <c r="E18" s="546"/>
      <c r="F18" s="127"/>
      <c r="G18" s="128"/>
      <c r="H18" s="128"/>
      <c r="I18" s="128"/>
      <c r="J18" s="128"/>
      <c r="K18" s="128"/>
      <c r="L18" s="128"/>
      <c r="M18" s="128"/>
      <c r="N18" s="129"/>
      <c r="O18" s="128"/>
      <c r="P18" s="128"/>
      <c r="Q18" s="130"/>
      <c r="R18" s="128"/>
      <c r="S18" s="128"/>
      <c r="T18" s="128"/>
      <c r="U18" s="90"/>
      <c r="V18" s="97"/>
      <c r="W18" s="97"/>
      <c r="X18" s="97"/>
      <c r="Y18" s="173"/>
      <c r="Z18" s="173"/>
      <c r="AA18" s="97"/>
      <c r="AB18" s="97"/>
      <c r="AC18" s="97"/>
      <c r="AD18" s="90"/>
      <c r="AE18" s="97"/>
      <c r="AF18" s="97"/>
      <c r="AG18" s="90"/>
      <c r="AH18" s="97"/>
      <c r="AI18" s="97"/>
      <c r="AJ18" s="124"/>
      <c r="AK18" s="137"/>
      <c r="AL18" s="137"/>
      <c r="AM18" s="124"/>
      <c r="AN18" s="137"/>
      <c r="AO18" s="27"/>
      <c r="AP18" s="33"/>
      <c r="AQ18" s="27"/>
      <c r="AR18" s="27"/>
      <c r="AS18" s="84"/>
      <c r="AT18" s="86"/>
      <c r="AU18" s="27"/>
      <c r="AV18" s="84"/>
      <c r="AW18" s="86"/>
      <c r="AX18" s="27"/>
      <c r="AY18" s="84"/>
      <c r="AZ18" s="86"/>
      <c r="BA18" s="86"/>
      <c r="BB18" s="84"/>
      <c r="BC18" s="86"/>
      <c r="BD18" s="86"/>
      <c r="BE18" s="33"/>
      <c r="BF18" s="27"/>
      <c r="BG18" s="86"/>
      <c r="BH18" s="33"/>
      <c r="BI18" s="27"/>
      <c r="BJ18" s="86"/>
      <c r="BK18" s="33"/>
      <c r="BL18" s="27"/>
      <c r="BM18" s="27"/>
      <c r="BN18" s="33"/>
      <c r="BO18" s="27"/>
      <c r="BP18" s="27"/>
      <c r="BQ18" s="33"/>
      <c r="BR18" s="27"/>
      <c r="BS18" s="27"/>
      <c r="BT18" s="85"/>
      <c r="BU18" s="168"/>
      <c r="BV18" s="89"/>
      <c r="BW18" s="169"/>
      <c r="BX18" s="169"/>
      <c r="BY18" s="89"/>
      <c r="BZ18" s="62"/>
      <c r="CA18" s="169"/>
      <c r="CB18" s="146"/>
      <c r="CC18" s="32"/>
      <c r="CD18" s="62"/>
      <c r="CE18" s="27"/>
      <c r="CF18" s="62"/>
      <c r="CG18" s="32"/>
      <c r="CH18" s="27"/>
      <c r="CI18" s="62"/>
      <c r="CJ18" s="159"/>
      <c r="CK18" s="62"/>
      <c r="CL18" s="146"/>
      <c r="CM18" s="159"/>
      <c r="CN18" s="170"/>
      <c r="CO18" s="25"/>
      <c r="CP18" s="25"/>
      <c r="CQ18" s="84"/>
      <c r="CR18" s="25"/>
      <c r="CS18" s="86"/>
      <c r="CT18" s="25"/>
      <c r="CU18" s="25"/>
      <c r="CV18" s="86"/>
      <c r="CW18" s="25"/>
      <c r="CX18" s="25"/>
      <c r="CY18" s="86"/>
      <c r="CZ18" s="25"/>
      <c r="DA18" s="25"/>
      <c r="DB18" s="50"/>
      <c r="DC18" s="84"/>
      <c r="DD18" s="84"/>
      <c r="DE18" s="83"/>
      <c r="DF18" s="25"/>
      <c r="DG18" s="87"/>
      <c r="DH18" s="25"/>
      <c r="DI18" s="25"/>
      <c r="DJ18" s="25"/>
      <c r="DK18" s="25"/>
      <c r="DL18" s="88"/>
      <c r="DM18" s="42"/>
      <c r="DN18" s="78"/>
      <c r="DO18" s="78"/>
      <c r="DP18" s="78"/>
      <c r="DQ18" s="78"/>
      <c r="DR18" s="101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29"/>
      <c r="EM18" s="78"/>
      <c r="EN18" s="78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119"/>
      <c r="FB18" s="119"/>
      <c r="FC18" s="119"/>
      <c r="FD18" s="119"/>
      <c r="FE18" s="119"/>
      <c r="FF18" s="119"/>
      <c r="FG18" s="119"/>
      <c r="FH18" s="119"/>
      <c r="FI18" s="119"/>
    </row>
    <row r="19" spans="1:166" s="120" customFormat="1" ht="24" customHeight="1" x14ac:dyDescent="0.25">
      <c r="A19" s="130"/>
      <c r="B19" s="529" t="s">
        <v>59</v>
      </c>
      <c r="C19" s="530"/>
      <c r="D19" s="545"/>
      <c r="E19" s="546"/>
      <c r="F19" s="127"/>
      <c r="G19" s="128"/>
      <c r="H19" s="128"/>
      <c r="I19" s="128"/>
      <c r="J19" s="128"/>
      <c r="K19" s="128"/>
      <c r="L19" s="128"/>
      <c r="M19" s="128"/>
      <c r="N19" s="129"/>
      <c r="O19" s="128"/>
      <c r="P19" s="128"/>
      <c r="Q19" s="130"/>
      <c r="R19" s="128"/>
      <c r="S19" s="128"/>
      <c r="T19" s="128"/>
      <c r="U19" s="90"/>
      <c r="V19" s="97"/>
      <c r="W19" s="97"/>
      <c r="X19" s="97"/>
      <c r="Y19" s="173"/>
      <c r="Z19" s="173"/>
      <c r="AA19" s="97"/>
      <c r="AB19" s="97"/>
      <c r="AC19" s="97"/>
      <c r="AD19" s="90"/>
      <c r="AE19" s="97"/>
      <c r="AF19" s="97"/>
      <c r="AG19" s="90"/>
      <c r="AH19" s="97"/>
      <c r="AI19" s="97"/>
      <c r="AJ19" s="124"/>
      <c r="AK19" s="137"/>
      <c r="AL19" s="137"/>
      <c r="AM19" s="124"/>
      <c r="AN19" s="137"/>
      <c r="AO19" s="27"/>
      <c r="AP19" s="33"/>
      <c r="AQ19" s="27"/>
      <c r="AR19" s="27"/>
      <c r="AS19" s="84"/>
      <c r="AT19" s="86"/>
      <c r="AU19" s="27"/>
      <c r="AV19" s="84"/>
      <c r="AW19" s="86"/>
      <c r="AX19" s="27"/>
      <c r="AY19" s="84"/>
      <c r="AZ19" s="86"/>
      <c r="BA19" s="86"/>
      <c r="BB19" s="84"/>
      <c r="BC19" s="86"/>
      <c r="BD19" s="86"/>
      <c r="BE19" s="33"/>
      <c r="BF19" s="27"/>
      <c r="BG19" s="86"/>
      <c r="BH19" s="33"/>
      <c r="BI19" s="27"/>
      <c r="BJ19" s="86"/>
      <c r="BK19" s="33"/>
      <c r="BL19" s="27"/>
      <c r="BM19" s="27"/>
      <c r="BN19" s="33"/>
      <c r="BO19" s="27"/>
      <c r="BP19" s="27"/>
      <c r="BQ19" s="33"/>
      <c r="BR19" s="27"/>
      <c r="BS19" s="27"/>
      <c r="BT19" s="85"/>
      <c r="BU19" s="168"/>
      <c r="BV19" s="89"/>
      <c r="BW19" s="169"/>
      <c r="BX19" s="169"/>
      <c r="BY19" s="89"/>
      <c r="BZ19" s="62"/>
      <c r="CA19" s="169"/>
      <c r="CB19" s="146"/>
      <c r="CC19" s="32"/>
      <c r="CD19" s="62"/>
      <c r="CE19" s="27"/>
      <c r="CF19" s="62"/>
      <c r="CG19" s="32"/>
      <c r="CH19" s="27"/>
      <c r="CI19" s="62"/>
      <c r="CJ19" s="159"/>
      <c r="CK19" s="62"/>
      <c r="CL19" s="146"/>
      <c r="CM19" s="159"/>
      <c r="CN19" s="170"/>
      <c r="CO19" s="25"/>
      <c r="CP19" s="25"/>
      <c r="CQ19" s="84"/>
      <c r="CR19" s="25"/>
      <c r="CS19" s="86"/>
      <c r="CT19" s="25"/>
      <c r="CU19" s="25"/>
      <c r="CV19" s="86"/>
      <c r="CW19" s="25"/>
      <c r="CX19" s="25"/>
      <c r="CY19" s="86"/>
      <c r="CZ19" s="25"/>
      <c r="DA19" s="25"/>
      <c r="DB19" s="50"/>
      <c r="DC19" s="84"/>
      <c r="DD19" s="84"/>
      <c r="DE19" s="83"/>
      <c r="DF19" s="25"/>
      <c r="DG19" s="87"/>
      <c r="DH19" s="25"/>
      <c r="DI19" s="25"/>
      <c r="DJ19" s="25"/>
      <c r="DK19" s="25"/>
      <c r="DL19" s="88"/>
      <c r="DM19" s="42"/>
      <c r="DN19" s="78"/>
      <c r="DO19" s="78"/>
      <c r="DP19" s="78"/>
      <c r="DQ19" s="78"/>
      <c r="DR19" s="101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29"/>
      <c r="EM19" s="78"/>
      <c r="EN19" s="78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119"/>
      <c r="FB19" s="119"/>
      <c r="FC19" s="119"/>
      <c r="FD19" s="119"/>
      <c r="FE19" s="119"/>
      <c r="FF19" s="119"/>
      <c r="FG19" s="119"/>
      <c r="FH19" s="119"/>
      <c r="FI19" s="119"/>
    </row>
    <row r="20" spans="1:166" s="120" customFormat="1" ht="24" customHeight="1" x14ac:dyDescent="0.25">
      <c r="A20" s="130"/>
      <c r="B20" s="529" t="s">
        <v>62</v>
      </c>
      <c r="C20" s="530"/>
      <c r="D20" s="545"/>
      <c r="E20" s="546"/>
      <c r="F20" s="127"/>
      <c r="G20" s="128"/>
      <c r="H20" s="128"/>
      <c r="I20" s="128"/>
      <c r="J20" s="128"/>
      <c r="K20" s="128"/>
      <c r="L20" s="128"/>
      <c r="M20" s="128"/>
      <c r="N20" s="129"/>
      <c r="O20" s="128"/>
      <c r="P20" s="128"/>
      <c r="Q20" s="130"/>
      <c r="R20" s="128"/>
      <c r="S20" s="128"/>
      <c r="T20" s="128"/>
      <c r="U20" s="90"/>
      <c r="V20" s="97"/>
      <c r="W20" s="97"/>
      <c r="X20" s="97"/>
      <c r="Y20" s="173"/>
      <c r="Z20" s="173"/>
      <c r="AA20" s="97"/>
      <c r="AB20" s="97"/>
      <c r="AC20" s="97"/>
      <c r="AD20" s="90"/>
      <c r="AE20" s="97"/>
      <c r="AF20" s="97"/>
      <c r="AG20" s="90"/>
      <c r="AH20" s="97"/>
      <c r="AI20" s="97"/>
      <c r="AJ20" s="124"/>
      <c r="AK20" s="137"/>
      <c r="AL20" s="137"/>
      <c r="AM20" s="124"/>
      <c r="AN20" s="137"/>
      <c r="AO20" s="27"/>
      <c r="AP20" s="33"/>
      <c r="AQ20" s="27"/>
      <c r="AR20" s="27"/>
      <c r="AS20" s="84"/>
      <c r="AT20" s="86"/>
      <c r="AU20" s="27"/>
      <c r="AV20" s="84"/>
      <c r="AW20" s="86"/>
      <c r="AX20" s="27"/>
      <c r="AY20" s="84"/>
      <c r="AZ20" s="86"/>
      <c r="BA20" s="86"/>
      <c r="BB20" s="84"/>
      <c r="BC20" s="86"/>
      <c r="BD20" s="86"/>
      <c r="BE20" s="33"/>
      <c r="BF20" s="27"/>
      <c r="BG20" s="86"/>
      <c r="BH20" s="33"/>
      <c r="BI20" s="27"/>
      <c r="BJ20" s="86"/>
      <c r="BK20" s="33"/>
      <c r="BL20" s="27"/>
      <c r="BM20" s="27"/>
      <c r="BN20" s="33"/>
      <c r="BO20" s="27"/>
      <c r="BP20" s="27"/>
      <c r="BQ20" s="33"/>
      <c r="BR20" s="27"/>
      <c r="BS20" s="27"/>
      <c r="BT20" s="85"/>
      <c r="BU20" s="168"/>
      <c r="BV20" s="89"/>
      <c r="BW20" s="169"/>
      <c r="BX20" s="169"/>
      <c r="BY20" s="89"/>
      <c r="BZ20" s="62"/>
      <c r="CA20" s="169"/>
      <c r="CB20" s="146"/>
      <c r="CC20" s="32"/>
      <c r="CD20" s="62"/>
      <c r="CE20" s="27"/>
      <c r="CF20" s="62"/>
      <c r="CG20" s="32"/>
      <c r="CH20" s="27"/>
      <c r="CI20" s="62"/>
      <c r="CJ20" s="159"/>
      <c r="CK20" s="62"/>
      <c r="CL20" s="146"/>
      <c r="CM20" s="159"/>
      <c r="CN20" s="170"/>
      <c r="CO20" s="25"/>
      <c r="CP20" s="25"/>
      <c r="CQ20" s="84"/>
      <c r="CR20" s="25"/>
      <c r="CS20" s="86"/>
      <c r="CT20" s="25"/>
      <c r="CU20" s="25"/>
      <c r="CV20" s="86"/>
      <c r="CW20" s="25"/>
      <c r="CX20" s="25"/>
      <c r="CY20" s="86"/>
      <c r="CZ20" s="25"/>
      <c r="DA20" s="25"/>
      <c r="DB20" s="50"/>
      <c r="DC20" s="84"/>
      <c r="DD20" s="84"/>
      <c r="DE20" s="83"/>
      <c r="DF20" s="25"/>
      <c r="DG20" s="87"/>
      <c r="DH20" s="25"/>
      <c r="DI20" s="25"/>
      <c r="DJ20" s="25"/>
      <c r="DK20" s="25"/>
      <c r="DL20" s="88"/>
      <c r="DM20" s="42"/>
      <c r="DN20" s="78"/>
      <c r="DO20" s="78"/>
      <c r="DP20" s="78"/>
      <c r="DQ20" s="78"/>
      <c r="DR20" s="101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29"/>
      <c r="EM20" s="78"/>
      <c r="EN20" s="78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119"/>
      <c r="FB20" s="119"/>
      <c r="FC20" s="119"/>
      <c r="FD20" s="119"/>
      <c r="FE20" s="119"/>
      <c r="FF20" s="119"/>
      <c r="FG20" s="119"/>
      <c r="FH20" s="119"/>
      <c r="FI20" s="119"/>
    </row>
    <row r="21" spans="1:166" s="120" customFormat="1" ht="24" customHeight="1" thickBot="1" x14ac:dyDescent="0.3">
      <c r="A21" s="130"/>
      <c r="B21" s="551" t="s">
        <v>58</v>
      </c>
      <c r="C21" s="552"/>
      <c r="D21" s="547"/>
      <c r="E21" s="548"/>
      <c r="F21" s="127"/>
      <c r="G21" s="128"/>
      <c r="H21" s="128"/>
      <c r="I21" s="128"/>
      <c r="J21" s="128"/>
      <c r="K21" s="128"/>
      <c r="L21" s="128"/>
      <c r="M21" s="128"/>
      <c r="N21" s="129"/>
      <c r="O21" s="128"/>
      <c r="P21" s="128"/>
      <c r="Q21" s="130"/>
      <c r="R21" s="128"/>
      <c r="S21" s="128"/>
      <c r="T21" s="128"/>
      <c r="U21" s="90"/>
      <c r="V21" s="97"/>
      <c r="W21" s="97"/>
      <c r="X21" s="97"/>
      <c r="Y21" s="173"/>
      <c r="Z21" s="173"/>
      <c r="AA21" s="97"/>
      <c r="AB21" s="97"/>
      <c r="AC21" s="97"/>
      <c r="AD21" s="90"/>
      <c r="AE21" s="97"/>
      <c r="AF21" s="97"/>
      <c r="AG21" s="90"/>
      <c r="AH21" s="97"/>
      <c r="AI21" s="97"/>
      <c r="AJ21" s="124"/>
      <c r="AK21" s="137"/>
      <c r="AL21" s="137"/>
      <c r="AM21" s="124"/>
      <c r="AN21" s="137"/>
      <c r="AO21" s="27"/>
      <c r="AP21" s="33"/>
      <c r="AQ21" s="27"/>
      <c r="AR21" s="27"/>
      <c r="AS21" s="84"/>
      <c r="AT21" s="86"/>
      <c r="AU21" s="27"/>
      <c r="AV21" s="84"/>
      <c r="AW21" s="86"/>
      <c r="AX21" s="27"/>
      <c r="AY21" s="84"/>
      <c r="AZ21" s="86"/>
      <c r="BA21" s="86"/>
      <c r="BB21" s="84"/>
      <c r="BC21" s="86"/>
      <c r="BD21" s="86"/>
      <c r="BE21" s="33"/>
      <c r="BF21" s="27"/>
      <c r="BG21" s="86"/>
      <c r="BH21" s="33"/>
      <c r="BI21" s="27"/>
      <c r="BJ21" s="86"/>
      <c r="BK21" s="33"/>
      <c r="BL21" s="27"/>
      <c r="BM21" s="27"/>
      <c r="BN21" s="33"/>
      <c r="BO21" s="27"/>
      <c r="BP21" s="27"/>
      <c r="BQ21" s="33"/>
      <c r="BR21" s="27"/>
      <c r="BS21" s="27"/>
      <c r="BT21" s="85"/>
      <c r="BU21" s="168"/>
      <c r="BV21" s="89"/>
      <c r="BW21" s="169"/>
      <c r="BX21" s="169"/>
      <c r="BY21" s="89"/>
      <c r="BZ21" s="62"/>
      <c r="CA21" s="169"/>
      <c r="CB21" s="146"/>
      <c r="CC21" s="32"/>
      <c r="CD21" s="62"/>
      <c r="CE21" s="27"/>
      <c r="CF21" s="62"/>
      <c r="CG21" s="32"/>
      <c r="CH21" s="27"/>
      <c r="CI21" s="62"/>
      <c r="CJ21" s="159"/>
      <c r="CK21" s="62"/>
      <c r="CL21" s="146"/>
      <c r="CM21" s="159"/>
      <c r="CN21" s="170"/>
      <c r="CO21" s="25"/>
      <c r="CP21" s="25"/>
      <c r="CQ21" s="84"/>
      <c r="CR21" s="25"/>
      <c r="CS21" s="86"/>
      <c r="CT21" s="25"/>
      <c r="CU21" s="25"/>
      <c r="CV21" s="86"/>
      <c r="CW21" s="25"/>
      <c r="CX21" s="25"/>
      <c r="CY21" s="86"/>
      <c r="CZ21" s="25"/>
      <c r="DA21" s="25"/>
      <c r="DB21" s="50"/>
      <c r="DC21" s="84"/>
      <c r="DD21" s="84"/>
      <c r="DE21" s="83"/>
      <c r="DF21" s="25"/>
      <c r="DG21" s="87"/>
      <c r="DH21" s="25"/>
      <c r="DI21" s="25"/>
      <c r="DJ21" s="25"/>
      <c r="DK21" s="25"/>
      <c r="DL21" s="88"/>
      <c r="DM21" s="42"/>
      <c r="DN21" s="78"/>
      <c r="DO21" s="78"/>
      <c r="DP21" s="78"/>
      <c r="DQ21" s="78"/>
      <c r="DR21" s="101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29"/>
      <c r="EM21" s="78"/>
      <c r="EN21" s="78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119"/>
      <c r="FB21" s="119"/>
      <c r="FC21" s="119"/>
      <c r="FD21" s="119"/>
      <c r="FE21" s="119"/>
      <c r="FF21" s="119"/>
      <c r="FG21" s="119"/>
      <c r="FH21" s="119"/>
      <c r="FI21" s="119"/>
    </row>
    <row r="22" spans="1:166" s="18" customFormat="1" ht="7.5" customHeight="1" x14ac:dyDescent="0.25">
      <c r="B22" s="21"/>
      <c r="C22" s="89"/>
      <c r="J22" s="21"/>
      <c r="K22" s="21"/>
      <c r="L22" s="21"/>
      <c r="T22" s="7"/>
      <c r="U22" s="7"/>
      <c r="W22" s="7"/>
      <c r="X22" s="7"/>
      <c r="Y22" s="55"/>
      <c r="Z22" s="7"/>
      <c r="AA22" s="7"/>
      <c r="AC22" s="7"/>
      <c r="AD22" s="7"/>
      <c r="AF22" s="7"/>
      <c r="AG22" s="7"/>
      <c r="AI22" s="7"/>
      <c r="AJ22" s="7"/>
      <c r="AL22" s="7"/>
      <c r="AM22" s="7"/>
      <c r="AO22" s="7"/>
      <c r="AP22" s="7"/>
      <c r="AR22" s="7"/>
      <c r="AS22" s="7"/>
      <c r="AU22" s="7"/>
      <c r="AV22" s="7"/>
      <c r="AX22" s="7"/>
      <c r="AY22" s="7"/>
      <c r="BA22" s="7"/>
      <c r="BB22" s="7"/>
      <c r="BD22" s="7"/>
      <c r="BE22" s="7"/>
      <c r="BG22" s="7"/>
      <c r="BH22" s="7"/>
      <c r="BJ22" s="7"/>
      <c r="BK22" s="7"/>
      <c r="BM22" s="7"/>
      <c r="BN22" s="7"/>
      <c r="BP22" s="7"/>
      <c r="BQ22" s="7"/>
      <c r="BS22" s="7"/>
      <c r="BT22" s="7"/>
      <c r="BU22" s="7"/>
      <c r="BV22" s="7"/>
      <c r="BW22" s="7"/>
      <c r="BY22" s="7"/>
      <c r="BZ22" s="7"/>
      <c r="CB22" s="7"/>
      <c r="CC22" s="21"/>
      <c r="CD22" s="7"/>
      <c r="CF22" s="21"/>
      <c r="CG22" s="7"/>
      <c r="CH22" s="7"/>
      <c r="CI22" s="7"/>
      <c r="CJ22" s="7"/>
      <c r="CK22" s="7"/>
      <c r="CL22" s="7"/>
      <c r="CO22" s="21"/>
      <c r="CP22" s="67"/>
      <c r="CT22" s="79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O22" s="80"/>
      <c r="DP22" s="102"/>
      <c r="DQ22" s="80"/>
      <c r="DR22" s="80"/>
      <c r="DS22" s="80"/>
      <c r="DT22" s="80"/>
      <c r="DU22" s="80"/>
    </row>
    <row r="23" spans="1:166" s="74" customFormat="1" ht="45.75" customHeight="1" x14ac:dyDescent="0.25">
      <c r="B23" s="456" t="s">
        <v>77</v>
      </c>
      <c r="C23" s="457"/>
      <c r="D23" s="457"/>
      <c r="E23" s="458"/>
      <c r="F23" s="459" t="s">
        <v>89</v>
      </c>
      <c r="G23" s="460" t="s">
        <v>47</v>
      </c>
      <c r="H23" s="461" t="s">
        <v>90</v>
      </c>
      <c r="I23" s="415" t="s">
        <v>96</v>
      </c>
      <c r="J23" s="577" t="s">
        <v>69</v>
      </c>
      <c r="K23" s="578"/>
      <c r="L23" s="587" t="s">
        <v>73</v>
      </c>
      <c r="M23" s="588"/>
      <c r="N23" s="410" t="s">
        <v>94</v>
      </c>
      <c r="O23" s="402" t="s">
        <v>95</v>
      </c>
      <c r="P23" s="583" t="s">
        <v>141</v>
      </c>
      <c r="Q23" s="584"/>
      <c r="R23" s="585" t="s">
        <v>74</v>
      </c>
      <c r="S23" s="586"/>
      <c r="T23" s="586"/>
      <c r="U23" s="404"/>
      <c r="V23" s="405"/>
      <c r="W23" s="179"/>
      <c r="X23" s="179"/>
      <c r="Y23" s="178"/>
      <c r="Z23" s="179"/>
      <c r="AA23" s="179"/>
      <c r="AB23" s="178"/>
      <c r="AC23" s="179"/>
      <c r="AD23" s="179"/>
      <c r="AE23" s="178"/>
      <c r="AF23" s="179"/>
      <c r="AG23" s="179"/>
      <c r="AH23" s="178"/>
      <c r="AI23" s="179"/>
      <c r="AJ23" s="179"/>
      <c r="AK23" s="178"/>
      <c r="AL23" s="179"/>
      <c r="AM23" s="179"/>
      <c r="AN23" s="178"/>
      <c r="AO23" s="179"/>
      <c r="AP23" s="179"/>
      <c r="AQ23" s="178"/>
      <c r="AR23" s="179"/>
      <c r="AS23" s="179"/>
      <c r="AT23" s="178"/>
      <c r="AU23" s="179"/>
      <c r="AV23" s="179"/>
      <c r="AW23" s="178"/>
      <c r="AX23" s="179"/>
      <c r="AY23" s="179"/>
      <c r="AZ23" s="178"/>
      <c r="BA23" s="179"/>
      <c r="BB23" s="179"/>
      <c r="BC23" s="178"/>
      <c r="BD23" s="179"/>
      <c r="BE23" s="179"/>
      <c r="BF23" s="178"/>
      <c r="BG23" s="179"/>
      <c r="BH23" s="179"/>
      <c r="BI23" s="178"/>
      <c r="BJ23" s="179"/>
      <c r="BK23" s="179"/>
      <c r="BL23" s="178"/>
      <c r="BM23" s="179"/>
      <c r="BN23" s="179"/>
      <c r="BO23" s="178"/>
      <c r="BP23" s="179"/>
      <c r="BQ23" s="179"/>
      <c r="BR23" s="178"/>
      <c r="BS23" s="179"/>
      <c r="BT23" s="179"/>
      <c r="BU23" s="178"/>
      <c r="BV23" s="179"/>
      <c r="BW23" s="179"/>
      <c r="BX23" s="179"/>
      <c r="BY23" s="179"/>
      <c r="BZ23" s="179"/>
      <c r="CA23" s="178"/>
      <c r="CB23" s="179"/>
      <c r="CC23" s="179"/>
      <c r="CD23" s="178"/>
      <c r="CE23" s="179"/>
      <c r="CF23" s="178"/>
      <c r="CG23" s="179"/>
      <c r="CH23" s="178"/>
      <c r="CI23" s="178"/>
      <c r="CJ23" s="179"/>
      <c r="CK23" s="179"/>
      <c r="CL23" s="179"/>
      <c r="CM23" s="179"/>
      <c r="CN23" s="179"/>
      <c r="CO23" s="179"/>
      <c r="CP23" s="178"/>
      <c r="CQ23" s="178"/>
      <c r="CR23" s="180"/>
      <c r="CS23" s="181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178"/>
      <c r="DR23" s="77"/>
      <c r="DS23" s="103"/>
      <c r="DT23" s="77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5"/>
      <c r="FC23" s="175"/>
      <c r="FD23" s="175"/>
      <c r="FE23" s="175"/>
      <c r="FF23" s="175"/>
      <c r="FG23" s="175"/>
      <c r="FH23" s="175"/>
      <c r="FI23" s="175"/>
      <c r="FJ23" s="175"/>
    </row>
    <row r="24" spans="1:166" s="74" customFormat="1" ht="24" customHeight="1" x14ac:dyDescent="0.25">
      <c r="B24" s="553" t="s">
        <v>75</v>
      </c>
      <c r="C24" s="554"/>
      <c r="D24" s="555"/>
      <c r="E24" s="428">
        <v>60000</v>
      </c>
      <c r="F24" s="429" t="s">
        <v>84</v>
      </c>
      <c r="G24" s="430">
        <f>H24/E24</f>
        <v>2.1617643333333332</v>
      </c>
      <c r="H24" s="431">
        <f>CJ395</f>
        <v>129705.86</v>
      </c>
      <c r="I24" s="489">
        <v>1</v>
      </c>
      <c r="J24" s="579" t="s">
        <v>142</v>
      </c>
      <c r="K24" s="580"/>
      <c r="L24" s="589">
        <f>CR309</f>
        <v>277036</v>
      </c>
      <c r="M24" s="590"/>
      <c r="N24" s="411">
        <f t="shared" ref="N24:N45" si="0">O24*I24</f>
        <v>16000</v>
      </c>
      <c r="O24" s="395">
        <v>16000</v>
      </c>
      <c r="P24" s="494" t="s">
        <v>38</v>
      </c>
      <c r="Q24" s="494"/>
      <c r="R24" s="495" t="s">
        <v>118</v>
      </c>
      <c r="S24" s="496"/>
      <c r="T24" s="496"/>
      <c r="U24" s="496"/>
      <c r="V24" s="496"/>
      <c r="W24" s="182"/>
      <c r="X24" s="182"/>
      <c r="Z24" s="182"/>
      <c r="AA24" s="182"/>
      <c r="AC24" s="182"/>
      <c r="AD24" s="182"/>
      <c r="AF24" s="182"/>
      <c r="AG24" s="182"/>
      <c r="AI24" s="182"/>
      <c r="AJ24" s="182"/>
      <c r="AL24" s="182"/>
      <c r="AM24" s="182"/>
      <c r="AO24" s="182"/>
      <c r="AP24" s="182"/>
      <c r="AR24" s="182"/>
      <c r="AS24" s="182"/>
      <c r="AU24" s="182"/>
      <c r="AV24" s="182"/>
      <c r="AX24" s="182"/>
      <c r="AY24" s="182"/>
      <c r="BA24" s="182"/>
      <c r="BB24" s="182"/>
      <c r="BD24" s="182"/>
      <c r="BE24" s="182"/>
      <c r="BG24" s="182"/>
      <c r="BH24" s="182"/>
      <c r="BJ24" s="182"/>
      <c r="BK24" s="182"/>
      <c r="BM24" s="182"/>
      <c r="BN24" s="182"/>
      <c r="BP24" s="182"/>
      <c r="BQ24" s="182"/>
      <c r="BS24" s="182"/>
      <c r="BT24" s="182"/>
      <c r="BV24" s="182"/>
      <c r="BW24" s="182"/>
      <c r="BX24" s="182"/>
      <c r="BY24" s="182"/>
      <c r="BZ24" s="182"/>
      <c r="CB24" s="182"/>
      <c r="CC24" s="182"/>
      <c r="CE24" s="182"/>
      <c r="CG24" s="182"/>
      <c r="CJ24" s="182"/>
      <c r="CK24" s="182"/>
      <c r="CL24" s="182"/>
      <c r="CM24" s="182"/>
      <c r="CN24" s="182"/>
      <c r="CO24" s="182"/>
      <c r="CR24" s="107"/>
      <c r="CS24" s="81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R24" s="80"/>
      <c r="DS24" s="102"/>
      <c r="DT24" s="80"/>
      <c r="FB24" s="121"/>
      <c r="FC24" s="121"/>
      <c r="FD24" s="121"/>
      <c r="FE24" s="121"/>
      <c r="FF24" s="121"/>
      <c r="FG24" s="121"/>
      <c r="FH24" s="121"/>
      <c r="FI24" s="121"/>
      <c r="FJ24" s="121"/>
    </row>
    <row r="25" spans="1:166" s="39" customFormat="1" ht="24" customHeight="1" x14ac:dyDescent="0.25">
      <c r="A25" s="51"/>
      <c r="B25" s="556" t="s">
        <v>91</v>
      </c>
      <c r="C25" s="557"/>
      <c r="D25" s="558"/>
      <c r="E25" s="432">
        <f>CL372</f>
        <v>1596509.7699999998</v>
      </c>
      <c r="F25" s="433" t="s">
        <v>66</v>
      </c>
      <c r="G25" s="434">
        <f>MAX(G29:G49)</f>
        <v>3.4683184999999996</v>
      </c>
      <c r="H25" s="435">
        <f>MAX(H29:H49)</f>
        <v>208099.11</v>
      </c>
      <c r="I25" s="490"/>
      <c r="J25" s="539" t="s">
        <v>143</v>
      </c>
      <c r="K25" s="540"/>
      <c r="L25" s="521">
        <f>CS309</f>
        <v>0</v>
      </c>
      <c r="M25" s="522"/>
      <c r="N25" s="411">
        <f t="shared" si="0"/>
        <v>0</v>
      </c>
      <c r="O25" s="395">
        <v>1600</v>
      </c>
      <c r="P25" s="494" t="s">
        <v>104</v>
      </c>
      <c r="Q25" s="494"/>
      <c r="R25" s="493" t="s">
        <v>119</v>
      </c>
      <c r="S25" s="494"/>
      <c r="T25" s="494"/>
      <c r="U25" s="494"/>
      <c r="V25" s="494"/>
      <c r="W25" s="93"/>
      <c r="X25" s="93"/>
      <c r="Y25" s="52"/>
      <c r="Z25" s="93"/>
      <c r="AA25" s="93"/>
      <c r="AB25" s="52"/>
      <c r="AC25" s="93"/>
      <c r="AD25" s="93"/>
      <c r="AE25" s="52"/>
      <c r="AF25" s="93"/>
      <c r="AG25" s="93"/>
      <c r="AH25" s="51"/>
      <c r="AI25" s="183"/>
      <c r="AJ25" s="183"/>
      <c r="AK25" s="52"/>
      <c r="AL25" s="93"/>
      <c r="AM25" s="93"/>
      <c r="AN25" s="52"/>
      <c r="AO25" s="93"/>
      <c r="AP25" s="93"/>
      <c r="AQ25" s="52"/>
      <c r="AR25" s="93"/>
      <c r="AS25" s="93"/>
      <c r="AT25" s="52"/>
      <c r="AU25" s="93"/>
      <c r="AV25" s="93"/>
      <c r="AW25" s="52"/>
      <c r="AX25" s="93"/>
      <c r="AY25" s="93"/>
      <c r="AZ25" s="52"/>
      <c r="BA25" s="93"/>
      <c r="BB25" s="93"/>
      <c r="BC25" s="52"/>
      <c r="BD25" s="93"/>
      <c r="BE25" s="93"/>
      <c r="BF25" s="52"/>
      <c r="BG25" s="93"/>
      <c r="BH25" s="93"/>
      <c r="BI25" s="52"/>
      <c r="BJ25" s="93"/>
      <c r="BK25" s="93"/>
      <c r="BL25" s="52"/>
      <c r="BM25" s="93"/>
      <c r="BN25" s="93"/>
      <c r="BO25" s="52"/>
      <c r="BP25" s="93"/>
      <c r="BQ25" s="93"/>
      <c r="BR25" s="52"/>
      <c r="BS25" s="93"/>
      <c r="BT25" s="93"/>
      <c r="BU25" s="52"/>
      <c r="BV25" s="93"/>
      <c r="BW25" s="93"/>
      <c r="BX25" s="93"/>
      <c r="BY25" s="93"/>
      <c r="BZ25" s="93"/>
      <c r="CA25" s="52"/>
      <c r="CB25" s="93"/>
      <c r="CC25" s="184"/>
      <c r="CD25" s="52"/>
      <c r="CE25" s="93"/>
      <c r="CF25" s="56"/>
      <c r="CG25" s="93"/>
      <c r="CH25" s="52"/>
      <c r="CI25" s="56"/>
      <c r="CJ25" s="93"/>
      <c r="CK25" s="93"/>
      <c r="CL25" s="93"/>
      <c r="CM25" s="93"/>
      <c r="CN25" s="93"/>
      <c r="CO25" s="93"/>
      <c r="CP25" s="73"/>
      <c r="CQ25" s="52"/>
      <c r="CR25" s="52"/>
      <c r="CS25" s="52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52"/>
      <c r="DR25" s="77"/>
      <c r="DS25" s="103"/>
      <c r="DT25" s="77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</row>
    <row r="26" spans="1:166" s="44" customFormat="1" ht="24" customHeight="1" x14ac:dyDescent="0.25">
      <c r="A26" s="174"/>
      <c r="B26" s="510" t="s">
        <v>92</v>
      </c>
      <c r="C26" s="511"/>
      <c r="D26" s="512"/>
      <c r="E26" s="436">
        <f>G26</f>
        <v>1.2317741882352942</v>
      </c>
      <c r="F26" s="433" t="s">
        <v>71</v>
      </c>
      <c r="G26" s="434">
        <f>H26/E24</f>
        <v>1.2317741882352942</v>
      </c>
      <c r="H26" s="435">
        <f>CL425</f>
        <v>73906.451294117651</v>
      </c>
      <c r="I26" s="491"/>
      <c r="J26" s="539" t="s">
        <v>144</v>
      </c>
      <c r="K26" s="540"/>
      <c r="L26" s="521">
        <f>CT309</f>
        <v>0</v>
      </c>
      <c r="M26" s="522"/>
      <c r="N26" s="411">
        <f t="shared" si="0"/>
        <v>0</v>
      </c>
      <c r="O26" s="395">
        <v>16500</v>
      </c>
      <c r="P26" s="494" t="s">
        <v>39</v>
      </c>
      <c r="Q26" s="494"/>
      <c r="R26" s="493" t="s">
        <v>120</v>
      </c>
      <c r="S26" s="494"/>
      <c r="T26" s="494"/>
      <c r="U26" s="494"/>
      <c r="V26" s="494"/>
      <c r="W26" s="185"/>
      <c r="X26" s="185"/>
      <c r="Y26" s="40"/>
      <c r="Z26" s="185"/>
      <c r="AA26" s="185"/>
      <c r="AB26" s="40"/>
      <c r="AC26" s="185"/>
      <c r="AD26" s="185"/>
      <c r="AE26" s="48"/>
      <c r="AF26" s="185"/>
      <c r="AG26" s="185"/>
      <c r="AH26" s="43"/>
      <c r="AI26" s="186"/>
      <c r="AJ26" s="186"/>
      <c r="AK26" s="43"/>
      <c r="AL26" s="186"/>
      <c r="AM26" s="186"/>
      <c r="AN26" s="43"/>
      <c r="AO26" s="186"/>
      <c r="AP26" s="186"/>
      <c r="AQ26" s="48"/>
      <c r="AR26" s="185"/>
      <c r="AS26" s="185"/>
      <c r="AT26" s="48"/>
      <c r="AU26" s="185"/>
      <c r="AV26" s="185"/>
      <c r="AW26" s="48"/>
      <c r="AX26" s="185"/>
      <c r="AY26" s="185"/>
      <c r="AZ26" s="48"/>
      <c r="BA26" s="185"/>
      <c r="BB26" s="185"/>
      <c r="BC26" s="48"/>
      <c r="BD26" s="185"/>
      <c r="BE26" s="185"/>
      <c r="BF26" s="48"/>
      <c r="BG26" s="185"/>
      <c r="BH26" s="185"/>
      <c r="BI26" s="48"/>
      <c r="BJ26" s="185"/>
      <c r="BK26" s="185"/>
      <c r="BL26" s="48"/>
      <c r="BM26" s="185"/>
      <c r="BN26" s="185"/>
      <c r="BO26" s="48"/>
      <c r="BP26" s="185"/>
      <c r="BQ26" s="185"/>
      <c r="BR26" s="42"/>
      <c r="BS26" s="185"/>
      <c r="BT26" s="185"/>
      <c r="BU26" s="42"/>
      <c r="BV26" s="185"/>
      <c r="BW26" s="185"/>
      <c r="BX26" s="185"/>
      <c r="BY26" s="185"/>
      <c r="BZ26" s="185"/>
      <c r="CA26" s="48"/>
      <c r="CB26" s="185"/>
      <c r="CC26" s="187"/>
      <c r="CD26" s="48"/>
      <c r="CE26" s="185"/>
      <c r="CF26" s="41"/>
      <c r="CG26" s="185"/>
      <c r="CH26" s="48"/>
      <c r="CI26" s="41"/>
      <c r="CJ26" s="185"/>
      <c r="CK26" s="185"/>
      <c r="CL26" s="185"/>
      <c r="CM26" s="185"/>
      <c r="CN26" s="185"/>
      <c r="CO26" s="185"/>
      <c r="CP26" s="70"/>
      <c r="CQ26" s="48"/>
      <c r="CR26" s="42"/>
      <c r="CS26" s="42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48"/>
      <c r="DR26" s="78"/>
      <c r="DS26" s="101"/>
      <c r="DT26" s="7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126"/>
      <c r="FC26" s="126"/>
      <c r="FD26" s="126"/>
      <c r="FE26" s="126"/>
      <c r="FF26" s="126"/>
      <c r="FG26" s="126"/>
      <c r="FH26" s="126"/>
      <c r="FI26" s="126"/>
      <c r="FJ26" s="126"/>
    </row>
    <row r="27" spans="1:166" s="44" customFormat="1" ht="24" customHeight="1" x14ac:dyDescent="0.25">
      <c r="A27" s="174"/>
      <c r="B27" s="510" t="s">
        <v>164</v>
      </c>
      <c r="C27" s="511"/>
      <c r="D27" s="512"/>
      <c r="E27" s="437">
        <f>E25/-E28</f>
        <v>68.273829623090279</v>
      </c>
      <c r="F27" s="433" t="s">
        <v>67</v>
      </c>
      <c r="G27" s="434">
        <f>MIN(G29:G49)</f>
        <v>0.54053849999999992</v>
      </c>
      <c r="H27" s="435">
        <f>MIN(H29:H49)</f>
        <v>32432.309999999998</v>
      </c>
      <c r="I27" s="492"/>
      <c r="J27" s="539" t="s">
        <v>145</v>
      </c>
      <c r="K27" s="540"/>
      <c r="L27" s="521">
        <f>CU309</f>
        <v>0</v>
      </c>
      <c r="M27" s="522"/>
      <c r="N27" s="411">
        <f t="shared" si="0"/>
        <v>0</v>
      </c>
      <c r="O27" s="395">
        <v>3300</v>
      </c>
      <c r="P27" s="494" t="s">
        <v>105</v>
      </c>
      <c r="Q27" s="494"/>
      <c r="R27" s="493" t="s">
        <v>121</v>
      </c>
      <c r="S27" s="494"/>
      <c r="T27" s="494"/>
      <c r="U27" s="494"/>
      <c r="V27" s="494"/>
      <c r="W27" s="185"/>
      <c r="X27" s="185"/>
      <c r="Y27" s="40"/>
      <c r="Z27" s="185"/>
      <c r="AA27" s="185"/>
      <c r="AB27" s="40"/>
      <c r="AC27" s="185"/>
      <c r="AD27" s="185"/>
      <c r="AE27" s="48"/>
      <c r="AF27" s="185"/>
      <c r="AG27" s="185"/>
      <c r="AH27" s="43"/>
      <c r="AI27" s="186"/>
      <c r="AJ27" s="186"/>
      <c r="AK27" s="43"/>
      <c r="AL27" s="186"/>
      <c r="AM27" s="186"/>
      <c r="AN27" s="43"/>
      <c r="AO27" s="186"/>
      <c r="AP27" s="186"/>
      <c r="AQ27" s="48"/>
      <c r="AR27" s="185"/>
      <c r="AS27" s="185"/>
      <c r="AT27" s="48"/>
      <c r="AU27" s="185"/>
      <c r="AV27" s="185"/>
      <c r="AW27" s="48"/>
      <c r="AX27" s="185"/>
      <c r="AY27" s="185"/>
      <c r="AZ27" s="48"/>
      <c r="BA27" s="185"/>
      <c r="BB27" s="185"/>
      <c r="BC27" s="48"/>
      <c r="BD27" s="185"/>
      <c r="BE27" s="185"/>
      <c r="BF27" s="48"/>
      <c r="BG27" s="185"/>
      <c r="BH27" s="185"/>
      <c r="BI27" s="48"/>
      <c r="BJ27" s="185"/>
      <c r="BK27" s="185"/>
      <c r="BL27" s="48"/>
      <c r="BM27" s="185"/>
      <c r="BN27" s="185"/>
      <c r="BO27" s="48"/>
      <c r="BP27" s="185"/>
      <c r="BQ27" s="185"/>
      <c r="BR27" s="42"/>
      <c r="BS27" s="185"/>
      <c r="BT27" s="185"/>
      <c r="BU27" s="42"/>
      <c r="BV27" s="185"/>
      <c r="BW27" s="185"/>
      <c r="BX27" s="185"/>
      <c r="BY27" s="185"/>
      <c r="BZ27" s="185"/>
      <c r="CA27" s="48"/>
      <c r="CB27" s="185"/>
      <c r="CC27" s="187"/>
      <c r="CD27" s="48"/>
      <c r="CE27" s="185"/>
      <c r="CF27" s="41"/>
      <c r="CG27" s="185"/>
      <c r="CH27" s="48"/>
      <c r="CI27" s="41"/>
      <c r="CJ27" s="185"/>
      <c r="CK27" s="185"/>
      <c r="CL27" s="185"/>
      <c r="CM27" s="185"/>
      <c r="CN27" s="185"/>
      <c r="CO27" s="185"/>
      <c r="CP27" s="70"/>
      <c r="CQ27" s="48"/>
      <c r="CR27" s="42"/>
      <c r="CS27" s="42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48"/>
      <c r="DR27" s="78"/>
      <c r="DS27" s="101"/>
      <c r="DT27" s="7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126"/>
      <c r="FC27" s="126"/>
      <c r="FD27" s="126"/>
      <c r="FE27" s="126"/>
      <c r="FF27" s="126"/>
      <c r="FG27" s="126"/>
      <c r="FH27" s="126"/>
      <c r="FI27" s="126"/>
      <c r="FJ27" s="126"/>
    </row>
    <row r="28" spans="1:166" s="44" customFormat="1" ht="24" customHeight="1" x14ac:dyDescent="0.25">
      <c r="A28" s="174"/>
      <c r="B28" s="510" t="s">
        <v>165</v>
      </c>
      <c r="C28" s="511"/>
      <c r="D28" s="512"/>
      <c r="E28" s="438">
        <f>CM394</f>
        <v>-23383.920000000391</v>
      </c>
      <c r="F28" s="439" t="s">
        <v>17</v>
      </c>
      <c r="G28" s="440" t="s">
        <v>47</v>
      </c>
      <c r="H28" s="441" t="s">
        <v>72</v>
      </c>
      <c r="I28" s="490"/>
      <c r="J28" s="539" t="s">
        <v>146</v>
      </c>
      <c r="K28" s="540"/>
      <c r="L28" s="521">
        <f>CV309</f>
        <v>0</v>
      </c>
      <c r="M28" s="522"/>
      <c r="N28" s="411">
        <f t="shared" si="0"/>
        <v>0</v>
      </c>
      <c r="O28" s="395">
        <v>10000</v>
      </c>
      <c r="P28" s="498" t="s">
        <v>35</v>
      </c>
      <c r="Q28" s="498"/>
      <c r="R28" s="497" t="s">
        <v>122</v>
      </c>
      <c r="S28" s="498"/>
      <c r="T28" s="498"/>
      <c r="U28" s="498"/>
      <c r="V28" s="498"/>
      <c r="W28" s="185"/>
      <c r="X28" s="185"/>
      <c r="Y28" s="40"/>
      <c r="Z28" s="185"/>
      <c r="AA28" s="185"/>
      <c r="AB28" s="40"/>
      <c r="AC28" s="185"/>
      <c r="AD28" s="185"/>
      <c r="AE28" s="48"/>
      <c r="AF28" s="185"/>
      <c r="AG28" s="185"/>
      <c r="AH28" s="43"/>
      <c r="AI28" s="186"/>
      <c r="AJ28" s="186"/>
      <c r="AK28" s="43"/>
      <c r="AL28" s="186"/>
      <c r="AM28" s="186"/>
      <c r="AN28" s="43"/>
      <c r="AO28" s="186"/>
      <c r="AP28" s="186"/>
      <c r="AQ28" s="48"/>
      <c r="AR28" s="185"/>
      <c r="AS28" s="185"/>
      <c r="AT28" s="48"/>
      <c r="AU28" s="185"/>
      <c r="AV28" s="185"/>
      <c r="AW28" s="48"/>
      <c r="AX28" s="185"/>
      <c r="AY28" s="185"/>
      <c r="AZ28" s="48"/>
      <c r="BA28" s="185"/>
      <c r="BB28" s="185"/>
      <c r="BC28" s="48"/>
      <c r="BD28" s="185"/>
      <c r="BE28" s="185"/>
      <c r="BF28" s="48"/>
      <c r="BG28" s="185"/>
      <c r="BH28" s="185"/>
      <c r="BI28" s="48"/>
      <c r="BJ28" s="185"/>
      <c r="BK28" s="185"/>
      <c r="BL28" s="48"/>
      <c r="BM28" s="185"/>
      <c r="BN28" s="185"/>
      <c r="BO28" s="48"/>
      <c r="BP28" s="185"/>
      <c r="BQ28" s="185"/>
      <c r="BR28" s="42"/>
      <c r="BS28" s="185"/>
      <c r="BT28" s="185"/>
      <c r="BU28" s="42"/>
      <c r="BV28" s="185"/>
      <c r="BW28" s="185"/>
      <c r="BX28" s="185"/>
      <c r="BY28" s="185"/>
      <c r="BZ28" s="185"/>
      <c r="CA28" s="48"/>
      <c r="CB28" s="185"/>
      <c r="CC28" s="187"/>
      <c r="CD28" s="48"/>
      <c r="CE28" s="185"/>
      <c r="CF28" s="41"/>
      <c r="CG28" s="185"/>
      <c r="CH28" s="48"/>
      <c r="CI28" s="41"/>
      <c r="CJ28" s="185"/>
      <c r="CK28" s="185"/>
      <c r="CL28" s="185"/>
      <c r="CM28" s="185"/>
      <c r="CN28" s="185"/>
      <c r="CO28" s="185"/>
      <c r="CP28" s="70"/>
      <c r="CQ28" s="48"/>
      <c r="CR28" s="42"/>
      <c r="CS28" s="42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48"/>
      <c r="DR28" s="78"/>
      <c r="DS28" s="101"/>
      <c r="DT28" s="7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126"/>
      <c r="FC28" s="126"/>
      <c r="FD28" s="126"/>
      <c r="FE28" s="126"/>
      <c r="FF28" s="126"/>
      <c r="FG28" s="126"/>
      <c r="FH28" s="126"/>
      <c r="FI28" s="126"/>
      <c r="FJ28" s="126"/>
    </row>
    <row r="29" spans="1:166" s="44" customFormat="1" ht="24" customHeight="1" x14ac:dyDescent="0.25">
      <c r="A29" s="174"/>
      <c r="B29" s="510" t="s">
        <v>166</v>
      </c>
      <c r="C29" s="511"/>
      <c r="D29" s="512"/>
      <c r="E29" s="442">
        <f>E28/E24</f>
        <v>-0.38973200000000652</v>
      </c>
      <c r="F29" s="443">
        <v>2000</v>
      </c>
      <c r="G29" s="444">
        <f>H29/E24</f>
        <v>0.89530549999999998</v>
      </c>
      <c r="H29" s="445">
        <f>CF68</f>
        <v>53718.33</v>
      </c>
      <c r="I29" s="490">
        <v>1</v>
      </c>
      <c r="J29" s="539" t="s">
        <v>147</v>
      </c>
      <c r="K29" s="540"/>
      <c r="L29" s="521">
        <f>CW309</f>
        <v>187380.5</v>
      </c>
      <c r="M29" s="522"/>
      <c r="N29" s="411">
        <f t="shared" si="0"/>
        <v>5000</v>
      </c>
      <c r="O29" s="395">
        <v>5000</v>
      </c>
      <c r="P29" s="500" t="s">
        <v>36</v>
      </c>
      <c r="Q29" s="500"/>
      <c r="R29" s="497" t="s">
        <v>123</v>
      </c>
      <c r="S29" s="498"/>
      <c r="T29" s="498"/>
      <c r="U29" s="498"/>
      <c r="V29" s="498"/>
      <c r="W29" s="185"/>
      <c r="X29" s="185"/>
      <c r="Y29" s="40"/>
      <c r="Z29" s="185"/>
      <c r="AA29" s="185"/>
      <c r="AB29" s="40"/>
      <c r="AC29" s="185"/>
      <c r="AD29" s="185"/>
      <c r="AE29" s="48"/>
      <c r="AF29" s="185"/>
      <c r="AG29" s="185"/>
      <c r="AH29" s="43"/>
      <c r="AI29" s="186"/>
      <c r="AJ29" s="186"/>
      <c r="AK29" s="43"/>
      <c r="AL29" s="186"/>
      <c r="AM29" s="186"/>
      <c r="AN29" s="43"/>
      <c r="AO29" s="186"/>
      <c r="AP29" s="186"/>
      <c r="AQ29" s="48"/>
      <c r="AR29" s="185"/>
      <c r="AS29" s="185"/>
      <c r="AT29" s="48"/>
      <c r="AU29" s="185"/>
      <c r="AV29" s="185"/>
      <c r="AW29" s="48"/>
      <c r="AX29" s="185"/>
      <c r="AY29" s="185"/>
      <c r="AZ29" s="48"/>
      <c r="BA29" s="185"/>
      <c r="BB29" s="185"/>
      <c r="BC29" s="48"/>
      <c r="BD29" s="185"/>
      <c r="BE29" s="185"/>
      <c r="BF29" s="48"/>
      <c r="BG29" s="185"/>
      <c r="BH29" s="185"/>
      <c r="BI29" s="48"/>
      <c r="BJ29" s="185"/>
      <c r="BK29" s="185"/>
      <c r="BL29" s="48"/>
      <c r="BM29" s="185"/>
      <c r="BN29" s="185"/>
      <c r="BO29" s="48"/>
      <c r="BP29" s="185"/>
      <c r="BQ29" s="185"/>
      <c r="BR29" s="42"/>
      <c r="BS29" s="185"/>
      <c r="BT29" s="185"/>
      <c r="BU29" s="42"/>
      <c r="BV29" s="185"/>
      <c r="BW29" s="185"/>
      <c r="BX29" s="185"/>
      <c r="BY29" s="185"/>
      <c r="BZ29" s="185"/>
      <c r="CA29" s="48"/>
      <c r="CB29" s="185"/>
      <c r="CC29" s="187"/>
      <c r="CD29" s="48"/>
      <c r="CE29" s="185"/>
      <c r="CF29" s="41"/>
      <c r="CG29" s="185"/>
      <c r="CH29" s="48"/>
      <c r="CI29" s="41"/>
      <c r="CJ29" s="185"/>
      <c r="CK29" s="185"/>
      <c r="CL29" s="185"/>
      <c r="CM29" s="185"/>
      <c r="CN29" s="185"/>
      <c r="CO29" s="185"/>
      <c r="CP29" s="70"/>
      <c r="CQ29" s="48"/>
      <c r="CR29" s="42"/>
      <c r="CS29" s="42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48"/>
      <c r="DR29" s="78"/>
      <c r="DS29" s="101"/>
      <c r="DT29" s="7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126"/>
      <c r="FC29" s="126"/>
      <c r="FD29" s="126"/>
      <c r="FE29" s="126"/>
      <c r="FF29" s="126"/>
      <c r="FG29" s="126"/>
      <c r="FH29" s="126"/>
      <c r="FI29" s="126"/>
      <c r="FJ29" s="126"/>
    </row>
    <row r="30" spans="1:166" s="44" customFormat="1" ht="24" customHeight="1" x14ac:dyDescent="0.25">
      <c r="A30" s="174"/>
      <c r="B30" s="510" t="s">
        <v>167</v>
      </c>
      <c r="C30" s="511"/>
      <c r="D30" s="512"/>
      <c r="E30" s="446">
        <f>CP375</f>
        <v>42614</v>
      </c>
      <c r="F30" s="443">
        <f t="shared" ref="F30:F50" si="1">F29+1</f>
        <v>2001</v>
      </c>
      <c r="G30" s="444">
        <f>H30/E24</f>
        <v>0.96651533333333317</v>
      </c>
      <c r="H30" s="447">
        <f>CF83</f>
        <v>57990.919999999991</v>
      </c>
      <c r="I30" s="492"/>
      <c r="J30" s="539" t="s">
        <v>148</v>
      </c>
      <c r="K30" s="540"/>
      <c r="L30" s="521">
        <f>CX309</f>
        <v>0</v>
      </c>
      <c r="M30" s="522"/>
      <c r="N30" s="411">
        <f t="shared" si="0"/>
        <v>0</v>
      </c>
      <c r="O30" s="395">
        <v>1000</v>
      </c>
      <c r="P30" s="500" t="s">
        <v>106</v>
      </c>
      <c r="Q30" s="500"/>
      <c r="R30" s="493" t="s">
        <v>124</v>
      </c>
      <c r="S30" s="494"/>
      <c r="T30" s="494"/>
      <c r="U30" s="494"/>
      <c r="V30" s="494"/>
      <c r="W30" s="185"/>
      <c r="X30" s="185"/>
      <c r="Y30" s="40"/>
      <c r="Z30" s="185"/>
      <c r="AA30" s="185"/>
      <c r="AB30" s="40"/>
      <c r="AC30" s="185"/>
      <c r="AD30" s="185"/>
      <c r="AE30" s="48"/>
      <c r="AF30" s="185"/>
      <c r="AG30" s="185"/>
      <c r="AH30" s="43"/>
      <c r="AI30" s="186"/>
      <c r="AJ30" s="186"/>
      <c r="AK30" s="43"/>
      <c r="AL30" s="186"/>
      <c r="AM30" s="186"/>
      <c r="AN30" s="43"/>
      <c r="AO30" s="186"/>
      <c r="AP30" s="186"/>
      <c r="AQ30" s="48"/>
      <c r="AR30" s="185"/>
      <c r="AS30" s="185"/>
      <c r="AT30" s="48"/>
      <c r="AU30" s="185"/>
      <c r="AV30" s="185"/>
      <c r="AW30" s="48"/>
      <c r="AX30" s="185"/>
      <c r="AY30" s="185"/>
      <c r="AZ30" s="48"/>
      <c r="BA30" s="185"/>
      <c r="BB30" s="185"/>
      <c r="BC30" s="48"/>
      <c r="BD30" s="185"/>
      <c r="BE30" s="185"/>
      <c r="BF30" s="48"/>
      <c r="BG30" s="185"/>
      <c r="BH30" s="185"/>
      <c r="BI30" s="48"/>
      <c r="BJ30" s="185"/>
      <c r="BK30" s="185"/>
      <c r="BL30" s="48"/>
      <c r="BM30" s="185"/>
      <c r="BN30" s="185"/>
      <c r="BO30" s="48"/>
      <c r="BP30" s="185"/>
      <c r="BQ30" s="185"/>
      <c r="BR30" s="42"/>
      <c r="BS30" s="185"/>
      <c r="BT30" s="185"/>
      <c r="BU30" s="42"/>
      <c r="BV30" s="185"/>
      <c r="BW30" s="185"/>
      <c r="BX30" s="185"/>
      <c r="BY30" s="185"/>
      <c r="BZ30" s="185"/>
      <c r="CA30" s="48"/>
      <c r="CB30" s="185"/>
      <c r="CC30" s="187"/>
      <c r="CD30" s="48"/>
      <c r="CE30" s="185"/>
      <c r="CF30" s="41"/>
      <c r="CG30" s="185"/>
      <c r="CH30" s="48"/>
      <c r="CI30" s="41"/>
      <c r="CJ30" s="185"/>
      <c r="CK30" s="185"/>
      <c r="CL30" s="185"/>
      <c r="CM30" s="185"/>
      <c r="CN30" s="185"/>
      <c r="CO30" s="185"/>
      <c r="CP30" s="70"/>
      <c r="CQ30" s="48"/>
      <c r="CR30" s="42"/>
      <c r="CS30" s="42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48"/>
      <c r="DR30" s="78"/>
      <c r="DS30" s="101"/>
      <c r="DT30" s="7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126"/>
      <c r="FC30" s="126"/>
      <c r="FD30" s="126"/>
      <c r="FE30" s="126"/>
      <c r="FF30" s="126"/>
      <c r="FG30" s="126"/>
      <c r="FH30" s="126"/>
      <c r="FI30" s="126"/>
      <c r="FJ30" s="126"/>
    </row>
    <row r="31" spans="1:166" s="44" customFormat="1" ht="24" customHeight="1" x14ac:dyDescent="0.25">
      <c r="A31" s="174"/>
      <c r="B31" s="510" t="s">
        <v>168</v>
      </c>
      <c r="C31" s="511"/>
      <c r="D31" s="512"/>
      <c r="E31" s="432">
        <f>E28*2</f>
        <v>-46767.840000000782</v>
      </c>
      <c r="F31" s="443">
        <f t="shared" si="1"/>
        <v>2002</v>
      </c>
      <c r="G31" s="444">
        <f>H31/E24</f>
        <v>0.9471423333333332</v>
      </c>
      <c r="H31" s="445">
        <f>CF98</f>
        <v>56828.539999999994</v>
      </c>
      <c r="I31" s="492"/>
      <c r="J31" s="539" t="s">
        <v>149</v>
      </c>
      <c r="K31" s="540"/>
      <c r="L31" s="521">
        <f>CY309</f>
        <v>0</v>
      </c>
      <c r="M31" s="522"/>
      <c r="N31" s="411">
        <f t="shared" si="0"/>
        <v>0</v>
      </c>
      <c r="O31" s="395">
        <v>11000</v>
      </c>
      <c r="P31" s="371" t="s">
        <v>34</v>
      </c>
      <c r="Q31" s="373"/>
      <c r="R31" s="493" t="s">
        <v>125</v>
      </c>
      <c r="S31" s="494"/>
      <c r="T31" s="494"/>
      <c r="U31" s="494"/>
      <c r="V31" s="494"/>
      <c r="W31" s="185"/>
      <c r="X31" s="185"/>
      <c r="Y31" s="40"/>
      <c r="Z31" s="185"/>
      <c r="AA31" s="185"/>
      <c r="AB31" s="40"/>
      <c r="AC31" s="185"/>
      <c r="AD31" s="185"/>
      <c r="AE31" s="48"/>
      <c r="AF31" s="185"/>
      <c r="AG31" s="185"/>
      <c r="AH31" s="43"/>
      <c r="AI31" s="186"/>
      <c r="AJ31" s="186"/>
      <c r="AK31" s="43"/>
      <c r="AL31" s="186"/>
      <c r="AM31" s="186"/>
      <c r="AN31" s="43"/>
      <c r="AO31" s="186"/>
      <c r="AP31" s="186"/>
      <c r="AQ31" s="48"/>
      <c r="AR31" s="185"/>
      <c r="AS31" s="185"/>
      <c r="AT31" s="48"/>
      <c r="AU31" s="185"/>
      <c r="AV31" s="185"/>
      <c r="AW31" s="48"/>
      <c r="AX31" s="185"/>
      <c r="AY31" s="185"/>
      <c r="AZ31" s="48"/>
      <c r="BA31" s="185"/>
      <c r="BB31" s="185"/>
      <c r="BC31" s="48"/>
      <c r="BD31" s="185"/>
      <c r="BE31" s="185"/>
      <c r="BF31" s="48"/>
      <c r="BG31" s="185"/>
      <c r="BH31" s="185"/>
      <c r="BI31" s="48"/>
      <c r="BJ31" s="185"/>
      <c r="BK31" s="185"/>
      <c r="BL31" s="48"/>
      <c r="BM31" s="185"/>
      <c r="BN31" s="185"/>
      <c r="BO31" s="48"/>
      <c r="BP31" s="185"/>
      <c r="BQ31" s="185"/>
      <c r="BR31" s="42"/>
      <c r="BS31" s="185"/>
      <c r="BT31" s="185"/>
      <c r="BU31" s="42"/>
      <c r="BV31" s="185"/>
      <c r="BW31" s="185"/>
      <c r="BX31" s="185"/>
      <c r="BY31" s="185"/>
      <c r="BZ31" s="185"/>
      <c r="CA31" s="48"/>
      <c r="CB31" s="185"/>
      <c r="CC31" s="187"/>
      <c r="CD31" s="48"/>
      <c r="CE31" s="185"/>
      <c r="CF31" s="41"/>
      <c r="CG31" s="185"/>
      <c r="CH31" s="48"/>
      <c r="CI31" s="41"/>
      <c r="CJ31" s="185"/>
      <c r="CK31" s="185"/>
      <c r="CL31" s="185"/>
      <c r="CM31" s="185"/>
      <c r="CN31" s="185"/>
      <c r="CO31" s="185"/>
      <c r="CP31" s="70"/>
      <c r="CQ31" s="48"/>
      <c r="CR31" s="42"/>
      <c r="CS31" s="42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48"/>
      <c r="DR31" s="78"/>
      <c r="DS31" s="101"/>
      <c r="DT31" s="7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126"/>
      <c r="FC31" s="126"/>
      <c r="FD31" s="126"/>
      <c r="FE31" s="126"/>
      <c r="FF31" s="126"/>
      <c r="FG31" s="126"/>
      <c r="FH31" s="126"/>
      <c r="FI31" s="126"/>
      <c r="FJ31" s="126"/>
    </row>
    <row r="32" spans="1:166" s="44" customFormat="1" ht="24" customHeight="1" x14ac:dyDescent="0.25">
      <c r="A32" s="174"/>
      <c r="B32" s="510" t="s">
        <v>169</v>
      </c>
      <c r="C32" s="511"/>
      <c r="D32" s="512"/>
      <c r="E32" s="442">
        <f>E31/E24</f>
        <v>-0.77946400000001304</v>
      </c>
      <c r="F32" s="443">
        <f t="shared" si="1"/>
        <v>2003</v>
      </c>
      <c r="G32" s="444">
        <f>H32/E24</f>
        <v>1.0666946666666666</v>
      </c>
      <c r="H32" s="445">
        <f>CF113</f>
        <v>64001.68</v>
      </c>
      <c r="I32" s="492"/>
      <c r="J32" s="539" t="s">
        <v>150</v>
      </c>
      <c r="K32" s="540"/>
      <c r="L32" s="521">
        <f>CZ309</f>
        <v>0</v>
      </c>
      <c r="M32" s="522"/>
      <c r="N32" s="411">
        <f t="shared" si="0"/>
        <v>0</v>
      </c>
      <c r="O32" s="395">
        <v>8250</v>
      </c>
      <c r="P32" s="371" t="s">
        <v>107</v>
      </c>
      <c r="Q32" s="373"/>
      <c r="R32" s="493" t="s">
        <v>126</v>
      </c>
      <c r="S32" s="494"/>
      <c r="T32" s="494"/>
      <c r="U32" s="494"/>
      <c r="V32" s="494"/>
      <c r="W32" s="185"/>
      <c r="X32" s="185"/>
      <c r="Y32" s="40"/>
      <c r="Z32" s="185"/>
      <c r="AA32" s="185"/>
      <c r="AB32" s="40"/>
      <c r="AC32" s="185"/>
      <c r="AD32" s="185"/>
      <c r="AE32" s="48"/>
      <c r="AF32" s="185"/>
      <c r="AG32" s="185"/>
      <c r="AH32" s="43"/>
      <c r="AI32" s="186"/>
      <c r="AJ32" s="186"/>
      <c r="AK32" s="43"/>
      <c r="AL32" s="186"/>
      <c r="AM32" s="186"/>
      <c r="AN32" s="43"/>
      <c r="AO32" s="186"/>
      <c r="AP32" s="186"/>
      <c r="AQ32" s="48"/>
      <c r="AR32" s="185"/>
      <c r="AS32" s="185"/>
      <c r="AT32" s="48"/>
      <c r="AU32" s="185"/>
      <c r="AV32" s="185"/>
      <c r="AW32" s="48"/>
      <c r="AX32" s="185"/>
      <c r="AY32" s="185"/>
      <c r="AZ32" s="48"/>
      <c r="BA32" s="185"/>
      <c r="BB32" s="185"/>
      <c r="BC32" s="48"/>
      <c r="BD32" s="185"/>
      <c r="BE32" s="185"/>
      <c r="BF32" s="48"/>
      <c r="BG32" s="185"/>
      <c r="BH32" s="185"/>
      <c r="BI32" s="48"/>
      <c r="BJ32" s="185"/>
      <c r="BK32" s="185"/>
      <c r="BL32" s="48"/>
      <c r="BM32" s="185"/>
      <c r="BN32" s="185"/>
      <c r="BO32" s="48"/>
      <c r="BP32" s="185"/>
      <c r="BQ32" s="185"/>
      <c r="BR32" s="42"/>
      <c r="BS32" s="185"/>
      <c r="BT32" s="185"/>
      <c r="BU32" s="42"/>
      <c r="BV32" s="185"/>
      <c r="BW32" s="185"/>
      <c r="BX32" s="185"/>
      <c r="BY32" s="185"/>
      <c r="BZ32" s="185"/>
      <c r="CA32" s="48"/>
      <c r="CB32" s="185"/>
      <c r="CC32" s="187"/>
      <c r="CD32" s="48"/>
      <c r="CE32" s="185"/>
      <c r="CF32" s="41"/>
      <c r="CG32" s="185"/>
      <c r="CH32" s="48"/>
      <c r="CI32" s="41"/>
      <c r="CJ32" s="185"/>
      <c r="CK32" s="185"/>
      <c r="CL32" s="185"/>
      <c r="CM32" s="185"/>
      <c r="CN32" s="185"/>
      <c r="CO32" s="185"/>
      <c r="CP32" s="70"/>
      <c r="CQ32" s="48"/>
      <c r="CR32" s="42"/>
      <c r="CS32" s="42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48"/>
      <c r="DR32" s="78"/>
      <c r="DS32" s="101"/>
      <c r="DT32" s="7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126"/>
      <c r="FC32" s="126"/>
      <c r="FD32" s="126"/>
      <c r="FE32" s="126"/>
      <c r="FF32" s="126"/>
      <c r="FG32" s="126"/>
      <c r="FH32" s="126"/>
      <c r="FI32" s="126"/>
      <c r="FJ32" s="126"/>
    </row>
    <row r="33" spans="1:166" s="44" customFormat="1" ht="24" customHeight="1" x14ac:dyDescent="0.25">
      <c r="A33" s="174"/>
      <c r="B33" s="510" t="s">
        <v>170</v>
      </c>
      <c r="C33" s="511"/>
      <c r="D33" s="512"/>
      <c r="E33" s="437">
        <f>E25/-E31</f>
        <v>34.13691481154514</v>
      </c>
      <c r="F33" s="443">
        <f t="shared" si="1"/>
        <v>2004</v>
      </c>
      <c r="G33" s="444">
        <f>H33/E24</f>
        <v>0.5406669999999999</v>
      </c>
      <c r="H33" s="445">
        <f>CF128</f>
        <v>32440.019999999997</v>
      </c>
      <c r="I33" s="490">
        <v>1</v>
      </c>
      <c r="J33" s="539" t="s">
        <v>151</v>
      </c>
      <c r="K33" s="540"/>
      <c r="L33" s="521">
        <f>DA309</f>
        <v>95376.199999999983</v>
      </c>
      <c r="M33" s="522"/>
      <c r="N33" s="411">
        <f t="shared" si="0"/>
        <v>1100</v>
      </c>
      <c r="O33" s="396">
        <v>1100</v>
      </c>
      <c r="P33" s="371" t="s">
        <v>108</v>
      </c>
      <c r="Q33" s="373"/>
      <c r="R33" s="493" t="s">
        <v>127</v>
      </c>
      <c r="S33" s="494"/>
      <c r="T33" s="494"/>
      <c r="U33" s="494"/>
      <c r="V33" s="494"/>
      <c r="W33" s="185"/>
      <c r="X33" s="185"/>
      <c r="Y33" s="40"/>
      <c r="Z33" s="185"/>
      <c r="AA33" s="185"/>
      <c r="AB33" s="40"/>
      <c r="AC33" s="185"/>
      <c r="AD33" s="185"/>
      <c r="AE33" s="48"/>
      <c r="AF33" s="185"/>
      <c r="AG33" s="185"/>
      <c r="AH33" s="43"/>
      <c r="AI33" s="186"/>
      <c r="AJ33" s="186"/>
      <c r="AK33" s="43"/>
      <c r="AL33" s="186"/>
      <c r="AM33" s="186"/>
      <c r="AN33" s="43"/>
      <c r="AO33" s="186"/>
      <c r="AP33" s="186"/>
      <c r="AQ33" s="48"/>
      <c r="AR33" s="185"/>
      <c r="AS33" s="185"/>
      <c r="AT33" s="48"/>
      <c r="AU33" s="185"/>
      <c r="AV33" s="185"/>
      <c r="AW33" s="48"/>
      <c r="AX33" s="185"/>
      <c r="AY33" s="185"/>
      <c r="AZ33" s="48"/>
      <c r="BA33" s="185"/>
      <c r="BB33" s="185"/>
      <c r="BC33" s="48"/>
      <c r="BD33" s="185"/>
      <c r="BE33" s="185"/>
      <c r="BF33" s="48"/>
      <c r="BG33" s="185"/>
      <c r="BH33" s="185"/>
      <c r="BI33" s="48"/>
      <c r="BJ33" s="185"/>
      <c r="BK33" s="185"/>
      <c r="BL33" s="48"/>
      <c r="BM33" s="185"/>
      <c r="BN33" s="185"/>
      <c r="BO33" s="48"/>
      <c r="BP33" s="185"/>
      <c r="BQ33" s="185"/>
      <c r="BR33" s="42"/>
      <c r="BS33" s="185"/>
      <c r="BT33" s="185"/>
      <c r="BU33" s="42"/>
      <c r="BV33" s="185"/>
      <c r="BW33" s="185"/>
      <c r="BX33" s="185"/>
      <c r="BY33" s="185"/>
      <c r="BZ33" s="185"/>
      <c r="CA33" s="48"/>
      <c r="CB33" s="185"/>
      <c r="CC33" s="187"/>
      <c r="CD33" s="48"/>
      <c r="CE33" s="185"/>
      <c r="CF33" s="41"/>
      <c r="CG33" s="185"/>
      <c r="CH33" s="48"/>
      <c r="CI33" s="41"/>
      <c r="CJ33" s="185"/>
      <c r="CK33" s="185"/>
      <c r="CL33" s="185"/>
      <c r="CM33" s="185"/>
      <c r="CN33" s="185"/>
      <c r="CO33" s="185"/>
      <c r="CP33" s="70"/>
      <c r="CQ33" s="48"/>
      <c r="CR33" s="42"/>
      <c r="CS33" s="42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48"/>
      <c r="DR33" s="78"/>
      <c r="DS33" s="101"/>
      <c r="DT33" s="7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126"/>
      <c r="FC33" s="126"/>
      <c r="FD33" s="126"/>
      <c r="FE33" s="126"/>
      <c r="FF33" s="126"/>
      <c r="FG33" s="126"/>
      <c r="FH33" s="126"/>
      <c r="FI33" s="126"/>
      <c r="FJ33" s="126"/>
    </row>
    <row r="34" spans="1:166" s="44" customFormat="1" ht="24" customHeight="1" x14ac:dyDescent="0.25">
      <c r="A34" s="174"/>
      <c r="B34" s="510" t="s">
        <v>171</v>
      </c>
      <c r="C34" s="511"/>
      <c r="D34" s="512"/>
      <c r="E34" s="448">
        <f>N49-E31</f>
        <v>76467.840000000782</v>
      </c>
      <c r="F34" s="443">
        <f t="shared" si="1"/>
        <v>2005</v>
      </c>
      <c r="G34" s="444">
        <f>H34/E24</f>
        <v>0.7094235000000001</v>
      </c>
      <c r="H34" s="445">
        <f>CF143</f>
        <v>42565.41</v>
      </c>
      <c r="I34" s="492">
        <v>1</v>
      </c>
      <c r="J34" s="539" t="s">
        <v>152</v>
      </c>
      <c r="K34" s="540"/>
      <c r="L34" s="521">
        <f>DB309</f>
        <v>185182</v>
      </c>
      <c r="M34" s="522"/>
      <c r="N34" s="411">
        <f t="shared" si="0"/>
        <v>1800</v>
      </c>
      <c r="O34" s="395">
        <v>1800</v>
      </c>
      <c r="P34" s="499" t="s">
        <v>40</v>
      </c>
      <c r="Q34" s="499"/>
      <c r="R34" s="493" t="s">
        <v>128</v>
      </c>
      <c r="S34" s="494"/>
      <c r="T34" s="494"/>
      <c r="U34" s="494"/>
      <c r="V34" s="494"/>
      <c r="W34" s="185"/>
      <c r="X34" s="185"/>
      <c r="Y34" s="40"/>
      <c r="Z34" s="185"/>
      <c r="AA34" s="185"/>
      <c r="AB34" s="40"/>
      <c r="AC34" s="185"/>
      <c r="AD34" s="185"/>
      <c r="AE34" s="48"/>
      <c r="AF34" s="185"/>
      <c r="AG34" s="185"/>
      <c r="AH34" s="43"/>
      <c r="AI34" s="186"/>
      <c r="AJ34" s="186"/>
      <c r="AK34" s="43"/>
      <c r="AL34" s="186"/>
      <c r="AM34" s="186"/>
      <c r="AN34" s="43"/>
      <c r="AO34" s="186"/>
      <c r="AP34" s="186"/>
      <c r="AQ34" s="48"/>
      <c r="AR34" s="185"/>
      <c r="AS34" s="185"/>
      <c r="AT34" s="48"/>
      <c r="AU34" s="185"/>
      <c r="AV34" s="185"/>
      <c r="AW34" s="48"/>
      <c r="AX34" s="185"/>
      <c r="AY34" s="185"/>
      <c r="AZ34" s="48"/>
      <c r="BA34" s="185"/>
      <c r="BB34" s="185"/>
      <c r="BC34" s="48"/>
      <c r="BD34" s="185"/>
      <c r="BE34" s="185"/>
      <c r="BF34" s="48"/>
      <c r="BG34" s="185"/>
      <c r="BH34" s="185"/>
      <c r="BI34" s="48"/>
      <c r="BJ34" s="185"/>
      <c r="BK34" s="185"/>
      <c r="BL34" s="48"/>
      <c r="BM34" s="185"/>
      <c r="BN34" s="185"/>
      <c r="BO34" s="48"/>
      <c r="BP34" s="185"/>
      <c r="BQ34" s="185"/>
      <c r="BR34" s="42"/>
      <c r="BS34" s="185"/>
      <c r="BT34" s="185"/>
      <c r="BU34" s="42"/>
      <c r="BV34" s="185"/>
      <c r="BW34" s="185"/>
      <c r="BX34" s="185"/>
      <c r="BY34" s="185"/>
      <c r="BZ34" s="185"/>
      <c r="CA34" s="48"/>
      <c r="CB34" s="185"/>
      <c r="CC34" s="187"/>
      <c r="CD34" s="48"/>
      <c r="CE34" s="185"/>
      <c r="CF34" s="41"/>
      <c r="CG34" s="185"/>
      <c r="CH34" s="48"/>
      <c r="CI34" s="41"/>
      <c r="CJ34" s="185"/>
      <c r="CK34" s="185"/>
      <c r="CL34" s="185"/>
      <c r="CM34" s="185"/>
      <c r="CN34" s="185"/>
      <c r="CO34" s="185"/>
      <c r="CP34" s="70"/>
      <c r="CQ34" s="48"/>
      <c r="CR34" s="42"/>
      <c r="CS34" s="42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48"/>
      <c r="DR34" s="78"/>
      <c r="DS34" s="101"/>
      <c r="DT34" s="7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126"/>
      <c r="FC34" s="126"/>
      <c r="FD34" s="126"/>
      <c r="FE34" s="126"/>
      <c r="FF34" s="126"/>
      <c r="FG34" s="126"/>
      <c r="FH34" s="126"/>
      <c r="FI34" s="126"/>
      <c r="FJ34" s="126"/>
    </row>
    <row r="35" spans="1:166" s="44" customFormat="1" ht="24" customHeight="1" x14ac:dyDescent="0.25">
      <c r="A35" s="174"/>
      <c r="B35" s="510" t="s">
        <v>18</v>
      </c>
      <c r="C35" s="511"/>
      <c r="D35" s="512"/>
      <c r="E35" s="437">
        <f>CL421+CM421</f>
        <v>21.25</v>
      </c>
      <c r="F35" s="443">
        <f t="shared" si="1"/>
        <v>2006</v>
      </c>
      <c r="G35" s="444">
        <f>H35/E24</f>
        <v>0.73801416666666664</v>
      </c>
      <c r="H35" s="445">
        <f>CF158</f>
        <v>44280.85</v>
      </c>
      <c r="I35" s="492"/>
      <c r="J35" s="539" t="s">
        <v>153</v>
      </c>
      <c r="K35" s="540"/>
      <c r="L35" s="521">
        <f>DC309</f>
        <v>0</v>
      </c>
      <c r="M35" s="522"/>
      <c r="N35" s="411">
        <f t="shared" si="0"/>
        <v>0</v>
      </c>
      <c r="O35" s="395">
        <v>180</v>
      </c>
      <c r="P35" s="499" t="s">
        <v>109</v>
      </c>
      <c r="Q35" s="499"/>
      <c r="R35" s="493" t="s">
        <v>129</v>
      </c>
      <c r="S35" s="494"/>
      <c r="T35" s="494"/>
      <c r="U35" s="494"/>
      <c r="V35" s="494"/>
      <c r="W35" s="185"/>
      <c r="X35" s="185"/>
      <c r="Y35" s="40"/>
      <c r="Z35" s="185"/>
      <c r="AA35" s="185"/>
      <c r="AB35" s="40"/>
      <c r="AC35" s="185"/>
      <c r="AD35" s="185"/>
      <c r="AE35" s="48"/>
      <c r="AF35" s="185"/>
      <c r="AG35" s="185"/>
      <c r="AH35" s="43"/>
      <c r="AI35" s="186"/>
      <c r="AJ35" s="186"/>
      <c r="AK35" s="43"/>
      <c r="AL35" s="186"/>
      <c r="AM35" s="186"/>
      <c r="AN35" s="43"/>
      <c r="AO35" s="186"/>
      <c r="AP35" s="186"/>
      <c r="AQ35" s="48"/>
      <c r="AR35" s="185"/>
      <c r="AS35" s="185"/>
      <c r="AT35" s="48"/>
      <c r="AU35" s="185"/>
      <c r="AV35" s="185"/>
      <c r="AW35" s="48"/>
      <c r="AX35" s="185"/>
      <c r="AY35" s="185"/>
      <c r="AZ35" s="48"/>
      <c r="BA35" s="185"/>
      <c r="BB35" s="185"/>
      <c r="BC35" s="48"/>
      <c r="BD35" s="185"/>
      <c r="BE35" s="185"/>
      <c r="BF35" s="48"/>
      <c r="BG35" s="185"/>
      <c r="BH35" s="185"/>
      <c r="BI35" s="48"/>
      <c r="BJ35" s="185"/>
      <c r="BK35" s="185"/>
      <c r="BL35" s="48"/>
      <c r="BM35" s="185"/>
      <c r="BN35" s="185"/>
      <c r="BO35" s="48"/>
      <c r="BP35" s="185"/>
      <c r="BQ35" s="185"/>
      <c r="BR35" s="42"/>
      <c r="BS35" s="185"/>
      <c r="BT35" s="185"/>
      <c r="BU35" s="42"/>
      <c r="BV35" s="185"/>
      <c r="BW35" s="185"/>
      <c r="BX35" s="185"/>
      <c r="BY35" s="185"/>
      <c r="BZ35" s="185"/>
      <c r="CA35" s="48"/>
      <c r="CB35" s="185"/>
      <c r="CC35" s="187"/>
      <c r="CD35" s="48"/>
      <c r="CE35" s="185"/>
      <c r="CF35" s="41"/>
      <c r="CG35" s="185"/>
      <c r="CH35" s="48"/>
      <c r="CI35" s="41"/>
      <c r="CJ35" s="185"/>
      <c r="CK35" s="185"/>
      <c r="CL35" s="185"/>
      <c r="CM35" s="185"/>
      <c r="CN35" s="185"/>
      <c r="CO35" s="185"/>
      <c r="CP35" s="70"/>
      <c r="CQ35" s="48"/>
      <c r="CR35" s="42"/>
      <c r="CS35" s="42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48"/>
      <c r="DR35" s="78"/>
      <c r="DS35" s="101"/>
      <c r="DT35" s="7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126"/>
      <c r="FC35" s="126"/>
      <c r="FD35" s="126"/>
      <c r="FE35" s="126"/>
      <c r="FF35" s="126"/>
      <c r="FG35" s="126"/>
      <c r="FH35" s="126"/>
      <c r="FI35" s="126"/>
      <c r="FJ35" s="126"/>
    </row>
    <row r="36" spans="1:166" s="44" customFormat="1" ht="24" customHeight="1" x14ac:dyDescent="0.25">
      <c r="A36" s="174"/>
      <c r="B36" s="507" t="s">
        <v>19</v>
      </c>
      <c r="C36" s="508"/>
      <c r="D36" s="509"/>
      <c r="E36" s="449">
        <f>CL421</f>
        <v>21.25</v>
      </c>
      <c r="F36" s="443">
        <f t="shared" si="1"/>
        <v>2007</v>
      </c>
      <c r="G36" s="444">
        <f>H36/E24</f>
        <v>1.0061831666666667</v>
      </c>
      <c r="H36" s="445">
        <f>CF173</f>
        <v>60370.99</v>
      </c>
      <c r="I36" s="490"/>
      <c r="J36" s="539" t="s">
        <v>154</v>
      </c>
      <c r="K36" s="540"/>
      <c r="L36" s="521">
        <f>DD309</f>
        <v>0</v>
      </c>
      <c r="M36" s="522"/>
      <c r="N36" s="411">
        <f t="shared" si="0"/>
        <v>0</v>
      </c>
      <c r="O36" s="395">
        <v>1600</v>
      </c>
      <c r="P36" s="494" t="s">
        <v>110</v>
      </c>
      <c r="Q36" s="494"/>
      <c r="R36" s="493" t="s">
        <v>130</v>
      </c>
      <c r="S36" s="494"/>
      <c r="T36" s="494"/>
      <c r="U36" s="494"/>
      <c r="V36" s="494"/>
      <c r="W36" s="185"/>
      <c r="X36" s="185"/>
      <c r="Y36" s="40"/>
      <c r="Z36" s="185"/>
      <c r="AA36" s="185"/>
      <c r="AB36" s="40"/>
      <c r="AC36" s="185"/>
      <c r="AD36" s="185"/>
      <c r="AE36" s="48"/>
      <c r="AF36" s="185"/>
      <c r="AG36" s="185"/>
      <c r="AH36" s="43"/>
      <c r="AI36" s="186"/>
      <c r="AJ36" s="186"/>
      <c r="AK36" s="43"/>
      <c r="AL36" s="186"/>
      <c r="AM36" s="186"/>
      <c r="AN36" s="43"/>
      <c r="AO36" s="186"/>
      <c r="AP36" s="186"/>
      <c r="AQ36" s="48"/>
      <c r="AR36" s="185"/>
      <c r="AS36" s="185"/>
      <c r="AT36" s="48"/>
      <c r="AU36" s="185"/>
      <c r="AV36" s="185"/>
      <c r="AW36" s="48"/>
      <c r="AX36" s="185"/>
      <c r="AY36" s="185"/>
      <c r="AZ36" s="48"/>
      <c r="BA36" s="185"/>
      <c r="BB36" s="185"/>
      <c r="BC36" s="48"/>
      <c r="BD36" s="185"/>
      <c r="BE36" s="185"/>
      <c r="BF36" s="48"/>
      <c r="BG36" s="185"/>
      <c r="BH36" s="185"/>
      <c r="BI36" s="48"/>
      <c r="BJ36" s="185"/>
      <c r="BK36" s="185"/>
      <c r="BL36" s="48"/>
      <c r="BM36" s="185"/>
      <c r="BN36" s="185"/>
      <c r="BO36" s="48"/>
      <c r="BP36" s="185"/>
      <c r="BQ36" s="185"/>
      <c r="BR36" s="42"/>
      <c r="BS36" s="185"/>
      <c r="BT36" s="185"/>
      <c r="BU36" s="42"/>
      <c r="BV36" s="185"/>
      <c r="BW36" s="185"/>
      <c r="BX36" s="185"/>
      <c r="BY36" s="185"/>
      <c r="BZ36" s="185"/>
      <c r="CA36" s="48"/>
      <c r="CB36" s="185"/>
      <c r="CC36" s="187"/>
      <c r="CD36" s="48"/>
      <c r="CE36" s="185"/>
      <c r="CF36" s="41"/>
      <c r="CG36" s="185"/>
      <c r="CH36" s="48"/>
      <c r="CI36" s="41"/>
      <c r="CJ36" s="185"/>
      <c r="CK36" s="185"/>
      <c r="CL36" s="185"/>
      <c r="CM36" s="185"/>
      <c r="CN36" s="185"/>
      <c r="CO36" s="185"/>
      <c r="CP36" s="70"/>
      <c r="CQ36" s="48"/>
      <c r="CR36" s="42"/>
      <c r="CS36" s="42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48"/>
      <c r="DR36" s="78"/>
      <c r="DS36" s="101"/>
      <c r="DT36" s="7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126"/>
      <c r="FC36" s="126"/>
      <c r="FD36" s="126"/>
      <c r="FE36" s="126"/>
      <c r="FF36" s="126"/>
      <c r="FG36" s="126"/>
      <c r="FH36" s="126"/>
      <c r="FI36" s="126"/>
      <c r="FJ36" s="126"/>
    </row>
    <row r="37" spans="1:166" s="44" customFormat="1" ht="24" customHeight="1" x14ac:dyDescent="0.25">
      <c r="A37" s="174"/>
      <c r="B37" s="510" t="s">
        <v>33</v>
      </c>
      <c r="C37" s="511"/>
      <c r="D37" s="512"/>
      <c r="E37" s="448">
        <f>CJ424</f>
        <v>75129.871529411757</v>
      </c>
      <c r="F37" s="443">
        <f t="shared" si="1"/>
        <v>2008</v>
      </c>
      <c r="G37" s="444">
        <f>H37/E24</f>
        <v>3.4683184999999996</v>
      </c>
      <c r="H37" s="445">
        <f>CF188</f>
        <v>208099.11</v>
      </c>
      <c r="I37" s="490">
        <v>1</v>
      </c>
      <c r="J37" s="539" t="s">
        <v>155</v>
      </c>
      <c r="K37" s="540"/>
      <c r="L37" s="521">
        <f>DE309</f>
        <v>192214.99999999991</v>
      </c>
      <c r="M37" s="522"/>
      <c r="N37" s="411">
        <f t="shared" si="0"/>
        <v>1600</v>
      </c>
      <c r="O37" s="395">
        <v>1600</v>
      </c>
      <c r="P37" s="494" t="s">
        <v>41</v>
      </c>
      <c r="Q37" s="494"/>
      <c r="R37" s="493" t="s">
        <v>131</v>
      </c>
      <c r="S37" s="494"/>
      <c r="T37" s="494"/>
      <c r="U37" s="494"/>
      <c r="V37" s="494"/>
      <c r="W37" s="185"/>
      <c r="X37" s="185"/>
      <c r="Y37" s="40"/>
      <c r="Z37" s="185"/>
      <c r="AA37" s="185"/>
      <c r="AB37" s="40"/>
      <c r="AC37" s="185"/>
      <c r="AD37" s="185"/>
      <c r="AE37" s="48"/>
      <c r="AF37" s="185"/>
      <c r="AG37" s="185"/>
      <c r="AH37" s="43"/>
      <c r="AI37" s="186"/>
      <c r="AJ37" s="186"/>
      <c r="AK37" s="43"/>
      <c r="AL37" s="186"/>
      <c r="AM37" s="186"/>
      <c r="AN37" s="43"/>
      <c r="AO37" s="186"/>
      <c r="AP37" s="186"/>
      <c r="AQ37" s="48"/>
      <c r="AR37" s="185"/>
      <c r="AS37" s="185"/>
      <c r="AT37" s="48"/>
      <c r="AU37" s="185"/>
      <c r="AV37" s="185"/>
      <c r="AW37" s="48"/>
      <c r="AX37" s="185"/>
      <c r="AY37" s="185"/>
      <c r="AZ37" s="48"/>
      <c r="BA37" s="185"/>
      <c r="BB37" s="185"/>
      <c r="BC37" s="48"/>
      <c r="BD37" s="185"/>
      <c r="BE37" s="185"/>
      <c r="BF37" s="48"/>
      <c r="BG37" s="185"/>
      <c r="BH37" s="185"/>
      <c r="BI37" s="48"/>
      <c r="BJ37" s="185"/>
      <c r="BK37" s="185"/>
      <c r="BL37" s="48"/>
      <c r="BM37" s="185"/>
      <c r="BN37" s="185"/>
      <c r="BO37" s="48"/>
      <c r="BP37" s="185"/>
      <c r="BQ37" s="185"/>
      <c r="BR37" s="42"/>
      <c r="BS37" s="185"/>
      <c r="BT37" s="185"/>
      <c r="BU37" s="42"/>
      <c r="BV37" s="185"/>
      <c r="BW37" s="185"/>
      <c r="BX37" s="185"/>
      <c r="BY37" s="185"/>
      <c r="BZ37" s="185"/>
      <c r="CA37" s="48"/>
      <c r="CB37" s="185"/>
      <c r="CC37" s="187"/>
      <c r="CD37" s="48"/>
      <c r="CE37" s="185"/>
      <c r="CF37" s="41"/>
      <c r="CG37" s="185"/>
      <c r="CH37" s="48"/>
      <c r="CI37" s="41"/>
      <c r="CJ37" s="185"/>
      <c r="CK37" s="185"/>
      <c r="CL37" s="185"/>
      <c r="CM37" s="185"/>
      <c r="CN37" s="185"/>
      <c r="CO37" s="185"/>
      <c r="CP37" s="70"/>
      <c r="CQ37" s="48"/>
      <c r="CR37" s="42"/>
      <c r="CS37" s="42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48"/>
      <c r="DR37" s="78"/>
      <c r="DS37" s="101"/>
      <c r="DT37" s="7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126"/>
      <c r="FC37" s="126"/>
      <c r="FD37" s="126"/>
      <c r="FE37" s="126"/>
      <c r="FF37" s="126"/>
      <c r="FG37" s="126"/>
      <c r="FH37" s="126"/>
      <c r="FI37" s="126"/>
      <c r="FJ37" s="126"/>
    </row>
    <row r="38" spans="1:166" s="44" customFormat="1" ht="24" customHeight="1" x14ac:dyDescent="0.25">
      <c r="A38" s="174"/>
      <c r="B38" s="510" t="s">
        <v>20</v>
      </c>
      <c r="C38" s="511"/>
      <c r="D38" s="512"/>
      <c r="E38" s="448">
        <f>CJ421</f>
        <v>208099.11</v>
      </c>
      <c r="F38" s="443">
        <f t="shared" si="1"/>
        <v>2009</v>
      </c>
      <c r="G38" s="444">
        <f>H38/E24</f>
        <v>1.8401666666666667</v>
      </c>
      <c r="H38" s="445">
        <f>CF203</f>
        <v>110410</v>
      </c>
      <c r="I38" s="490"/>
      <c r="J38" s="539" t="s">
        <v>156</v>
      </c>
      <c r="K38" s="540"/>
      <c r="L38" s="521">
        <f>DF309</f>
        <v>0</v>
      </c>
      <c r="M38" s="522"/>
      <c r="N38" s="411">
        <f t="shared" si="0"/>
        <v>0</v>
      </c>
      <c r="O38" s="395">
        <v>330</v>
      </c>
      <c r="P38" s="494" t="s">
        <v>111</v>
      </c>
      <c r="Q38" s="494"/>
      <c r="R38" s="493" t="s">
        <v>132</v>
      </c>
      <c r="S38" s="494"/>
      <c r="T38" s="494"/>
      <c r="U38" s="494"/>
      <c r="V38" s="494"/>
      <c r="W38" s="185"/>
      <c r="X38" s="185"/>
      <c r="Y38" s="40"/>
      <c r="Z38" s="185"/>
      <c r="AA38" s="185"/>
      <c r="AB38" s="40"/>
      <c r="AC38" s="185"/>
      <c r="AD38" s="185"/>
      <c r="AE38" s="48"/>
      <c r="AF38" s="185"/>
      <c r="AG38" s="185"/>
      <c r="AH38" s="43"/>
      <c r="AI38" s="186"/>
      <c r="AJ38" s="186"/>
      <c r="AK38" s="43"/>
      <c r="AL38" s="186"/>
      <c r="AM38" s="186"/>
      <c r="AN38" s="43"/>
      <c r="AO38" s="186"/>
      <c r="AP38" s="186"/>
      <c r="AQ38" s="48"/>
      <c r="AR38" s="185"/>
      <c r="AS38" s="185"/>
      <c r="AT38" s="48"/>
      <c r="AU38" s="185"/>
      <c r="AV38" s="185"/>
      <c r="AW38" s="48"/>
      <c r="AX38" s="185"/>
      <c r="AY38" s="185"/>
      <c r="AZ38" s="48"/>
      <c r="BA38" s="185"/>
      <c r="BB38" s="185"/>
      <c r="BC38" s="48"/>
      <c r="BD38" s="185"/>
      <c r="BE38" s="185"/>
      <c r="BF38" s="48"/>
      <c r="BG38" s="185"/>
      <c r="BH38" s="185"/>
      <c r="BI38" s="48"/>
      <c r="BJ38" s="185"/>
      <c r="BK38" s="185"/>
      <c r="BL38" s="48"/>
      <c r="BM38" s="185"/>
      <c r="BN38" s="185"/>
      <c r="BO38" s="48"/>
      <c r="BP38" s="185"/>
      <c r="BQ38" s="185"/>
      <c r="BR38" s="42"/>
      <c r="BS38" s="185"/>
      <c r="BT38" s="185"/>
      <c r="BU38" s="42"/>
      <c r="BV38" s="185"/>
      <c r="BW38" s="185"/>
      <c r="BX38" s="185"/>
      <c r="BY38" s="185"/>
      <c r="BZ38" s="185"/>
      <c r="CA38" s="48"/>
      <c r="CB38" s="185"/>
      <c r="CC38" s="187"/>
      <c r="CD38" s="48"/>
      <c r="CE38" s="185"/>
      <c r="CF38" s="41"/>
      <c r="CG38" s="185"/>
      <c r="CH38" s="48"/>
      <c r="CI38" s="41"/>
      <c r="CJ38" s="185"/>
      <c r="CK38" s="185"/>
      <c r="CL38" s="185"/>
      <c r="CM38" s="185"/>
      <c r="CN38" s="185"/>
      <c r="CO38" s="185"/>
      <c r="CP38" s="70"/>
      <c r="CQ38" s="48"/>
      <c r="CR38" s="42"/>
      <c r="CS38" s="42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48"/>
      <c r="DR38" s="78"/>
      <c r="DS38" s="101"/>
      <c r="DT38" s="7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126"/>
      <c r="FC38" s="126"/>
      <c r="FD38" s="126"/>
      <c r="FE38" s="126"/>
      <c r="FF38" s="126"/>
      <c r="FG38" s="126"/>
      <c r="FH38" s="126"/>
      <c r="FI38" s="126"/>
      <c r="FJ38" s="126"/>
    </row>
    <row r="39" spans="1:166" s="44" customFormat="1" ht="24" customHeight="1" x14ac:dyDescent="0.25">
      <c r="A39" s="174"/>
      <c r="B39" s="507" t="s">
        <v>21</v>
      </c>
      <c r="C39" s="508"/>
      <c r="D39" s="509"/>
      <c r="E39" s="450">
        <f>CM421</f>
        <v>0</v>
      </c>
      <c r="F39" s="443">
        <f t="shared" si="1"/>
        <v>2010</v>
      </c>
      <c r="G39" s="444">
        <f>H39/E24</f>
        <v>1.4821279999999999</v>
      </c>
      <c r="H39" s="445">
        <f>CF218</f>
        <v>88927.679999999993</v>
      </c>
      <c r="I39" s="492"/>
      <c r="J39" s="539" t="s">
        <v>157</v>
      </c>
      <c r="K39" s="540"/>
      <c r="L39" s="521">
        <f>DG309</f>
        <v>0</v>
      </c>
      <c r="M39" s="522"/>
      <c r="N39" s="411">
        <f t="shared" si="0"/>
        <v>0</v>
      </c>
      <c r="O39" s="395">
        <v>2000</v>
      </c>
      <c r="P39" s="494" t="s">
        <v>42</v>
      </c>
      <c r="Q39" s="494"/>
      <c r="R39" s="493" t="s">
        <v>133</v>
      </c>
      <c r="S39" s="494"/>
      <c r="T39" s="494"/>
      <c r="U39" s="494"/>
      <c r="V39" s="494"/>
      <c r="W39" s="185"/>
      <c r="X39" s="185"/>
      <c r="Y39" s="40"/>
      <c r="Z39" s="185"/>
      <c r="AA39" s="185"/>
      <c r="AB39" s="40"/>
      <c r="AC39" s="185"/>
      <c r="AD39" s="185"/>
      <c r="AE39" s="48"/>
      <c r="AF39" s="185"/>
      <c r="AG39" s="185"/>
      <c r="AH39" s="43"/>
      <c r="AI39" s="186"/>
      <c r="AJ39" s="186"/>
      <c r="AK39" s="43"/>
      <c r="AL39" s="186"/>
      <c r="AM39" s="186"/>
      <c r="AN39" s="43"/>
      <c r="AO39" s="186"/>
      <c r="AP39" s="186"/>
      <c r="AQ39" s="48"/>
      <c r="AR39" s="185"/>
      <c r="AS39" s="185"/>
      <c r="AT39" s="48"/>
      <c r="AU39" s="185"/>
      <c r="AV39" s="185"/>
      <c r="AW39" s="48"/>
      <c r="AX39" s="185"/>
      <c r="AY39" s="185"/>
      <c r="AZ39" s="48"/>
      <c r="BA39" s="185"/>
      <c r="BB39" s="185"/>
      <c r="BC39" s="48"/>
      <c r="BD39" s="185"/>
      <c r="BE39" s="185"/>
      <c r="BF39" s="48"/>
      <c r="BG39" s="185"/>
      <c r="BH39" s="185"/>
      <c r="BI39" s="48"/>
      <c r="BJ39" s="185"/>
      <c r="BK39" s="185"/>
      <c r="BL39" s="48"/>
      <c r="BM39" s="185"/>
      <c r="BN39" s="185"/>
      <c r="BO39" s="48"/>
      <c r="BP39" s="185"/>
      <c r="BQ39" s="185"/>
      <c r="BR39" s="42"/>
      <c r="BS39" s="185"/>
      <c r="BT39" s="185"/>
      <c r="BU39" s="42"/>
      <c r="BV39" s="185"/>
      <c r="BW39" s="185"/>
      <c r="BX39" s="185"/>
      <c r="BY39" s="185"/>
      <c r="BZ39" s="185"/>
      <c r="CA39" s="48"/>
      <c r="CB39" s="185"/>
      <c r="CC39" s="187"/>
      <c r="CD39" s="48"/>
      <c r="CE39" s="185"/>
      <c r="CF39" s="41"/>
      <c r="CG39" s="185"/>
      <c r="CH39" s="48"/>
      <c r="CI39" s="41"/>
      <c r="CJ39" s="185"/>
      <c r="CK39" s="185"/>
      <c r="CL39" s="185"/>
      <c r="CM39" s="185"/>
      <c r="CN39" s="185"/>
      <c r="CO39" s="185"/>
      <c r="CP39" s="70"/>
      <c r="CQ39" s="48"/>
      <c r="CR39" s="42"/>
      <c r="CS39" s="42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48"/>
      <c r="DR39" s="78"/>
      <c r="DS39" s="101"/>
      <c r="DT39" s="7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126"/>
      <c r="FC39" s="126"/>
      <c r="FD39" s="126"/>
      <c r="FE39" s="126"/>
      <c r="FF39" s="126"/>
      <c r="FG39" s="126"/>
      <c r="FH39" s="126"/>
      <c r="FI39" s="126"/>
      <c r="FJ39" s="126"/>
    </row>
    <row r="40" spans="1:166" s="44" customFormat="1" ht="24" customHeight="1" x14ac:dyDescent="0.25">
      <c r="A40" s="174"/>
      <c r="B40" s="510" t="s">
        <v>22</v>
      </c>
      <c r="C40" s="511"/>
      <c r="D40" s="512"/>
      <c r="E40" s="448">
        <f>CJ428</f>
        <v>0</v>
      </c>
      <c r="F40" s="443">
        <f t="shared" si="1"/>
        <v>2011</v>
      </c>
      <c r="G40" s="444">
        <f>H40/E24</f>
        <v>1.5035813333333334</v>
      </c>
      <c r="H40" s="445">
        <f>CF233</f>
        <v>90214.88</v>
      </c>
      <c r="I40" s="492">
        <v>1</v>
      </c>
      <c r="J40" s="539" t="s">
        <v>158</v>
      </c>
      <c r="K40" s="540"/>
      <c r="L40" s="521">
        <f>DH309</f>
        <v>141114.07000000007</v>
      </c>
      <c r="M40" s="522"/>
      <c r="N40" s="411">
        <f t="shared" si="0"/>
        <v>1000</v>
      </c>
      <c r="O40" s="395">
        <v>1000</v>
      </c>
      <c r="P40" s="494" t="s">
        <v>112</v>
      </c>
      <c r="Q40" s="494"/>
      <c r="R40" s="493" t="s">
        <v>134</v>
      </c>
      <c r="S40" s="494"/>
      <c r="T40" s="494"/>
      <c r="U40" s="494"/>
      <c r="V40" s="494"/>
      <c r="W40" s="185"/>
      <c r="X40" s="185"/>
      <c r="Y40" s="40"/>
      <c r="Z40" s="185"/>
      <c r="AA40" s="185"/>
      <c r="AB40" s="40"/>
      <c r="AC40" s="185"/>
      <c r="AD40" s="185"/>
      <c r="AE40" s="48"/>
      <c r="AF40" s="185"/>
      <c r="AG40" s="185"/>
      <c r="AH40" s="43"/>
      <c r="AI40" s="186"/>
      <c r="AJ40" s="186"/>
      <c r="AK40" s="43"/>
      <c r="AL40" s="186"/>
      <c r="AM40" s="186"/>
      <c r="AN40" s="43"/>
      <c r="AO40" s="186"/>
      <c r="AP40" s="186"/>
      <c r="AQ40" s="48"/>
      <c r="AR40" s="185"/>
      <c r="AS40" s="185"/>
      <c r="AT40" s="48"/>
      <c r="AU40" s="185"/>
      <c r="AV40" s="185"/>
      <c r="AW40" s="48"/>
      <c r="AX40" s="185"/>
      <c r="AY40" s="185"/>
      <c r="AZ40" s="48"/>
      <c r="BA40" s="185"/>
      <c r="BB40" s="185"/>
      <c r="BC40" s="48"/>
      <c r="BD40" s="185"/>
      <c r="BE40" s="185"/>
      <c r="BF40" s="48"/>
      <c r="BG40" s="185"/>
      <c r="BH40" s="185"/>
      <c r="BI40" s="48"/>
      <c r="BJ40" s="185"/>
      <c r="BK40" s="185"/>
      <c r="BL40" s="48"/>
      <c r="BM40" s="185"/>
      <c r="BN40" s="185"/>
      <c r="BO40" s="48"/>
      <c r="BP40" s="185"/>
      <c r="BQ40" s="185"/>
      <c r="BR40" s="42"/>
      <c r="BS40" s="185"/>
      <c r="BT40" s="185"/>
      <c r="BU40" s="42"/>
      <c r="BV40" s="185"/>
      <c r="BW40" s="185"/>
      <c r="BX40" s="185"/>
      <c r="BY40" s="185"/>
      <c r="BZ40" s="185"/>
      <c r="CA40" s="48"/>
      <c r="CB40" s="185"/>
      <c r="CC40" s="187"/>
      <c r="CD40" s="48"/>
      <c r="CE40" s="185"/>
      <c r="CF40" s="41"/>
      <c r="CG40" s="185"/>
      <c r="CH40" s="48"/>
      <c r="CI40" s="41"/>
      <c r="CJ40" s="185"/>
      <c r="CK40" s="185"/>
      <c r="CL40" s="185"/>
      <c r="CM40" s="185"/>
      <c r="CN40" s="185"/>
      <c r="CO40" s="185"/>
      <c r="CP40" s="70"/>
      <c r="CQ40" s="48"/>
      <c r="CR40" s="42"/>
      <c r="CS40" s="42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48"/>
      <c r="DR40" s="78"/>
      <c r="DS40" s="101"/>
      <c r="DT40" s="7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126"/>
      <c r="FC40" s="126"/>
      <c r="FD40" s="126"/>
      <c r="FE40" s="126"/>
      <c r="FF40" s="126"/>
      <c r="FG40" s="126"/>
      <c r="FH40" s="126"/>
      <c r="FI40" s="126"/>
      <c r="FJ40" s="126"/>
    </row>
    <row r="41" spans="1:166" s="44" customFormat="1" ht="24" customHeight="1" x14ac:dyDescent="0.25">
      <c r="A41" s="174"/>
      <c r="B41" s="510" t="s">
        <v>23</v>
      </c>
      <c r="C41" s="511"/>
      <c r="D41" s="512"/>
      <c r="E41" s="448">
        <f>CJ426</f>
        <v>0</v>
      </c>
      <c r="F41" s="443">
        <f t="shared" si="1"/>
        <v>2012</v>
      </c>
      <c r="G41" s="444">
        <f>H41/E24</f>
        <v>1.757123</v>
      </c>
      <c r="H41" s="445">
        <f>CF248</f>
        <v>105427.38</v>
      </c>
      <c r="I41" s="490"/>
      <c r="J41" s="539" t="s">
        <v>159</v>
      </c>
      <c r="K41" s="540"/>
      <c r="L41" s="521">
        <f>DI309</f>
        <v>0</v>
      </c>
      <c r="M41" s="522"/>
      <c r="N41" s="411">
        <f t="shared" si="0"/>
        <v>0</v>
      </c>
      <c r="O41" s="395">
        <v>200</v>
      </c>
      <c r="P41" s="494" t="s">
        <v>113</v>
      </c>
      <c r="Q41" s="494"/>
      <c r="R41" s="493" t="s">
        <v>135</v>
      </c>
      <c r="S41" s="494"/>
      <c r="T41" s="494"/>
      <c r="U41" s="494"/>
      <c r="V41" s="494"/>
      <c r="W41" s="185"/>
      <c r="X41" s="185"/>
      <c r="Y41" s="40"/>
      <c r="Z41" s="185"/>
      <c r="AA41" s="185"/>
      <c r="AB41" s="40"/>
      <c r="AC41" s="185"/>
      <c r="AD41" s="185"/>
      <c r="AE41" s="48"/>
      <c r="AF41" s="185"/>
      <c r="AG41" s="185"/>
      <c r="AH41" s="43"/>
      <c r="AI41" s="186"/>
      <c r="AJ41" s="186"/>
      <c r="AK41" s="43"/>
      <c r="AL41" s="186"/>
      <c r="AM41" s="186"/>
      <c r="AN41" s="43"/>
      <c r="AO41" s="186"/>
      <c r="AP41" s="186"/>
      <c r="AQ41" s="48"/>
      <c r="AR41" s="185"/>
      <c r="AS41" s="185"/>
      <c r="AT41" s="48"/>
      <c r="AU41" s="185"/>
      <c r="AV41" s="185"/>
      <c r="AW41" s="48"/>
      <c r="AX41" s="185"/>
      <c r="AY41" s="185"/>
      <c r="AZ41" s="48"/>
      <c r="BA41" s="185"/>
      <c r="BB41" s="185"/>
      <c r="BC41" s="48"/>
      <c r="BD41" s="185"/>
      <c r="BE41" s="185"/>
      <c r="BF41" s="48"/>
      <c r="BG41" s="185"/>
      <c r="BH41" s="185"/>
      <c r="BI41" s="48"/>
      <c r="BJ41" s="185"/>
      <c r="BK41" s="185"/>
      <c r="BL41" s="48"/>
      <c r="BM41" s="185"/>
      <c r="BN41" s="185"/>
      <c r="BO41" s="48"/>
      <c r="BP41" s="185"/>
      <c r="BQ41" s="185"/>
      <c r="BR41" s="42"/>
      <c r="BS41" s="185"/>
      <c r="BT41" s="185"/>
      <c r="BU41" s="42"/>
      <c r="BV41" s="185"/>
      <c r="BW41" s="185"/>
      <c r="BX41" s="185"/>
      <c r="BY41" s="185"/>
      <c r="BZ41" s="185"/>
      <c r="CA41" s="48"/>
      <c r="CB41" s="185"/>
      <c r="CC41" s="187"/>
      <c r="CD41" s="48"/>
      <c r="CE41" s="185"/>
      <c r="CF41" s="41"/>
      <c r="CG41" s="185"/>
      <c r="CH41" s="48"/>
      <c r="CI41" s="41"/>
      <c r="CJ41" s="185"/>
      <c r="CK41" s="185"/>
      <c r="CL41" s="185"/>
      <c r="CM41" s="185"/>
      <c r="CN41" s="185"/>
      <c r="CO41" s="185"/>
      <c r="CP41" s="70"/>
      <c r="CQ41" s="48"/>
      <c r="CR41" s="42"/>
      <c r="CS41" s="42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48"/>
      <c r="DR41" s="78"/>
      <c r="DS41" s="101"/>
      <c r="DT41" s="7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126"/>
      <c r="FC41" s="126"/>
      <c r="FD41" s="126"/>
      <c r="FE41" s="126"/>
      <c r="FF41" s="126"/>
      <c r="FG41" s="126"/>
      <c r="FH41" s="126"/>
      <c r="FI41" s="126"/>
      <c r="FJ41" s="126"/>
    </row>
    <row r="42" spans="1:166" s="44" customFormat="1" ht="24" customHeight="1" x14ac:dyDescent="0.25">
      <c r="A42" s="174"/>
      <c r="B42" s="510" t="s">
        <v>8</v>
      </c>
      <c r="C42" s="511"/>
      <c r="D42" s="512"/>
      <c r="E42" s="451">
        <f>E44+E47</f>
        <v>255</v>
      </c>
      <c r="F42" s="443">
        <f t="shared" si="1"/>
        <v>2013</v>
      </c>
      <c r="G42" s="444">
        <f>H42/E24</f>
        <v>1.9408246666666669</v>
      </c>
      <c r="H42" s="445">
        <f>CF263</f>
        <v>116449.48000000001</v>
      </c>
      <c r="I42" s="490"/>
      <c r="J42" s="539" t="s">
        <v>160</v>
      </c>
      <c r="K42" s="540"/>
      <c r="L42" s="521">
        <f>DJ309</f>
        <v>0</v>
      </c>
      <c r="M42" s="522"/>
      <c r="N42" s="411">
        <f t="shared" si="0"/>
        <v>0</v>
      </c>
      <c r="O42" s="395">
        <v>2400</v>
      </c>
      <c r="P42" s="499" t="s">
        <v>43</v>
      </c>
      <c r="Q42" s="499"/>
      <c r="R42" s="493" t="s">
        <v>136</v>
      </c>
      <c r="S42" s="494"/>
      <c r="T42" s="494"/>
      <c r="U42" s="494"/>
      <c r="V42" s="494"/>
      <c r="W42" s="185"/>
      <c r="X42" s="185"/>
      <c r="Y42" s="40"/>
      <c r="Z42" s="185"/>
      <c r="AA42" s="185"/>
      <c r="AB42" s="40"/>
      <c r="AC42" s="185"/>
      <c r="AD42" s="185"/>
      <c r="AE42" s="48"/>
      <c r="AF42" s="185"/>
      <c r="AG42" s="185"/>
      <c r="AH42" s="43"/>
      <c r="AI42" s="186"/>
      <c r="AJ42" s="186"/>
      <c r="AK42" s="43"/>
      <c r="AL42" s="186"/>
      <c r="AM42" s="186"/>
      <c r="AN42" s="43"/>
      <c r="AO42" s="186"/>
      <c r="AP42" s="186"/>
      <c r="AQ42" s="48"/>
      <c r="AR42" s="185"/>
      <c r="AS42" s="185"/>
      <c r="AT42" s="48"/>
      <c r="AU42" s="185"/>
      <c r="AV42" s="185"/>
      <c r="AW42" s="48"/>
      <c r="AX42" s="185"/>
      <c r="AY42" s="185"/>
      <c r="AZ42" s="48"/>
      <c r="BA42" s="185"/>
      <c r="BB42" s="185"/>
      <c r="BC42" s="48"/>
      <c r="BD42" s="185"/>
      <c r="BE42" s="185"/>
      <c r="BF42" s="48"/>
      <c r="BG42" s="185"/>
      <c r="BH42" s="185"/>
      <c r="BI42" s="48"/>
      <c r="BJ42" s="185"/>
      <c r="BK42" s="185"/>
      <c r="BL42" s="48"/>
      <c r="BM42" s="185"/>
      <c r="BN42" s="185"/>
      <c r="BO42" s="48"/>
      <c r="BP42" s="185"/>
      <c r="BQ42" s="185"/>
      <c r="BR42" s="42"/>
      <c r="BS42" s="185"/>
      <c r="BT42" s="185"/>
      <c r="BU42" s="42"/>
      <c r="BV42" s="185"/>
      <c r="BW42" s="185"/>
      <c r="BX42" s="185"/>
      <c r="BY42" s="185"/>
      <c r="BZ42" s="185"/>
      <c r="CA42" s="48"/>
      <c r="CB42" s="185"/>
      <c r="CC42" s="187"/>
      <c r="CD42" s="48"/>
      <c r="CE42" s="185"/>
      <c r="CF42" s="41"/>
      <c r="CG42" s="185"/>
      <c r="CH42" s="48"/>
      <c r="CI42" s="41"/>
      <c r="CJ42" s="185"/>
      <c r="CK42" s="185"/>
      <c r="CL42" s="185"/>
      <c r="CM42" s="185"/>
      <c r="CN42" s="185"/>
      <c r="CO42" s="185"/>
      <c r="CP42" s="70"/>
      <c r="CQ42" s="48"/>
      <c r="CR42" s="42"/>
      <c r="CS42" s="42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48"/>
      <c r="DR42" s="78"/>
      <c r="DS42" s="101"/>
      <c r="DT42" s="7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126"/>
      <c r="FC42" s="126"/>
      <c r="FD42" s="126"/>
      <c r="FE42" s="126"/>
      <c r="FF42" s="126"/>
      <c r="FG42" s="126"/>
      <c r="FH42" s="126"/>
      <c r="FI42" s="126"/>
      <c r="FJ42" s="126"/>
    </row>
    <row r="43" spans="1:166" s="44" customFormat="1" ht="24" customHeight="1" x14ac:dyDescent="0.25">
      <c r="A43" s="174"/>
      <c r="B43" s="510" t="s">
        <v>9</v>
      </c>
      <c r="C43" s="511"/>
      <c r="D43" s="512"/>
      <c r="E43" s="448">
        <f>E25/E42</f>
        <v>6260.8226274509798</v>
      </c>
      <c r="F43" s="443">
        <f t="shared" si="1"/>
        <v>2014</v>
      </c>
      <c r="G43" s="444">
        <f>H43/E24</f>
        <v>1.0781353333333332</v>
      </c>
      <c r="H43" s="445">
        <f>CF278</f>
        <v>64688.119999999995</v>
      </c>
      <c r="I43" s="490">
        <v>2</v>
      </c>
      <c r="J43" s="539" t="s">
        <v>161</v>
      </c>
      <c r="K43" s="540"/>
      <c r="L43" s="521">
        <f>DK309</f>
        <v>518205.99999999983</v>
      </c>
      <c r="M43" s="522"/>
      <c r="N43" s="411">
        <f t="shared" si="0"/>
        <v>3200</v>
      </c>
      <c r="O43" s="395">
        <v>1600</v>
      </c>
      <c r="P43" s="499" t="s">
        <v>44</v>
      </c>
      <c r="Q43" s="499"/>
      <c r="R43" s="493" t="s">
        <v>137</v>
      </c>
      <c r="S43" s="494"/>
      <c r="T43" s="494"/>
      <c r="U43" s="494"/>
      <c r="V43" s="494"/>
      <c r="W43" s="185"/>
      <c r="X43" s="185"/>
      <c r="Y43" s="40"/>
      <c r="Z43" s="185"/>
      <c r="AA43" s="185"/>
      <c r="AB43" s="40"/>
      <c r="AC43" s="185"/>
      <c r="AD43" s="185"/>
      <c r="AE43" s="48"/>
      <c r="AF43" s="185"/>
      <c r="AG43" s="185"/>
      <c r="AH43" s="43"/>
      <c r="AI43" s="186"/>
      <c r="AJ43" s="186"/>
      <c r="AK43" s="43"/>
      <c r="AL43" s="186"/>
      <c r="AM43" s="186"/>
      <c r="AN43" s="43"/>
      <c r="AO43" s="186"/>
      <c r="AP43" s="186"/>
      <c r="AQ43" s="48"/>
      <c r="AR43" s="185"/>
      <c r="AS43" s="185"/>
      <c r="AT43" s="48"/>
      <c r="AU43" s="185"/>
      <c r="AV43" s="185"/>
      <c r="AW43" s="48"/>
      <c r="AX43" s="185"/>
      <c r="AY43" s="185"/>
      <c r="AZ43" s="48"/>
      <c r="BA43" s="185"/>
      <c r="BB43" s="185"/>
      <c r="BC43" s="48"/>
      <c r="BD43" s="185"/>
      <c r="BE43" s="185"/>
      <c r="BF43" s="48"/>
      <c r="BG43" s="185"/>
      <c r="BH43" s="185"/>
      <c r="BI43" s="48"/>
      <c r="BJ43" s="185"/>
      <c r="BK43" s="185"/>
      <c r="BL43" s="48"/>
      <c r="BM43" s="185"/>
      <c r="BN43" s="185"/>
      <c r="BO43" s="48"/>
      <c r="BP43" s="185"/>
      <c r="BQ43" s="185"/>
      <c r="BR43" s="42"/>
      <c r="BS43" s="185"/>
      <c r="BT43" s="185"/>
      <c r="BU43" s="42"/>
      <c r="BV43" s="185"/>
      <c r="BW43" s="185"/>
      <c r="BX43" s="185"/>
      <c r="BY43" s="185"/>
      <c r="BZ43" s="185"/>
      <c r="CA43" s="48"/>
      <c r="CB43" s="185"/>
      <c r="CC43" s="187"/>
      <c r="CD43" s="48"/>
      <c r="CE43" s="185"/>
      <c r="CF43" s="41"/>
      <c r="CG43" s="185"/>
      <c r="CH43" s="48"/>
      <c r="CI43" s="41"/>
      <c r="CJ43" s="185"/>
      <c r="CK43" s="185"/>
      <c r="CL43" s="185"/>
      <c r="CM43" s="185"/>
      <c r="CN43" s="185"/>
      <c r="CO43" s="185"/>
      <c r="CP43" s="70"/>
      <c r="CQ43" s="48"/>
      <c r="CR43" s="42"/>
      <c r="CS43" s="42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48"/>
      <c r="DR43" s="78"/>
      <c r="DS43" s="101"/>
      <c r="DT43" s="7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126"/>
      <c r="FC43" s="126"/>
      <c r="FD43" s="126"/>
      <c r="FE43" s="126"/>
      <c r="FF43" s="126"/>
      <c r="FG43" s="126"/>
      <c r="FH43" s="126"/>
      <c r="FI43" s="126"/>
      <c r="FJ43" s="126"/>
    </row>
    <row r="44" spans="1:166" s="44" customFormat="1" ht="24" customHeight="1" x14ac:dyDescent="0.25">
      <c r="A44" s="174"/>
      <c r="B44" s="507" t="s">
        <v>16</v>
      </c>
      <c r="C44" s="508"/>
      <c r="D44" s="509"/>
      <c r="E44" s="450">
        <f>CM382</f>
        <v>196</v>
      </c>
      <c r="F44" s="443">
        <f t="shared" si="1"/>
        <v>2015</v>
      </c>
      <c r="G44" s="444">
        <f>H44/E24</f>
        <v>0.54053849999999992</v>
      </c>
      <c r="H44" s="445">
        <f>CF293</f>
        <v>32432.309999999998</v>
      </c>
      <c r="I44" s="492"/>
      <c r="J44" s="539" t="s">
        <v>162</v>
      </c>
      <c r="K44" s="540"/>
      <c r="L44" s="521">
        <f>DL309</f>
        <v>0</v>
      </c>
      <c r="M44" s="522"/>
      <c r="N44" s="411">
        <f t="shared" si="0"/>
        <v>0</v>
      </c>
      <c r="O44" s="395">
        <v>1250</v>
      </c>
      <c r="P44" s="499" t="s">
        <v>114</v>
      </c>
      <c r="Q44" s="499"/>
      <c r="R44" s="493" t="s">
        <v>138</v>
      </c>
      <c r="S44" s="494"/>
      <c r="T44" s="494"/>
      <c r="U44" s="494"/>
      <c r="V44" s="494"/>
      <c r="W44" s="185"/>
      <c r="X44" s="27"/>
      <c r="Y44" s="40"/>
      <c r="Z44" s="185"/>
      <c r="AA44" s="185"/>
      <c r="AB44" s="40"/>
      <c r="AC44" s="185"/>
      <c r="AD44" s="185"/>
      <c r="AE44" s="48"/>
      <c r="AF44" s="185"/>
      <c r="AG44" s="185"/>
      <c r="AH44" s="43"/>
      <c r="AI44" s="186"/>
      <c r="AJ44" s="186"/>
      <c r="AK44" s="43"/>
      <c r="AL44" s="186"/>
      <c r="AM44" s="186"/>
      <c r="AN44" s="43"/>
      <c r="AO44" s="186"/>
      <c r="AP44" s="186"/>
      <c r="AQ44" s="48"/>
      <c r="AR44" s="185"/>
      <c r="AS44" s="185"/>
      <c r="AT44" s="48"/>
      <c r="AU44" s="185"/>
      <c r="AV44" s="185"/>
      <c r="AW44" s="48"/>
      <c r="AX44" s="185"/>
      <c r="AY44" s="185"/>
      <c r="AZ44" s="48"/>
      <c r="BA44" s="185"/>
      <c r="BB44" s="185"/>
      <c r="BC44" s="48"/>
      <c r="BD44" s="185"/>
      <c r="BE44" s="185"/>
      <c r="BF44" s="48"/>
      <c r="BG44" s="185"/>
      <c r="BH44" s="185"/>
      <c r="BI44" s="48"/>
      <c r="BJ44" s="185"/>
      <c r="BK44" s="185"/>
      <c r="BL44" s="48"/>
      <c r="BM44" s="185"/>
      <c r="BN44" s="185"/>
      <c r="BO44" s="48"/>
      <c r="BP44" s="185"/>
      <c r="BQ44" s="185"/>
      <c r="BR44" s="42"/>
      <c r="BS44" s="185"/>
      <c r="BT44" s="185"/>
      <c r="BU44" s="42"/>
      <c r="BV44" s="185"/>
      <c r="BW44" s="185"/>
      <c r="BX44" s="185"/>
      <c r="BY44" s="185"/>
      <c r="BZ44" s="185"/>
      <c r="CA44" s="48"/>
      <c r="CB44" s="188"/>
      <c r="CC44" s="187"/>
      <c r="CD44" s="48"/>
      <c r="CE44" s="188"/>
      <c r="CF44" s="41"/>
      <c r="CG44" s="185"/>
      <c r="CH44" s="54"/>
      <c r="CI44" s="41"/>
      <c r="CJ44" s="185"/>
      <c r="CK44" s="185"/>
      <c r="CL44" s="185"/>
      <c r="CM44" s="185"/>
      <c r="CN44" s="185"/>
      <c r="CO44" s="185"/>
      <c r="CP44" s="70"/>
      <c r="CQ44" s="48"/>
      <c r="CR44" s="42"/>
      <c r="CS44" s="42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48"/>
      <c r="DR44" s="78"/>
      <c r="DS44" s="101"/>
      <c r="DT44" s="7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126"/>
      <c r="FC44" s="126"/>
      <c r="FD44" s="126"/>
      <c r="FE44" s="126"/>
      <c r="FF44" s="126"/>
      <c r="FG44" s="126"/>
      <c r="FH44" s="126"/>
      <c r="FI44" s="126"/>
      <c r="FJ44" s="126"/>
    </row>
    <row r="45" spans="1:166" s="44" customFormat="1" ht="24" customHeight="1" x14ac:dyDescent="0.25">
      <c r="A45" s="174"/>
      <c r="B45" s="510" t="s">
        <v>11</v>
      </c>
      <c r="C45" s="511"/>
      <c r="D45" s="512"/>
      <c r="E45" s="448">
        <f>CM383/CM382</f>
        <v>9884.6914285714265</v>
      </c>
      <c r="F45" s="443">
        <f t="shared" si="1"/>
        <v>2016</v>
      </c>
      <c r="G45" s="444">
        <f>H45/E24</f>
        <v>0.86725816666666666</v>
      </c>
      <c r="H45" s="445">
        <f>CF308</f>
        <v>52035.49</v>
      </c>
      <c r="I45" s="490"/>
      <c r="J45" s="533" t="s">
        <v>163</v>
      </c>
      <c r="K45" s="534"/>
      <c r="L45" s="521">
        <f>DM309</f>
        <v>0</v>
      </c>
      <c r="M45" s="522"/>
      <c r="N45" s="411">
        <f t="shared" si="0"/>
        <v>0</v>
      </c>
      <c r="O45" s="395">
        <v>250</v>
      </c>
      <c r="P45" s="499" t="s">
        <v>115</v>
      </c>
      <c r="Q45" s="499"/>
      <c r="R45" s="493" t="s">
        <v>139</v>
      </c>
      <c r="S45" s="494"/>
      <c r="T45" s="494"/>
      <c r="U45" s="494"/>
      <c r="V45" s="494"/>
      <c r="W45" s="185"/>
      <c r="X45" s="185"/>
      <c r="Y45" s="40"/>
      <c r="Z45" s="185"/>
      <c r="AA45" s="185"/>
      <c r="AB45" s="40"/>
      <c r="AC45" s="185"/>
      <c r="AD45" s="185"/>
      <c r="AE45" s="48"/>
      <c r="AF45" s="185"/>
      <c r="AG45" s="185"/>
      <c r="AH45" s="43"/>
      <c r="AI45" s="186"/>
      <c r="AJ45" s="186"/>
      <c r="AK45" s="43"/>
      <c r="AL45" s="186"/>
      <c r="AM45" s="186"/>
      <c r="AN45" s="43"/>
      <c r="AO45" s="186"/>
      <c r="AP45" s="186"/>
      <c r="AQ45" s="48"/>
      <c r="AR45" s="185"/>
      <c r="AS45" s="185"/>
      <c r="AT45" s="48"/>
      <c r="AU45" s="185"/>
      <c r="AV45" s="185"/>
      <c r="AW45" s="48"/>
      <c r="AX45" s="185"/>
      <c r="AY45" s="185"/>
      <c r="AZ45" s="48"/>
      <c r="BA45" s="185"/>
      <c r="BB45" s="185"/>
      <c r="BC45" s="48"/>
      <c r="BD45" s="185"/>
      <c r="BE45" s="185"/>
      <c r="BF45" s="48"/>
      <c r="BG45" s="185"/>
      <c r="BH45" s="185"/>
      <c r="BI45" s="48"/>
      <c r="BJ45" s="185"/>
      <c r="BK45" s="185"/>
      <c r="BL45" s="48"/>
      <c r="BM45" s="185"/>
      <c r="BN45" s="185"/>
      <c r="BO45" s="48"/>
      <c r="BP45" s="185"/>
      <c r="BQ45" s="185"/>
      <c r="BR45" s="42"/>
      <c r="BS45" s="185"/>
      <c r="BT45" s="185"/>
      <c r="BU45" s="42"/>
      <c r="BV45" s="185"/>
      <c r="BW45" s="185"/>
      <c r="BX45" s="185"/>
      <c r="BY45" s="185"/>
      <c r="BZ45" s="185"/>
      <c r="CA45" s="48"/>
      <c r="CB45" s="185"/>
      <c r="CC45" s="187"/>
      <c r="CD45" s="48"/>
      <c r="CE45" s="185"/>
      <c r="CF45" s="41"/>
      <c r="CG45" s="185"/>
      <c r="CH45" s="48"/>
      <c r="CI45" s="41"/>
      <c r="CJ45" s="185"/>
      <c r="CK45" s="185"/>
      <c r="CL45" s="185"/>
      <c r="CM45" s="185"/>
      <c r="CN45" s="185"/>
      <c r="CO45" s="185"/>
      <c r="CP45" s="70"/>
      <c r="CQ45" s="48"/>
      <c r="CR45" s="42"/>
      <c r="CS45" s="42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48"/>
      <c r="DR45" s="78"/>
      <c r="DS45" s="101"/>
      <c r="DT45" s="7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126"/>
      <c r="FC45" s="126"/>
      <c r="FD45" s="126"/>
      <c r="FE45" s="126"/>
      <c r="FF45" s="126"/>
      <c r="FG45" s="126"/>
      <c r="FH45" s="126"/>
      <c r="FI45" s="126"/>
      <c r="FJ45" s="126"/>
    </row>
    <row r="46" spans="1:166" s="44" customFormat="1" ht="24" customHeight="1" x14ac:dyDescent="0.25">
      <c r="A46" s="174"/>
      <c r="B46" s="510" t="s">
        <v>12</v>
      </c>
      <c r="C46" s="511"/>
      <c r="D46" s="512"/>
      <c r="E46" s="448">
        <f>CM385</f>
        <v>51155.56</v>
      </c>
      <c r="F46" s="443">
        <f t="shared" si="1"/>
        <v>2017</v>
      </c>
      <c r="G46" s="444">
        <f>H46/E24</f>
        <v>0.99098233333333341</v>
      </c>
      <c r="H46" s="445">
        <f>CF323</f>
        <v>59458.94</v>
      </c>
      <c r="I46" s="490"/>
      <c r="J46" s="535"/>
      <c r="K46" s="536"/>
      <c r="L46" s="591"/>
      <c r="M46" s="592"/>
      <c r="N46" s="411"/>
      <c r="O46" s="354"/>
      <c r="P46" s="494"/>
      <c r="Q46" s="494"/>
      <c r="R46" s="407"/>
      <c r="S46" s="391"/>
      <c r="T46" s="391"/>
      <c r="U46" s="122"/>
      <c r="V46" s="403"/>
      <c r="W46" s="185"/>
      <c r="X46" s="185"/>
      <c r="Y46" s="40"/>
      <c r="Z46" s="185"/>
      <c r="AA46" s="185"/>
      <c r="AB46" s="40"/>
      <c r="AC46" s="185"/>
      <c r="AD46" s="185"/>
      <c r="AE46" s="48"/>
      <c r="AF46" s="185"/>
      <c r="AG46" s="185"/>
      <c r="AH46" s="43"/>
      <c r="AI46" s="186"/>
      <c r="AJ46" s="186"/>
      <c r="AK46" s="43"/>
      <c r="AL46" s="186"/>
      <c r="AM46" s="186"/>
      <c r="AN46" s="43"/>
      <c r="AO46" s="186"/>
      <c r="AP46" s="186"/>
      <c r="AQ46" s="48"/>
      <c r="AR46" s="185"/>
      <c r="AS46" s="185"/>
      <c r="AT46" s="48"/>
      <c r="AU46" s="185"/>
      <c r="AV46" s="185"/>
      <c r="AW46" s="48"/>
      <c r="AX46" s="185"/>
      <c r="AY46" s="185"/>
      <c r="AZ46" s="48"/>
      <c r="BA46" s="185"/>
      <c r="BB46" s="185"/>
      <c r="BC46" s="48"/>
      <c r="BD46" s="185"/>
      <c r="BE46" s="185"/>
      <c r="BF46" s="48"/>
      <c r="BG46" s="185"/>
      <c r="BH46" s="185"/>
      <c r="BI46" s="48"/>
      <c r="BJ46" s="185"/>
      <c r="BK46" s="185"/>
      <c r="BL46" s="48"/>
      <c r="BM46" s="185"/>
      <c r="BN46" s="185"/>
      <c r="BO46" s="48"/>
      <c r="BP46" s="185"/>
      <c r="BQ46" s="185"/>
      <c r="BR46" s="42"/>
      <c r="BS46" s="185"/>
      <c r="BT46" s="185"/>
      <c r="BU46" s="42"/>
      <c r="BV46" s="185"/>
      <c r="BW46" s="185"/>
      <c r="BX46" s="185"/>
      <c r="BY46" s="185"/>
      <c r="BZ46" s="185"/>
      <c r="CA46" s="48"/>
      <c r="CB46" s="185"/>
      <c r="CC46" s="187"/>
      <c r="CD46" s="48"/>
      <c r="CE46" s="185"/>
      <c r="CF46" s="41"/>
      <c r="CG46" s="185"/>
      <c r="CH46" s="48"/>
      <c r="CI46" s="41"/>
      <c r="CJ46" s="185"/>
      <c r="CK46" s="185"/>
      <c r="CL46" s="185"/>
      <c r="CM46" s="185"/>
      <c r="CN46" s="185"/>
      <c r="CO46" s="185"/>
      <c r="CP46" s="70"/>
      <c r="CQ46" s="48"/>
      <c r="CR46" s="42"/>
      <c r="CS46" s="42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48"/>
      <c r="DR46" s="78"/>
      <c r="DS46" s="101"/>
      <c r="DT46" s="7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126"/>
      <c r="FC46" s="126"/>
      <c r="FD46" s="126"/>
      <c r="FE46" s="126"/>
      <c r="FF46" s="126"/>
      <c r="FG46" s="126"/>
      <c r="FH46" s="126"/>
      <c r="FI46" s="126"/>
      <c r="FJ46" s="126"/>
    </row>
    <row r="47" spans="1:166" s="44" customFormat="1" ht="24" customHeight="1" x14ac:dyDescent="0.25">
      <c r="A47" s="174"/>
      <c r="B47" s="513" t="s">
        <v>15</v>
      </c>
      <c r="C47" s="514"/>
      <c r="D47" s="514"/>
      <c r="E47" s="450">
        <f>CM388</f>
        <v>59</v>
      </c>
      <c r="F47" s="443">
        <f t="shared" si="1"/>
        <v>2018</v>
      </c>
      <c r="G47" s="444">
        <f>H47/E24</f>
        <v>1.0142025000000001</v>
      </c>
      <c r="H47" s="445">
        <f>CF338</f>
        <v>60852.15</v>
      </c>
      <c r="I47" s="488"/>
      <c r="J47" s="537"/>
      <c r="K47" s="538"/>
      <c r="L47" s="591"/>
      <c r="M47" s="592"/>
      <c r="N47" s="411"/>
      <c r="O47" s="354"/>
      <c r="P47" s="494"/>
      <c r="Q47" s="494"/>
      <c r="R47" s="409"/>
      <c r="S47" s="406"/>
      <c r="T47" s="406"/>
      <c r="U47" s="122"/>
      <c r="V47" s="403"/>
      <c r="W47" s="185"/>
      <c r="X47" s="185"/>
      <c r="Y47" s="40"/>
      <c r="Z47" s="185"/>
      <c r="AA47" s="185"/>
      <c r="AB47" s="40"/>
      <c r="AC47" s="185"/>
      <c r="AD47" s="185"/>
      <c r="AE47" s="40"/>
      <c r="AF47" s="185"/>
      <c r="AG47" s="185"/>
      <c r="AH47" s="48"/>
      <c r="AI47" s="185"/>
      <c r="AJ47" s="186"/>
      <c r="AK47" s="43"/>
      <c r="AL47" s="186"/>
      <c r="AM47" s="186"/>
      <c r="AN47" s="43"/>
      <c r="AO47" s="186"/>
      <c r="AP47" s="186"/>
      <c r="AQ47" s="43"/>
      <c r="AR47" s="186"/>
      <c r="AS47" s="185"/>
      <c r="AT47" s="48"/>
      <c r="AU47" s="185"/>
      <c r="AV47" s="185"/>
      <c r="AW47" s="48"/>
      <c r="AX47" s="185"/>
      <c r="AY47" s="185"/>
      <c r="AZ47" s="48"/>
      <c r="BA47" s="185"/>
      <c r="BB47" s="185"/>
      <c r="BC47" s="48"/>
      <c r="BD47" s="185"/>
      <c r="BE47" s="185"/>
      <c r="BF47" s="48"/>
      <c r="BG47" s="185"/>
      <c r="BH47" s="185"/>
      <c r="BI47" s="48"/>
      <c r="BJ47" s="185"/>
      <c r="BK47" s="185"/>
      <c r="BL47" s="48"/>
      <c r="BM47" s="185"/>
      <c r="BN47" s="185"/>
      <c r="BO47" s="48"/>
      <c r="BP47" s="185"/>
      <c r="BQ47" s="185"/>
      <c r="BR47" s="48"/>
      <c r="BS47" s="185"/>
      <c r="BT47" s="185"/>
      <c r="BU47" s="42"/>
      <c r="BV47" s="185"/>
      <c r="BW47" s="185"/>
      <c r="BX47" s="185"/>
      <c r="BY47" s="185"/>
      <c r="BZ47" s="185"/>
      <c r="CA47" s="42"/>
      <c r="CB47" s="185"/>
      <c r="CC47" s="185"/>
      <c r="CD47" s="42"/>
      <c r="CE47" s="185"/>
      <c r="CF47" s="48"/>
      <c r="CG47" s="185"/>
      <c r="CH47" s="48"/>
      <c r="CI47" s="48"/>
      <c r="CJ47" s="185"/>
      <c r="CK47" s="185"/>
      <c r="CL47" s="187"/>
      <c r="CM47" s="185"/>
      <c r="CN47" s="185"/>
      <c r="CO47" s="185"/>
      <c r="CP47" s="48"/>
      <c r="CQ47" s="48"/>
      <c r="CR47" s="42"/>
      <c r="CS47" s="82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34"/>
      <c r="DR47" s="78"/>
      <c r="DS47" s="101"/>
      <c r="DT47" s="7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126"/>
      <c r="FC47" s="126"/>
      <c r="FD47" s="126"/>
      <c r="FE47" s="126"/>
      <c r="FF47" s="126"/>
      <c r="FG47" s="126"/>
      <c r="FH47" s="126"/>
      <c r="FI47" s="126"/>
      <c r="FJ47" s="126"/>
    </row>
    <row r="48" spans="1:166" s="44" customFormat="1" ht="24.75" customHeight="1" x14ac:dyDescent="0.25">
      <c r="A48" s="174"/>
      <c r="B48" s="515" t="s">
        <v>13</v>
      </c>
      <c r="C48" s="516"/>
      <c r="D48" s="516"/>
      <c r="E48" s="448">
        <f>(CM389/E47)</f>
        <v>-5917.3408474576272</v>
      </c>
      <c r="F48" s="443">
        <f t="shared" si="1"/>
        <v>2019</v>
      </c>
      <c r="G48" s="444">
        <f>H48/E24</f>
        <v>0.59367366666666666</v>
      </c>
      <c r="H48" s="445">
        <f>CF353</f>
        <v>35620.42</v>
      </c>
      <c r="I48" s="487"/>
      <c r="J48" s="517" t="s">
        <v>37</v>
      </c>
      <c r="K48" s="518"/>
      <c r="L48" s="519" t="s">
        <v>76</v>
      </c>
      <c r="M48" s="519"/>
      <c r="N48" s="412" t="s">
        <v>97</v>
      </c>
      <c r="O48" s="349"/>
      <c r="P48" s="113">
        <f>59*2.5</f>
        <v>147.5</v>
      </c>
      <c r="Q48" s="113"/>
      <c r="R48" s="408"/>
      <c r="S48" s="75"/>
      <c r="T48" s="348"/>
      <c r="U48" s="122"/>
      <c r="V48" s="403"/>
      <c r="W48" s="185"/>
      <c r="X48" s="185"/>
      <c r="Y48" s="40"/>
      <c r="Z48" s="185"/>
      <c r="AA48" s="185"/>
      <c r="AB48" s="40"/>
      <c r="AC48" s="185"/>
      <c r="AD48" s="185"/>
      <c r="AE48" s="40"/>
      <c r="AF48" s="185"/>
      <c r="AG48" s="185"/>
      <c r="AH48" s="48"/>
      <c r="AI48" s="185"/>
      <c r="AJ48" s="186"/>
      <c r="AK48" s="43"/>
      <c r="AL48" s="186"/>
      <c r="AM48" s="186"/>
      <c r="AN48" s="43"/>
      <c r="AO48" s="186"/>
      <c r="AP48" s="186"/>
      <c r="AQ48" s="43"/>
      <c r="AR48" s="186"/>
      <c r="AS48" s="185"/>
      <c r="AT48" s="48"/>
      <c r="AU48" s="185"/>
      <c r="AV48" s="185"/>
      <c r="AW48" s="48"/>
      <c r="AX48" s="185"/>
      <c r="AY48" s="185"/>
      <c r="AZ48" s="48"/>
      <c r="BA48" s="185"/>
      <c r="BB48" s="185"/>
      <c r="BC48" s="48"/>
      <c r="BD48" s="185"/>
      <c r="BE48" s="185"/>
      <c r="BF48" s="48"/>
      <c r="BG48" s="185"/>
      <c r="BH48" s="185"/>
      <c r="BI48" s="48"/>
      <c r="BJ48" s="185"/>
      <c r="BK48" s="185"/>
      <c r="BL48" s="48"/>
      <c r="BM48" s="185"/>
      <c r="BN48" s="185"/>
      <c r="BO48" s="48"/>
      <c r="BP48" s="185"/>
      <c r="BQ48" s="185"/>
      <c r="BR48" s="48"/>
      <c r="BS48" s="185"/>
      <c r="BT48" s="185"/>
      <c r="BU48" s="42"/>
      <c r="BV48" s="185"/>
      <c r="BW48" s="185"/>
      <c r="BX48" s="185"/>
      <c r="BY48" s="185"/>
      <c r="BZ48" s="185"/>
      <c r="CA48" s="42"/>
      <c r="CB48" s="185"/>
      <c r="CC48" s="185"/>
      <c r="CD48" s="42"/>
      <c r="CE48" s="185"/>
      <c r="CF48" s="48"/>
      <c r="CG48" s="185"/>
      <c r="CH48" s="48"/>
      <c r="CI48" s="48"/>
      <c r="CJ48" s="185"/>
      <c r="CK48" s="185"/>
      <c r="CL48" s="187"/>
      <c r="CM48" s="185"/>
      <c r="CN48" s="185"/>
      <c r="CO48" s="185"/>
      <c r="CP48" s="48"/>
      <c r="CQ48" s="48"/>
      <c r="CR48" s="42"/>
      <c r="CS48" s="82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34"/>
      <c r="DR48" s="78"/>
      <c r="DS48" s="101"/>
      <c r="DT48" s="7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126"/>
      <c r="FC48" s="126"/>
      <c r="FD48" s="126"/>
      <c r="FE48" s="126"/>
      <c r="FF48" s="126"/>
      <c r="FG48" s="126"/>
      <c r="FH48" s="126"/>
      <c r="FI48" s="126"/>
      <c r="FJ48" s="126"/>
    </row>
    <row r="49" spans="1:166" s="44" customFormat="1" ht="24.75" customHeight="1" thickBot="1" x14ac:dyDescent="0.3">
      <c r="A49" s="174"/>
      <c r="B49" s="541" t="s">
        <v>14</v>
      </c>
      <c r="C49" s="542"/>
      <c r="D49" s="542"/>
      <c r="E49" s="452">
        <f>CM391</f>
        <v>-20877.38</v>
      </c>
      <c r="F49" s="443">
        <f t="shared" si="1"/>
        <v>2020</v>
      </c>
      <c r="G49" s="444">
        <f>H49/E24</f>
        <v>2.0307060000000003</v>
      </c>
      <c r="H49" s="445">
        <f>CF368</f>
        <v>121842.36000000002</v>
      </c>
      <c r="I49" s="487"/>
      <c r="J49" s="531">
        <f>E28</f>
        <v>-23383.920000000391</v>
      </c>
      <c r="K49" s="532"/>
      <c r="L49" s="520">
        <f>SUM(L24:L47)</f>
        <v>1596509.7699999998</v>
      </c>
      <c r="M49" s="520"/>
      <c r="N49" s="413">
        <f>SUM(N24:N47)</f>
        <v>29700</v>
      </c>
      <c r="O49" s="113"/>
      <c r="P49" s="113"/>
      <c r="Q49" s="75"/>
      <c r="R49" s="408"/>
      <c r="S49" s="75"/>
      <c r="T49" s="122"/>
      <c r="U49" s="403"/>
      <c r="V49" s="403"/>
      <c r="W49" s="185"/>
      <c r="X49" s="185"/>
      <c r="Y49" s="48"/>
      <c r="Z49" s="185"/>
      <c r="AA49" s="185"/>
      <c r="AB49" s="48"/>
      <c r="AC49" s="185"/>
      <c r="AD49" s="185"/>
      <c r="AE49" s="48"/>
      <c r="AF49" s="185"/>
      <c r="AG49" s="185"/>
      <c r="AH49" s="48"/>
      <c r="AI49" s="186"/>
      <c r="AJ49" s="186"/>
      <c r="AK49" s="43"/>
      <c r="AL49" s="186"/>
      <c r="AM49" s="186"/>
      <c r="AN49" s="43"/>
      <c r="AO49" s="186"/>
      <c r="AP49" s="186"/>
      <c r="AQ49" s="43"/>
      <c r="AR49" s="185"/>
      <c r="AS49" s="185"/>
      <c r="AT49" s="48"/>
      <c r="AU49" s="185"/>
      <c r="AV49" s="185"/>
      <c r="AW49" s="48"/>
      <c r="AX49" s="185"/>
      <c r="AY49" s="185"/>
      <c r="AZ49" s="48"/>
      <c r="BA49" s="185"/>
      <c r="BB49" s="185"/>
      <c r="BC49" s="48"/>
      <c r="BD49" s="185"/>
      <c r="BE49" s="185"/>
      <c r="BF49" s="48"/>
      <c r="BG49" s="185"/>
      <c r="BH49" s="185"/>
      <c r="BI49" s="48"/>
      <c r="BJ49" s="185"/>
      <c r="BK49" s="185"/>
      <c r="BL49" s="48"/>
      <c r="BM49" s="185"/>
      <c r="BN49" s="185"/>
      <c r="BO49" s="48"/>
      <c r="BP49" s="185"/>
      <c r="BQ49" s="185"/>
      <c r="BR49" s="48"/>
      <c r="BS49" s="185"/>
      <c r="BT49" s="185"/>
      <c r="BU49" s="48"/>
      <c r="BV49" s="185"/>
      <c r="BW49" s="185"/>
      <c r="BX49" s="185"/>
      <c r="BY49" s="185"/>
      <c r="BZ49" s="185"/>
      <c r="CA49" s="48"/>
      <c r="CB49" s="185"/>
      <c r="CC49" s="185"/>
      <c r="CD49" s="48"/>
      <c r="CE49" s="185"/>
      <c r="CF49" s="42"/>
      <c r="CG49" s="185"/>
      <c r="CH49" s="48"/>
      <c r="CI49" s="48"/>
      <c r="CJ49" s="185"/>
      <c r="CK49" s="187"/>
      <c r="CL49" s="185"/>
      <c r="CM49" s="185"/>
      <c r="CN49" s="185"/>
      <c r="CO49" s="185"/>
      <c r="CP49" s="48"/>
      <c r="CQ49" s="70"/>
      <c r="CR49" s="82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34"/>
      <c r="DQ49" s="78"/>
      <c r="DR49" s="101"/>
      <c r="DS49" s="7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126"/>
      <c r="FC49" s="126"/>
      <c r="FD49" s="126"/>
      <c r="FE49" s="126"/>
      <c r="FF49" s="126"/>
      <c r="FG49" s="126"/>
      <c r="FH49" s="126"/>
      <c r="FI49" s="126"/>
      <c r="FJ49" s="126"/>
    </row>
    <row r="50" spans="1:166" s="44" customFormat="1" ht="33.75" customHeight="1" x14ac:dyDescent="0.25">
      <c r="A50" s="174"/>
      <c r="B50" s="501" t="s">
        <v>172</v>
      </c>
      <c r="C50" s="502"/>
      <c r="D50" s="502"/>
      <c r="E50" s="503"/>
      <c r="F50" s="443">
        <f t="shared" si="1"/>
        <v>2021</v>
      </c>
      <c r="G50" s="444">
        <f>H50/E24</f>
        <v>0.7904686666666666</v>
      </c>
      <c r="H50" s="445">
        <f>CF374</f>
        <v>47428.119999999995</v>
      </c>
      <c r="I50" s="487"/>
      <c r="J50" s="372"/>
      <c r="K50" s="345"/>
      <c r="L50" s="346"/>
      <c r="M50" s="346"/>
      <c r="N50" s="414"/>
      <c r="O50" s="113"/>
      <c r="P50" s="113"/>
      <c r="Q50" s="75"/>
      <c r="R50" s="408"/>
      <c r="S50" s="75"/>
      <c r="T50" s="122"/>
      <c r="U50" s="403"/>
      <c r="V50" s="403"/>
      <c r="W50" s="185"/>
      <c r="X50" s="185"/>
      <c r="Y50" s="48"/>
      <c r="Z50" s="185"/>
      <c r="AA50" s="185"/>
      <c r="AB50" s="48"/>
      <c r="AC50" s="185"/>
      <c r="AD50" s="185"/>
      <c r="AE50" s="48"/>
      <c r="AF50" s="185"/>
      <c r="AG50" s="185"/>
      <c r="AH50" s="48"/>
      <c r="AI50" s="186"/>
      <c r="AJ50" s="186"/>
      <c r="AK50" s="43"/>
      <c r="AL50" s="186"/>
      <c r="AM50" s="186"/>
      <c r="AN50" s="43"/>
      <c r="AO50" s="186"/>
      <c r="AP50" s="186"/>
      <c r="AQ50" s="43"/>
      <c r="AR50" s="185"/>
      <c r="AS50" s="185"/>
      <c r="AT50" s="48"/>
      <c r="AU50" s="185"/>
      <c r="AV50" s="185"/>
      <c r="AW50" s="48"/>
      <c r="AX50" s="185"/>
      <c r="AY50" s="185"/>
      <c r="AZ50" s="48"/>
      <c r="BA50" s="185"/>
      <c r="BB50" s="185"/>
      <c r="BC50" s="48"/>
      <c r="BD50" s="185"/>
      <c r="BE50" s="185"/>
      <c r="BF50" s="48"/>
      <c r="BG50" s="185"/>
      <c r="BH50" s="185"/>
      <c r="BI50" s="48"/>
      <c r="BJ50" s="185"/>
      <c r="BK50" s="185"/>
      <c r="BL50" s="48"/>
      <c r="BM50" s="185"/>
      <c r="BN50" s="185"/>
      <c r="BO50" s="48"/>
      <c r="BP50" s="185"/>
      <c r="BQ50" s="185"/>
      <c r="BR50" s="48"/>
      <c r="BS50" s="185"/>
      <c r="BT50" s="185"/>
      <c r="BU50" s="48"/>
      <c r="BV50" s="185"/>
      <c r="BW50" s="185"/>
      <c r="BX50" s="185"/>
      <c r="BY50" s="185"/>
      <c r="BZ50" s="185"/>
      <c r="CA50" s="48"/>
      <c r="CB50" s="185"/>
      <c r="CC50" s="185"/>
      <c r="CD50" s="48"/>
      <c r="CE50" s="185"/>
      <c r="CF50" s="42"/>
      <c r="CG50" s="185"/>
      <c r="CH50" s="48"/>
      <c r="CI50" s="48"/>
      <c r="CJ50" s="185"/>
      <c r="CK50" s="187"/>
      <c r="CL50" s="185"/>
      <c r="CM50" s="185"/>
      <c r="CN50" s="185"/>
      <c r="CO50" s="185"/>
      <c r="CP50" s="48"/>
      <c r="CQ50" s="70"/>
      <c r="CR50" s="82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34"/>
      <c r="DQ50" s="78"/>
      <c r="DR50" s="101"/>
      <c r="DS50" s="7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126"/>
      <c r="FC50" s="126"/>
      <c r="FD50" s="126"/>
      <c r="FE50" s="126"/>
      <c r="FF50" s="126"/>
      <c r="FG50" s="126"/>
      <c r="FH50" s="126"/>
      <c r="FI50" s="126"/>
      <c r="FJ50" s="126"/>
    </row>
    <row r="51" spans="1:166" s="44" customFormat="1" ht="30.75" customHeight="1" thickBot="1" x14ac:dyDescent="0.3">
      <c r="A51" s="174"/>
      <c r="B51" s="504"/>
      <c r="C51" s="505"/>
      <c r="D51" s="505"/>
      <c r="E51" s="506"/>
      <c r="F51" s="453"/>
      <c r="G51" s="454"/>
      <c r="H51" s="455"/>
      <c r="I51" s="487"/>
      <c r="J51" s="372"/>
      <c r="K51" s="345"/>
      <c r="L51" s="346"/>
      <c r="M51" s="346"/>
      <c r="N51" s="414"/>
      <c r="O51" s="113"/>
      <c r="P51" s="113"/>
      <c r="Q51" s="75"/>
      <c r="R51" s="408"/>
      <c r="S51" s="75"/>
      <c r="T51" s="122"/>
      <c r="U51" s="403"/>
      <c r="V51" s="403"/>
      <c r="W51" s="185"/>
      <c r="X51" s="185"/>
      <c r="Y51" s="48"/>
      <c r="Z51" s="185"/>
      <c r="AA51" s="185"/>
      <c r="AB51" s="48"/>
      <c r="AC51" s="185"/>
      <c r="AD51" s="185"/>
      <c r="AE51" s="48"/>
      <c r="AF51" s="185"/>
      <c r="AG51" s="185"/>
      <c r="AH51" s="48"/>
      <c r="AI51" s="186"/>
      <c r="AJ51" s="186"/>
      <c r="AK51" s="43"/>
      <c r="AL51" s="186"/>
      <c r="AM51" s="186"/>
      <c r="AN51" s="43"/>
      <c r="AO51" s="186"/>
      <c r="AP51" s="186"/>
      <c r="AQ51" s="43"/>
      <c r="AR51" s="185"/>
      <c r="AS51" s="185"/>
      <c r="AT51" s="48"/>
      <c r="AU51" s="185"/>
      <c r="AV51" s="185"/>
      <c r="AW51" s="48"/>
      <c r="AX51" s="185"/>
      <c r="AY51" s="185"/>
      <c r="AZ51" s="48"/>
      <c r="BA51" s="185"/>
      <c r="BB51" s="185"/>
      <c r="BC51" s="48"/>
      <c r="BD51" s="185"/>
      <c r="BE51" s="185"/>
      <c r="BF51" s="48"/>
      <c r="BG51" s="185"/>
      <c r="BH51" s="185"/>
      <c r="BI51" s="48"/>
      <c r="BJ51" s="185"/>
      <c r="BK51" s="185"/>
      <c r="BL51" s="48"/>
      <c r="BM51" s="185"/>
      <c r="BN51" s="185"/>
      <c r="BO51" s="48"/>
      <c r="BP51" s="185"/>
      <c r="BQ51" s="185"/>
      <c r="BR51" s="48"/>
      <c r="BS51" s="185"/>
      <c r="BT51" s="185"/>
      <c r="BU51" s="48"/>
      <c r="BV51" s="185"/>
      <c r="BW51" s="185"/>
      <c r="BX51" s="185"/>
      <c r="BY51" s="185"/>
      <c r="BZ51" s="185"/>
      <c r="CA51" s="48"/>
      <c r="CB51" s="185"/>
      <c r="CC51" s="185"/>
      <c r="CD51" s="48"/>
      <c r="CE51" s="185"/>
      <c r="CF51" s="42"/>
      <c r="CG51" s="185"/>
      <c r="CH51" s="48"/>
      <c r="CI51" s="48"/>
      <c r="CJ51" s="185"/>
      <c r="CK51" s="187"/>
      <c r="CL51" s="185"/>
      <c r="CM51" s="185"/>
      <c r="CN51" s="185"/>
      <c r="CO51" s="185"/>
      <c r="CP51" s="48"/>
      <c r="CQ51" s="70"/>
      <c r="CR51" s="82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34"/>
      <c r="DQ51" s="78"/>
      <c r="DR51" s="101"/>
      <c r="DS51" s="7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126"/>
      <c r="FC51" s="126"/>
      <c r="FD51" s="126"/>
      <c r="FE51" s="126"/>
      <c r="FF51" s="126"/>
      <c r="FG51" s="126"/>
      <c r="FH51" s="126"/>
      <c r="FI51" s="126"/>
      <c r="FJ51" s="126"/>
    </row>
    <row r="52" spans="1:166" s="29" customFormat="1" ht="24" customHeight="1" thickTop="1" x14ac:dyDescent="0.25">
      <c r="B52" s="325">
        <v>2</v>
      </c>
      <c r="C52" s="325"/>
      <c r="D52" s="325"/>
      <c r="E52" s="326"/>
      <c r="F52" s="116"/>
      <c r="G52" s="116"/>
      <c r="H52" s="116"/>
      <c r="I52" s="117"/>
      <c r="J52" s="117"/>
      <c r="K52" s="117"/>
      <c r="L52" s="117"/>
      <c r="M52" s="117"/>
      <c r="N52" s="117"/>
      <c r="O52" s="48"/>
      <c r="P52" s="49"/>
      <c r="Q52" s="48"/>
      <c r="R52" s="48"/>
      <c r="S52" s="40"/>
      <c r="T52" s="185"/>
      <c r="U52" s="185"/>
      <c r="V52" s="40"/>
      <c r="W52" s="185"/>
      <c r="X52" s="185"/>
      <c r="Y52" s="40"/>
      <c r="Z52" s="185"/>
      <c r="AA52" s="185"/>
      <c r="AB52" s="48"/>
      <c r="AC52" s="185"/>
      <c r="AD52" s="185"/>
      <c r="AE52" s="48"/>
      <c r="AF52" s="185"/>
      <c r="AG52" s="185"/>
      <c r="AH52" s="48"/>
      <c r="AI52" s="185"/>
      <c r="AJ52" s="185"/>
      <c r="AK52" s="48"/>
      <c r="AL52" s="185"/>
      <c r="AM52" s="185"/>
      <c r="AN52" s="48"/>
      <c r="AO52" s="185"/>
      <c r="AP52" s="185"/>
      <c r="AQ52" s="48"/>
      <c r="AR52" s="185"/>
      <c r="AS52" s="185"/>
      <c r="AT52" s="48"/>
      <c r="AU52" s="185"/>
      <c r="AV52" s="185"/>
      <c r="AW52" s="48"/>
      <c r="AX52" s="185"/>
      <c r="AY52" s="185"/>
      <c r="AZ52" s="48"/>
      <c r="BA52" s="185"/>
      <c r="BB52" s="185"/>
      <c r="BC52" s="48"/>
      <c r="BD52" s="185"/>
      <c r="BE52" s="185"/>
      <c r="BF52" s="48"/>
      <c r="BG52" s="185"/>
      <c r="BH52" s="185"/>
      <c r="BI52" s="48"/>
      <c r="BJ52" s="185"/>
      <c r="BK52" s="185"/>
      <c r="BL52" s="48"/>
      <c r="BM52" s="185"/>
      <c r="BN52" s="185"/>
      <c r="BO52" s="42"/>
      <c r="BP52" s="185"/>
      <c r="BQ52" s="185"/>
      <c r="BR52" s="42"/>
      <c r="BS52" s="185"/>
      <c r="BT52" s="185"/>
      <c r="BU52" s="185"/>
      <c r="BV52" s="185"/>
      <c r="BW52" s="185"/>
      <c r="BX52" s="48"/>
      <c r="BY52" s="185"/>
      <c r="BZ52" s="185"/>
      <c r="CA52" s="48"/>
      <c r="CB52" s="185"/>
      <c r="CC52" s="48"/>
      <c r="CD52" s="185"/>
      <c r="CE52" s="48"/>
      <c r="CF52" s="41"/>
      <c r="CG52" s="185"/>
      <c r="CH52" s="185"/>
      <c r="CI52" s="185"/>
      <c r="CJ52" s="185"/>
      <c r="CK52" s="185"/>
      <c r="CL52" s="185"/>
      <c r="CM52" s="70"/>
      <c r="CN52" s="48"/>
      <c r="CO52" s="42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42"/>
      <c r="DO52" s="78"/>
      <c r="DP52" s="101"/>
      <c r="DQ52" s="42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</row>
    <row r="53" spans="1:166" s="425" customFormat="1" ht="47.25" customHeight="1" thickBot="1" x14ac:dyDescent="0.3">
      <c r="A53" s="418"/>
      <c r="B53" s="462" t="s">
        <v>0</v>
      </c>
      <c r="C53" s="475" t="s">
        <v>24</v>
      </c>
      <c r="D53" s="463" t="s">
        <v>25</v>
      </c>
      <c r="E53" s="463" t="s">
        <v>46</v>
      </c>
      <c r="F53" s="463" t="s">
        <v>87</v>
      </c>
      <c r="G53" s="475" t="s">
        <v>26</v>
      </c>
      <c r="H53" s="476" t="s">
        <v>27</v>
      </c>
      <c r="I53" s="426" t="s">
        <v>45</v>
      </c>
      <c r="J53" s="426" t="s">
        <v>37</v>
      </c>
      <c r="K53" s="427" t="s">
        <v>0</v>
      </c>
      <c r="L53" s="125" t="str">
        <f>J24</f>
        <v>S&amp;P (SP)</v>
      </c>
      <c r="M53" s="125" t="s">
        <v>116</v>
      </c>
      <c r="N53" s="190">
        <v>1</v>
      </c>
      <c r="O53" s="191" t="str">
        <f>J25</f>
        <v>S&amp;P Micro  (SPM)</v>
      </c>
      <c r="P53" s="125" t="s">
        <v>116</v>
      </c>
      <c r="Q53" s="125">
        <v>2</v>
      </c>
      <c r="R53" s="191" t="str">
        <f>J26</f>
        <v>NASDAQ  (NAS)</v>
      </c>
      <c r="S53" s="125" t="s">
        <v>116</v>
      </c>
      <c r="T53" s="125">
        <v>3</v>
      </c>
      <c r="U53" s="191" t="str">
        <f>J27</f>
        <v>NASDAQ Micro  (NASM)</v>
      </c>
      <c r="V53" s="125" t="s">
        <v>116</v>
      </c>
      <c r="W53" s="125">
        <v>4</v>
      </c>
      <c r="X53" s="191" t="str">
        <f>J28</f>
        <v>Gold 100 (GC1100)</v>
      </c>
      <c r="Y53" s="125" t="s">
        <v>116</v>
      </c>
      <c r="Z53" s="125">
        <v>5</v>
      </c>
      <c r="AA53" s="191" t="str">
        <f>J29</f>
        <v>Gold-50  (GC50)</v>
      </c>
      <c r="AB53" s="125" t="s">
        <v>116</v>
      </c>
      <c r="AC53" s="125">
        <v>6</v>
      </c>
      <c r="AD53" s="191" t="str">
        <f>J30</f>
        <v>Gold10  (GC10)</v>
      </c>
      <c r="AE53" s="125" t="s">
        <v>116</v>
      </c>
      <c r="AF53" s="125">
        <v>7</v>
      </c>
      <c r="AG53" s="191" t="str">
        <f>J31</f>
        <v>Silver 5000  (SI5000)</v>
      </c>
      <c r="AH53" s="125" t="s">
        <v>116</v>
      </c>
      <c r="AI53" s="125">
        <v>8</v>
      </c>
      <c r="AJ53" s="191" t="str">
        <f>J32</f>
        <v>Silver 2500  (SI2500)</v>
      </c>
      <c r="AK53" s="125" t="s">
        <v>116</v>
      </c>
      <c r="AL53" s="125">
        <v>9</v>
      </c>
      <c r="AM53" s="191" t="str">
        <f>J33</f>
        <v>Silver 1000  (SI1000)</v>
      </c>
      <c r="AN53" s="125" t="s">
        <v>116</v>
      </c>
      <c r="AO53" s="125">
        <v>10</v>
      </c>
      <c r="AP53" s="191" t="str">
        <f>J34</f>
        <v>AUD 100k  (AUD)</v>
      </c>
      <c r="AQ53" s="125" t="s">
        <v>116</v>
      </c>
      <c r="AR53" s="125">
        <v>11</v>
      </c>
      <c r="AS53" s="191" t="str">
        <f>J35</f>
        <v>AUD 10K  (AUDM)</v>
      </c>
      <c r="AT53" s="125" t="s">
        <v>116</v>
      </c>
      <c r="AU53" s="125">
        <v>12</v>
      </c>
      <c r="AV53" s="191" t="str">
        <f>J36</f>
        <v>CAD 100K  (CAD)</v>
      </c>
      <c r="AW53" s="125" t="s">
        <v>116</v>
      </c>
      <c r="AX53" s="125">
        <v>13</v>
      </c>
      <c r="AY53" s="191" t="str">
        <f>J37</f>
        <v>CHF 125K  (CHF)</v>
      </c>
      <c r="AZ53" s="125" t="s">
        <v>116</v>
      </c>
      <c r="BA53" s="125">
        <v>14</v>
      </c>
      <c r="BB53" s="191" t="str">
        <f>J38</f>
        <v>CHF 12.5K  (CHFM)</v>
      </c>
      <c r="BC53" s="125" t="s">
        <v>116</v>
      </c>
      <c r="BD53" s="125">
        <v>15</v>
      </c>
      <c r="BE53" s="191" t="str">
        <f>J39</f>
        <v>EUR 125K  (EUR)</v>
      </c>
      <c r="BF53" s="125" t="s">
        <v>116</v>
      </c>
      <c r="BG53" s="125">
        <v>16</v>
      </c>
      <c r="BH53" s="191" t="str">
        <f>J40</f>
        <v>EUR 62.5K  (EURH)</v>
      </c>
      <c r="BI53" s="125" t="s">
        <v>116</v>
      </c>
      <c r="BJ53" s="125">
        <v>17</v>
      </c>
      <c r="BK53" s="191" t="str">
        <f>J41</f>
        <v>EUR 12.5K  (EURM)</v>
      </c>
      <c r="BL53" s="125" t="s">
        <v>116</v>
      </c>
      <c r="BM53" s="125">
        <v>18</v>
      </c>
      <c r="BN53" s="191" t="str">
        <f>J42</f>
        <v>GBP 62.5K  (GBP)</v>
      </c>
      <c r="BO53" s="125" t="s">
        <v>116</v>
      </c>
      <c r="BP53" s="125">
        <v>19</v>
      </c>
      <c r="BQ53" s="191" t="str">
        <f>J43</f>
        <v>JPY 12.5M  (JPY)</v>
      </c>
      <c r="BR53" s="125" t="s">
        <v>116</v>
      </c>
      <c r="BS53" s="125">
        <v>20</v>
      </c>
      <c r="BT53" s="189" t="str">
        <f>J44</f>
        <v>JPY 6.25M  (JPYH)</v>
      </c>
      <c r="BU53" s="125" t="s">
        <v>116</v>
      </c>
      <c r="BV53" s="125">
        <v>21</v>
      </c>
      <c r="BW53" s="191" t="str">
        <f>J45</f>
        <v>JPY 1.25M  (JPYM)</v>
      </c>
      <c r="BX53" s="125" t="s">
        <v>116</v>
      </c>
      <c r="BY53" s="125">
        <v>22</v>
      </c>
      <c r="BZ53" s="125">
        <f>J46</f>
        <v>0</v>
      </c>
      <c r="CA53" s="125" t="s">
        <v>116</v>
      </c>
      <c r="CB53" s="191">
        <v>23</v>
      </c>
      <c r="CC53" s="191">
        <f>J47</f>
        <v>0</v>
      </c>
      <c r="CD53" s="191" t="s">
        <v>116</v>
      </c>
      <c r="CE53" s="191">
        <v>24</v>
      </c>
      <c r="CF53" s="191" t="s">
        <v>116</v>
      </c>
      <c r="CG53" s="191" t="s">
        <v>6</v>
      </c>
      <c r="CH53" s="191" t="s">
        <v>7</v>
      </c>
      <c r="CI53" s="192" t="s">
        <v>0</v>
      </c>
      <c r="CJ53" s="191" t="s">
        <v>6</v>
      </c>
      <c r="CK53" s="191" t="s">
        <v>7</v>
      </c>
      <c r="CL53" s="191" t="s">
        <v>117</v>
      </c>
      <c r="CM53" s="191" t="s">
        <v>1</v>
      </c>
      <c r="CN53" s="189" t="s">
        <v>93</v>
      </c>
      <c r="CO53" s="419"/>
      <c r="CP53" s="420"/>
      <c r="CQ53" s="191" t="s">
        <v>0</v>
      </c>
      <c r="CR53" s="189" t="str">
        <f>L53</f>
        <v>S&amp;P (SP)</v>
      </c>
      <c r="CS53" s="189" t="str">
        <f>O53</f>
        <v>S&amp;P Micro  (SPM)</v>
      </c>
      <c r="CT53" s="189" t="str">
        <f>R53</f>
        <v>NASDAQ  (NAS)</v>
      </c>
      <c r="CU53" s="189" t="str">
        <f>U53</f>
        <v>NASDAQ Micro  (NASM)</v>
      </c>
      <c r="CV53" s="189" t="str">
        <f>X53</f>
        <v>Gold 100 (GC1100)</v>
      </c>
      <c r="CW53" s="189" t="str">
        <f>AA53</f>
        <v>Gold-50  (GC50)</v>
      </c>
      <c r="CX53" s="189" t="str">
        <f>AD53</f>
        <v>Gold10  (GC10)</v>
      </c>
      <c r="CY53" s="189" t="str">
        <f>AG53</f>
        <v>Silver 5000  (SI5000)</v>
      </c>
      <c r="CZ53" s="189" t="str">
        <f>AJ53</f>
        <v>Silver 2500  (SI2500)</v>
      </c>
      <c r="DA53" s="189" t="str">
        <f>AM53</f>
        <v>Silver 1000  (SI1000)</v>
      </c>
      <c r="DB53" s="189" t="str">
        <f>AP53</f>
        <v>AUD 100k  (AUD)</v>
      </c>
      <c r="DC53" s="189" t="str">
        <f>AS53</f>
        <v>AUD 10K  (AUDM)</v>
      </c>
      <c r="DD53" s="189" t="str">
        <f>AV53</f>
        <v>CAD 100K  (CAD)</v>
      </c>
      <c r="DE53" s="189" t="str">
        <f>AY53</f>
        <v>CHF 125K  (CHF)</v>
      </c>
      <c r="DF53" s="189" t="str">
        <f>BB53</f>
        <v>CHF 12.5K  (CHFM)</v>
      </c>
      <c r="DG53" s="189" t="str">
        <f>BE53</f>
        <v>EUR 125K  (EUR)</v>
      </c>
      <c r="DH53" s="189" t="str">
        <f>BH53</f>
        <v>EUR 62.5K  (EURH)</v>
      </c>
      <c r="DI53" s="189" t="str">
        <f>BK53</f>
        <v>EUR 12.5K  (EURM)</v>
      </c>
      <c r="DJ53" s="189" t="str">
        <f>BN53</f>
        <v>GBP 62.5K  (GBP)</v>
      </c>
      <c r="DK53" s="189" t="str">
        <f>BQ53</f>
        <v>JPY 12.5M  (JPY)</v>
      </c>
      <c r="DL53" s="189" t="str">
        <f>BT53</f>
        <v>JPY 6.25M  (JPYH)</v>
      </c>
      <c r="DM53" s="189" t="str">
        <f>BW53</f>
        <v>JPY 1.25M  (JPYM)</v>
      </c>
      <c r="DN53" s="189">
        <f>BZ53</f>
        <v>0</v>
      </c>
      <c r="DO53" s="189">
        <f>CC53</f>
        <v>0</v>
      </c>
      <c r="DP53" s="421" t="str">
        <f>B53</f>
        <v>Period Ending</v>
      </c>
      <c r="DQ53" s="189" t="s">
        <v>88</v>
      </c>
      <c r="DR53" s="422" t="str">
        <f>DP53</f>
        <v>Period Ending</v>
      </c>
      <c r="DS53" s="191" t="s">
        <v>93</v>
      </c>
      <c r="DT53" s="423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3"/>
      <c r="EG53" s="423"/>
      <c r="EH53" s="423"/>
      <c r="EI53" s="423"/>
      <c r="EJ53" s="423"/>
      <c r="EK53" s="423"/>
      <c r="EL53" s="423"/>
      <c r="EM53" s="423"/>
      <c r="EN53" s="418"/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24"/>
      <c r="FB53" s="424"/>
      <c r="FC53" s="424"/>
      <c r="FD53" s="424"/>
      <c r="FE53" s="424"/>
      <c r="FF53" s="424"/>
      <c r="FG53" s="424"/>
      <c r="FH53" s="424"/>
      <c r="FI53" s="424"/>
    </row>
    <row r="54" spans="1:166" ht="19.5" customHeight="1" thickTop="1" x14ac:dyDescent="0.25">
      <c r="B54" s="464"/>
      <c r="C54" s="465"/>
      <c r="D54" s="477"/>
      <c r="E54" s="465"/>
      <c r="F54" s="465"/>
      <c r="G54" s="477"/>
      <c r="H54" s="478"/>
      <c r="I54" s="353"/>
      <c r="J54" s="10"/>
      <c r="K54" s="105"/>
      <c r="L54" s="2"/>
      <c r="M54" s="147"/>
      <c r="N54" s="150"/>
      <c r="O54" s="35"/>
      <c r="P54" s="4"/>
      <c r="Q54" s="4"/>
      <c r="R54" s="2"/>
      <c r="S54" s="22"/>
      <c r="T54" s="22"/>
      <c r="U54" s="71"/>
      <c r="X54" s="71"/>
      <c r="Y54" s="151"/>
      <c r="Z54" s="152"/>
      <c r="AA54" s="23"/>
      <c r="AB54" s="151"/>
      <c r="AC54" s="151"/>
      <c r="AD54" s="71"/>
      <c r="AE54" s="96"/>
      <c r="AF54" s="96"/>
      <c r="AG54" s="71"/>
      <c r="AH54" s="96"/>
      <c r="AK54" s="96"/>
      <c r="AL54" s="96"/>
      <c r="AM54" s="71"/>
      <c r="AN54" s="96"/>
      <c r="AO54" s="143"/>
      <c r="AP54" s="23"/>
      <c r="AQ54" s="96"/>
      <c r="AR54" s="96"/>
      <c r="AT54" s="4"/>
      <c r="AU54" s="37"/>
      <c r="AV54" s="35"/>
      <c r="AW54" s="4"/>
      <c r="AX54" s="4"/>
      <c r="AY54" s="2"/>
      <c r="AZ54" s="4"/>
      <c r="BA54" s="37"/>
      <c r="BB54" s="35"/>
      <c r="BC54" s="4"/>
      <c r="BD54" s="4"/>
      <c r="BE54" s="2"/>
      <c r="BF54" s="4"/>
      <c r="BG54" s="4"/>
      <c r="BH54" s="2"/>
      <c r="BI54" s="4"/>
      <c r="BJ54" s="37"/>
      <c r="BK54" s="2"/>
      <c r="BL54" s="4"/>
      <c r="BM54" s="37"/>
      <c r="BN54" s="2"/>
      <c r="BO54" s="4"/>
      <c r="BP54" s="4"/>
      <c r="BQ54" s="2"/>
      <c r="BR54" s="4"/>
      <c r="BS54" s="4"/>
      <c r="BT54" s="2"/>
      <c r="BU54" s="4"/>
      <c r="BV54" s="37"/>
      <c r="BW54" s="4"/>
      <c r="BX54" s="390"/>
      <c r="BY54" s="4"/>
      <c r="BZ54" s="2"/>
      <c r="CA54" s="4"/>
      <c r="CB54" s="37"/>
      <c r="CC54" s="35"/>
      <c r="CD54" s="4"/>
      <c r="CE54" s="45"/>
      <c r="CF54" s="149"/>
      <c r="CG54" s="36"/>
      <c r="CH54" s="36"/>
      <c r="CI54" s="145"/>
      <c r="CJ54" s="147"/>
      <c r="CK54" s="147"/>
      <c r="CL54" s="147"/>
      <c r="CM54" s="4"/>
      <c r="CN54" s="13"/>
      <c r="CO54" s="22"/>
      <c r="CP54" s="34"/>
      <c r="CQ54" s="200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2"/>
      <c r="DQ54" s="201"/>
      <c r="DR54" s="203"/>
      <c r="DS54" s="204"/>
    </row>
    <row r="55" spans="1:166" s="234" customFormat="1" ht="19.5" customHeight="1" x14ac:dyDescent="0.35">
      <c r="A55" s="205"/>
      <c r="B55" s="466">
        <v>36526</v>
      </c>
      <c r="C55" s="467">
        <f>0</f>
        <v>0</v>
      </c>
      <c r="D55" s="479">
        <f>E24</f>
        <v>60000</v>
      </c>
      <c r="E55" s="467">
        <v>0</v>
      </c>
      <c r="F55" s="467">
        <f t="shared" ref="F55:F68" si="2">CF55</f>
        <v>8233.3599999999988</v>
      </c>
      <c r="G55" s="467">
        <f>D55+F55</f>
        <v>68233.36</v>
      </c>
      <c r="H55" s="480">
        <f>F55/D55</f>
        <v>0.13722266666666666</v>
      </c>
      <c r="I55" s="347">
        <f>F55</f>
        <v>8233.3599999999988</v>
      </c>
      <c r="J55" s="210">
        <f t="shared" ref="J55:J66" si="3">CN55</f>
        <v>0</v>
      </c>
      <c r="K55" s="211">
        <f>B55</f>
        <v>36526</v>
      </c>
      <c r="L55" s="212">
        <f>I24</f>
        <v>1</v>
      </c>
      <c r="M55" s="397">
        <v>-7086.5</v>
      </c>
      <c r="N55" s="235">
        <f t="shared" ref="N55:N66" si="4">M55*L55</f>
        <v>-7086.5</v>
      </c>
      <c r="O55" s="214">
        <f>I25</f>
        <v>0</v>
      </c>
      <c r="P55" s="397">
        <v>-849.05</v>
      </c>
      <c r="Q55" s="236">
        <f t="shared" ref="Q55:Q66" si="5">P55*O55</f>
        <v>0</v>
      </c>
      <c r="R55" s="212">
        <f>I26</f>
        <v>0</v>
      </c>
      <c r="S55" s="397">
        <v>-2794.8</v>
      </c>
      <c r="T55" s="237">
        <f t="shared" ref="T55:T66" si="6">S55*R55</f>
        <v>0</v>
      </c>
      <c r="U55" s="216">
        <f>I27</f>
        <v>0</v>
      </c>
      <c r="V55" s="397">
        <v>-314.56</v>
      </c>
      <c r="W55" s="237">
        <f t="shared" ref="W55:W66" si="7">V55*U55</f>
        <v>0</v>
      </c>
      <c r="X55" s="216">
        <f>I28</f>
        <v>0</v>
      </c>
      <c r="Y55" s="382">
        <v>-1837</v>
      </c>
      <c r="Z55" s="238">
        <f t="shared" ref="Z55:Z66" si="8">Y55*X55</f>
        <v>0</v>
      </c>
      <c r="AA55" s="218">
        <f>I29</f>
        <v>1</v>
      </c>
      <c r="AB55" s="382">
        <v>-977.5</v>
      </c>
      <c r="AC55" s="239">
        <f t="shared" ref="AC55:AC66" si="9">AB55*AA55</f>
        <v>-977.5</v>
      </c>
      <c r="AD55" s="216">
        <f>I30</f>
        <v>0</v>
      </c>
      <c r="AE55" s="382">
        <v>-290.8</v>
      </c>
      <c r="AF55" s="239">
        <f t="shared" ref="AF55:AF66" si="10">AE55*AD55</f>
        <v>0</v>
      </c>
      <c r="AG55" s="216">
        <f>I31</f>
        <v>0</v>
      </c>
      <c r="AH55" s="416">
        <v>-1717</v>
      </c>
      <c r="AI55" s="238">
        <f t="shared" ref="AI55:AI66" si="11">AH55*AG55</f>
        <v>0</v>
      </c>
      <c r="AJ55" s="218">
        <f>I32</f>
        <v>0</v>
      </c>
      <c r="AK55" s="417">
        <v>-917</v>
      </c>
      <c r="AL55" s="239">
        <f t="shared" ref="AL55:AL66" si="12">AK55*AJ55</f>
        <v>0</v>
      </c>
      <c r="AM55" s="216">
        <f>I33</f>
        <v>1</v>
      </c>
      <c r="AN55" s="417">
        <v>-437</v>
      </c>
      <c r="AO55" s="238">
        <f t="shared" ref="AO55:AO66" si="13">AN55*AM55</f>
        <v>-437</v>
      </c>
      <c r="AP55" s="218">
        <f>I34</f>
        <v>1</v>
      </c>
      <c r="AQ55" s="398">
        <v>1382</v>
      </c>
      <c r="AR55" s="239">
        <f t="shared" ref="AR55:AR66" si="14">AQ55*AP55</f>
        <v>1382</v>
      </c>
      <c r="AS55" s="216">
        <f>I35</f>
        <v>0</v>
      </c>
      <c r="AT55" s="398">
        <v>68.400000000000006</v>
      </c>
      <c r="AU55" s="240">
        <f t="shared" ref="AU55:AU66" si="15">AT55*AS55</f>
        <v>0</v>
      </c>
      <c r="AV55" s="214">
        <f>I36</f>
        <v>0</v>
      </c>
      <c r="AW55" s="397">
        <v>-29</v>
      </c>
      <c r="AX55" s="236">
        <f t="shared" ref="AX55:AX66" si="16">AW55*AV55</f>
        <v>0</v>
      </c>
      <c r="AY55" s="212">
        <f>I37</f>
        <v>1</v>
      </c>
      <c r="AZ55" s="383">
        <v>2934.56</v>
      </c>
      <c r="BA55" s="241">
        <f t="shared" ref="BA55:BA66" si="17">AZ55*AY55</f>
        <v>2934.56</v>
      </c>
      <c r="BB55" s="214">
        <f>I38</f>
        <v>0</v>
      </c>
      <c r="BC55" s="383">
        <v>223.26</v>
      </c>
      <c r="BD55" s="242">
        <f t="shared" ref="BD55:BD66" si="18">BC55*BB55</f>
        <v>0</v>
      </c>
      <c r="BE55" s="212">
        <f>I39</f>
        <v>0</v>
      </c>
      <c r="BF55" s="375">
        <v>1858</v>
      </c>
      <c r="BG55" s="242">
        <f t="shared" ref="BG55:BG66" si="19">BF55*BE55</f>
        <v>0</v>
      </c>
      <c r="BH55" s="212">
        <f>I40</f>
        <v>1</v>
      </c>
      <c r="BI55" s="375">
        <v>870.5</v>
      </c>
      <c r="BJ55" s="240">
        <f t="shared" ref="BJ55:BJ66" si="20">BI55*BH55</f>
        <v>870.5</v>
      </c>
      <c r="BK55" s="212">
        <f>I41</f>
        <v>0</v>
      </c>
      <c r="BL55" s="375">
        <v>80.48</v>
      </c>
      <c r="BM55" s="240">
        <f t="shared" ref="BM55:BM66" si="21">BL55*BK55</f>
        <v>0</v>
      </c>
      <c r="BN55" s="212">
        <f>I42</f>
        <v>0</v>
      </c>
      <c r="BO55" s="398">
        <v>721.5</v>
      </c>
      <c r="BP55" s="236">
        <f t="shared" ref="BP55:BP66" si="22">BO55*BN55</f>
        <v>0</v>
      </c>
      <c r="BQ55" s="212">
        <f>I43</f>
        <v>2</v>
      </c>
      <c r="BR55" s="398">
        <v>5773.65</v>
      </c>
      <c r="BS55" s="242">
        <f t="shared" ref="BS55:BS66" si="23">BR55*BQ55</f>
        <v>11547.3</v>
      </c>
      <c r="BT55" s="212">
        <f>I44</f>
        <v>0</v>
      </c>
      <c r="BU55" s="398">
        <v>2867.25</v>
      </c>
      <c r="BV55" s="240">
        <f t="shared" ref="BV55:BV66" si="24">BU55*BT55</f>
        <v>0</v>
      </c>
      <c r="BW55" s="220">
        <f>I45</f>
        <v>0</v>
      </c>
      <c r="BX55" s="398">
        <v>542.13</v>
      </c>
      <c r="BY55" s="236">
        <f t="shared" ref="BY55:BY66" si="25">BX55*BW55</f>
        <v>0</v>
      </c>
      <c r="BZ55" s="212">
        <f>I46</f>
        <v>0</v>
      </c>
      <c r="CA55" s="213"/>
      <c r="CB55" s="240">
        <f t="shared" ref="CB55:CB66" si="26">CA55*BZ55</f>
        <v>0</v>
      </c>
      <c r="CC55" s="214">
        <f>I47</f>
        <v>0</v>
      </c>
      <c r="CD55" s="215"/>
      <c r="CE55" s="242">
        <f t="shared" ref="CE55:CE66" si="27">CD55*CC55</f>
        <v>0</v>
      </c>
      <c r="CF55" s="221">
        <f t="shared" ref="CF55:CF66" si="28">N55+Q55+T55+W55+Z55+AC55+AF55+AI55+AL55+AO55+AR55+AU55+AX55+BA55+BD55+BG55+BJ55+BM55+BP55+BS55+BV55+BY55+CB55+CE55</f>
        <v>8233.3599999999988</v>
      </c>
      <c r="CG55" s="222">
        <f t="shared" ref="CG55:CG66" si="29">(CF55&gt;0)*1</f>
        <v>1</v>
      </c>
      <c r="CH55" s="222">
        <f>(CF55&lt;0)*1</f>
        <v>0</v>
      </c>
      <c r="CI55" s="223">
        <v>36526</v>
      </c>
      <c r="CJ55" s="224">
        <f>(CG55&lt;0)*1</f>
        <v>0</v>
      </c>
      <c r="CK55" s="209">
        <f t="shared" ref="CK55:CK66" si="30">CF55*CH55</f>
        <v>0</v>
      </c>
      <c r="CL55" s="209">
        <f>CF55</f>
        <v>8233.3599999999988</v>
      </c>
      <c r="CM55" s="207"/>
      <c r="CN55" s="207"/>
      <c r="CO55" s="225" t="b">
        <f>(CN56=CM394)</f>
        <v>0</v>
      </c>
      <c r="CP55" s="226">
        <f t="shared" ref="CP55:CP65" si="31">CO55*CI56</f>
        <v>0</v>
      </c>
      <c r="CQ55" s="227">
        <f t="shared" ref="CQ55:CQ66" si="32">CI55</f>
        <v>36526</v>
      </c>
      <c r="CR55" s="228">
        <f>N55</f>
        <v>-7086.5</v>
      </c>
      <c r="CS55" s="228">
        <f>Q55</f>
        <v>0</v>
      </c>
      <c r="CT55" s="228">
        <f>T55</f>
        <v>0</v>
      </c>
      <c r="CU55" s="228">
        <f>W55</f>
        <v>0</v>
      </c>
      <c r="CV55" s="228">
        <f>Z55</f>
        <v>0</v>
      </c>
      <c r="CW55" s="228">
        <f>AC55</f>
        <v>-977.5</v>
      </c>
      <c r="CX55" s="228">
        <f>AF55</f>
        <v>0</v>
      </c>
      <c r="CY55" s="228">
        <f>AI55</f>
        <v>0</v>
      </c>
      <c r="CZ55" s="228">
        <f>AL55</f>
        <v>0</v>
      </c>
      <c r="DA55" s="228">
        <f>AO55</f>
        <v>-437</v>
      </c>
      <c r="DB55" s="228">
        <f>AR55</f>
        <v>1382</v>
      </c>
      <c r="DC55" s="228">
        <f>AU55</f>
        <v>0</v>
      </c>
      <c r="DD55" s="228">
        <f>AX55</f>
        <v>0</v>
      </c>
      <c r="DE55" s="228">
        <f>BA55</f>
        <v>2934.56</v>
      </c>
      <c r="DF55" s="228">
        <f>BD55</f>
        <v>0</v>
      </c>
      <c r="DG55" s="228">
        <f>BG55</f>
        <v>0</v>
      </c>
      <c r="DH55" s="228">
        <f>BJ55</f>
        <v>870.5</v>
      </c>
      <c r="DI55" s="228">
        <f>BM55</f>
        <v>0</v>
      </c>
      <c r="DJ55" s="228">
        <f>BP55</f>
        <v>0</v>
      </c>
      <c r="DK55" s="228">
        <f>BS55</f>
        <v>11547.3</v>
      </c>
      <c r="DL55" s="228">
        <f>BV55</f>
        <v>0</v>
      </c>
      <c r="DM55" s="228">
        <f>BY55</f>
        <v>0</v>
      </c>
      <c r="DN55" s="228">
        <f>CB55</f>
        <v>0</v>
      </c>
      <c r="DO55" s="228">
        <f>CE55</f>
        <v>0</v>
      </c>
      <c r="DP55" s="229">
        <f t="shared" ref="DP55:DP66" si="33">B55</f>
        <v>36526</v>
      </c>
      <c r="DQ55" s="228">
        <f t="shared" ref="DQ55:DQ118" si="34">SUM(CR55:DO55)</f>
        <v>8233.3599999999988</v>
      </c>
      <c r="DR55" s="230">
        <f t="shared" ref="DR55:DR118" si="35">DP55</f>
        <v>36526</v>
      </c>
      <c r="DS55" s="231">
        <f t="shared" ref="DS55:DS118" si="36">CN56</f>
        <v>0</v>
      </c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05"/>
      <c r="EO55" s="205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33"/>
      <c r="FB55" s="233"/>
      <c r="FC55" s="233"/>
      <c r="FD55" s="233"/>
      <c r="FE55" s="233"/>
      <c r="FF55" s="233"/>
      <c r="FG55" s="233"/>
      <c r="FH55" s="233"/>
      <c r="FI55" s="233"/>
    </row>
    <row r="56" spans="1:166" s="234" customFormat="1" ht="19.5" customHeight="1" x14ac:dyDescent="0.35">
      <c r="A56" s="205"/>
      <c r="B56" s="466">
        <f t="shared" ref="B56:B66" si="37">EDATE(B55,1)</f>
        <v>36557</v>
      </c>
      <c r="C56" s="467">
        <f t="shared" ref="C56:C66" si="38">G55</f>
        <v>68233.36</v>
      </c>
      <c r="D56" s="467">
        <v>0</v>
      </c>
      <c r="E56" s="467">
        <v>0</v>
      </c>
      <c r="F56" s="467">
        <f t="shared" si="2"/>
        <v>4241.26</v>
      </c>
      <c r="G56" s="467">
        <f t="shared" ref="G56:G66" si="39">C56+F56</f>
        <v>72474.62</v>
      </c>
      <c r="H56" s="480">
        <f t="shared" ref="H56:H66" si="40">F56/G55</f>
        <v>6.2158158414007458E-2</v>
      </c>
      <c r="I56" s="347">
        <f t="shared" ref="I56:I66" si="41">I55+F56</f>
        <v>12474.619999999999</v>
      </c>
      <c r="J56" s="210">
        <f t="shared" si="3"/>
        <v>0</v>
      </c>
      <c r="K56" s="211">
        <v>36557</v>
      </c>
      <c r="L56" s="212">
        <f t="shared" ref="L56:L66" si="42">L55</f>
        <v>1</v>
      </c>
      <c r="M56" s="398">
        <v>1402</v>
      </c>
      <c r="N56" s="235">
        <f t="shared" si="4"/>
        <v>1402</v>
      </c>
      <c r="O56" s="214">
        <f t="shared" ref="O56" si="43">O55</f>
        <v>0</v>
      </c>
      <c r="P56" s="398">
        <v>140.19999999999999</v>
      </c>
      <c r="Q56" s="236">
        <f t="shared" si="5"/>
        <v>0</v>
      </c>
      <c r="R56" s="212">
        <f t="shared" ref="R56" si="44">R55</f>
        <v>0</v>
      </c>
      <c r="S56" s="398">
        <v>13937.8</v>
      </c>
      <c r="T56" s="237">
        <f t="shared" si="6"/>
        <v>0</v>
      </c>
      <c r="U56" s="216">
        <f t="shared" ref="U56" si="45">U55</f>
        <v>0</v>
      </c>
      <c r="V56" s="398">
        <v>1393.78</v>
      </c>
      <c r="W56" s="237">
        <f t="shared" si="7"/>
        <v>0</v>
      </c>
      <c r="X56" s="216">
        <f t="shared" ref="X56" si="46">X55</f>
        <v>0</v>
      </c>
      <c r="Y56" s="383">
        <v>48</v>
      </c>
      <c r="Z56" s="238">
        <f t="shared" si="8"/>
        <v>0</v>
      </c>
      <c r="AA56" s="218">
        <f t="shared" ref="AA56" si="47">AA55</f>
        <v>1</v>
      </c>
      <c r="AB56" s="382">
        <v>-34.5</v>
      </c>
      <c r="AC56" s="239">
        <f t="shared" si="9"/>
        <v>-34.5</v>
      </c>
      <c r="AD56" s="216">
        <f t="shared" ref="AD56" si="48">AD55</f>
        <v>0</v>
      </c>
      <c r="AE56" s="382">
        <v>-100.5</v>
      </c>
      <c r="AF56" s="239">
        <f t="shared" si="10"/>
        <v>0</v>
      </c>
      <c r="AG56" s="216">
        <f t="shared" ref="AG56" si="49">AG55</f>
        <v>0</v>
      </c>
      <c r="AH56" s="383">
        <v>661</v>
      </c>
      <c r="AI56" s="238">
        <f t="shared" si="11"/>
        <v>0</v>
      </c>
      <c r="AJ56" s="218">
        <f t="shared" ref="AJ56" si="50">AJ55</f>
        <v>0</v>
      </c>
      <c r="AK56" s="383">
        <v>311</v>
      </c>
      <c r="AL56" s="239">
        <f t="shared" si="12"/>
        <v>0</v>
      </c>
      <c r="AM56" s="216">
        <f t="shared" ref="AM56" si="51">AM55</f>
        <v>1</v>
      </c>
      <c r="AN56" s="383">
        <v>101</v>
      </c>
      <c r="AO56" s="238">
        <f t="shared" si="13"/>
        <v>101</v>
      </c>
      <c r="AP56" s="218">
        <f t="shared" ref="AP56" si="52">AP55</f>
        <v>1</v>
      </c>
      <c r="AQ56" s="398">
        <v>1860</v>
      </c>
      <c r="AR56" s="239">
        <f t="shared" si="14"/>
        <v>1860</v>
      </c>
      <c r="AS56" s="216">
        <f t="shared" ref="AS56" si="53">AS55</f>
        <v>0</v>
      </c>
      <c r="AT56" s="398">
        <v>186</v>
      </c>
      <c r="AU56" s="240">
        <f t="shared" si="15"/>
        <v>0</v>
      </c>
      <c r="AV56" s="214">
        <f t="shared" ref="AV56" si="54">AV55</f>
        <v>0</v>
      </c>
      <c r="AW56" s="397">
        <v>-159</v>
      </c>
      <c r="AX56" s="236">
        <f t="shared" si="16"/>
        <v>0</v>
      </c>
      <c r="AY56" s="212">
        <f t="shared" ref="AY56" si="55">AY55</f>
        <v>1</v>
      </c>
      <c r="AZ56" s="382">
        <v>-1440.5</v>
      </c>
      <c r="BA56" s="241">
        <f t="shared" si="17"/>
        <v>-1440.5</v>
      </c>
      <c r="BB56" s="214">
        <f t="shared" ref="BB56" si="56">BB55</f>
        <v>0</v>
      </c>
      <c r="BC56" s="382">
        <v>-214.25</v>
      </c>
      <c r="BD56" s="242">
        <f t="shared" si="18"/>
        <v>0</v>
      </c>
      <c r="BE56" s="212">
        <f t="shared" ref="BE56" si="57">BE55</f>
        <v>0</v>
      </c>
      <c r="BF56" s="374">
        <v>-6865.52</v>
      </c>
      <c r="BG56" s="242">
        <f t="shared" si="19"/>
        <v>0</v>
      </c>
      <c r="BH56" s="212">
        <f t="shared" ref="BH56" si="58">BH55</f>
        <v>1</v>
      </c>
      <c r="BI56" s="374">
        <v>-3471.76</v>
      </c>
      <c r="BJ56" s="240">
        <f t="shared" si="20"/>
        <v>-3471.76</v>
      </c>
      <c r="BK56" s="212">
        <f t="shared" ref="BK56" si="59">BK55</f>
        <v>0</v>
      </c>
      <c r="BL56" s="374">
        <v>-756.75</v>
      </c>
      <c r="BM56" s="240">
        <f t="shared" si="21"/>
        <v>0</v>
      </c>
      <c r="BN56" s="212">
        <f t="shared" ref="BN56" si="60">BN55</f>
        <v>0</v>
      </c>
      <c r="BO56" s="398">
        <v>1318.75</v>
      </c>
      <c r="BP56" s="236">
        <f t="shared" si="22"/>
        <v>0</v>
      </c>
      <c r="BQ56" s="212">
        <f t="shared" ref="BQ56" si="61">BQ55</f>
        <v>2</v>
      </c>
      <c r="BR56" s="398">
        <v>2912.51</v>
      </c>
      <c r="BS56" s="242">
        <f t="shared" si="23"/>
        <v>5825.02</v>
      </c>
      <c r="BT56" s="212">
        <f t="shared" ref="BT56" si="62">BT55</f>
        <v>0</v>
      </c>
      <c r="BU56" s="398">
        <v>1456.26</v>
      </c>
      <c r="BV56" s="240">
        <f t="shared" si="24"/>
        <v>0</v>
      </c>
      <c r="BW56" s="220">
        <f t="shared" ref="BW56" si="63">BW55</f>
        <v>0</v>
      </c>
      <c r="BX56" s="398">
        <v>291.25</v>
      </c>
      <c r="BY56" s="236">
        <f t="shared" si="25"/>
        <v>0</v>
      </c>
      <c r="BZ56" s="212">
        <f t="shared" ref="BZ56:BZ66" si="64">BZ55</f>
        <v>0</v>
      </c>
      <c r="CA56" s="213"/>
      <c r="CB56" s="240">
        <f t="shared" si="26"/>
        <v>0</v>
      </c>
      <c r="CC56" s="214">
        <f t="shared" ref="CC56:CC66" si="65">CC55</f>
        <v>0</v>
      </c>
      <c r="CD56" s="215"/>
      <c r="CE56" s="242">
        <f t="shared" si="27"/>
        <v>0</v>
      </c>
      <c r="CF56" s="221">
        <f t="shared" si="28"/>
        <v>4241.26</v>
      </c>
      <c r="CG56" s="222">
        <f t="shared" si="29"/>
        <v>1</v>
      </c>
      <c r="CH56" s="222">
        <f t="shared" ref="CH56:CH66" si="66">(CF56&lt;0)*1</f>
        <v>0</v>
      </c>
      <c r="CI56" s="223">
        <v>36557</v>
      </c>
      <c r="CJ56" s="209">
        <f t="shared" ref="CJ56:CJ66" si="67">CF56*CG56</f>
        <v>4241.26</v>
      </c>
      <c r="CK56" s="209">
        <f t="shared" si="30"/>
        <v>0</v>
      </c>
      <c r="CL56" s="209">
        <f t="shared" ref="CL56:CL66" si="68">CL55+CF56</f>
        <v>12474.619999999999</v>
      </c>
      <c r="CM56" s="207">
        <f>MAX(CL55:CL56)</f>
        <v>12474.619999999999</v>
      </c>
      <c r="CN56" s="207">
        <f t="shared" ref="CN56:CN66" si="69">CL56-CM56</f>
        <v>0</v>
      </c>
      <c r="CO56" s="225" t="b">
        <f>(CN57=CM394)</f>
        <v>0</v>
      </c>
      <c r="CP56" s="226">
        <f t="shared" si="31"/>
        <v>0</v>
      </c>
      <c r="CQ56" s="227">
        <f t="shared" si="32"/>
        <v>36557</v>
      </c>
      <c r="CR56" s="228">
        <f t="shared" ref="CR56:CR66" si="70">N56+CR55</f>
        <v>-5684.5</v>
      </c>
      <c r="CS56" s="228">
        <f t="shared" ref="CS56:CS66" si="71">Q56+CS55</f>
        <v>0</v>
      </c>
      <c r="CT56" s="228">
        <f t="shared" ref="CT56:CT66" si="72">T56+CT55</f>
        <v>0</v>
      </c>
      <c r="CU56" s="228">
        <f t="shared" ref="CU56:CU66" si="73">W56+CU55</f>
        <v>0</v>
      </c>
      <c r="CV56" s="228">
        <f t="shared" ref="CV56:CV66" si="74">Z56+CV55</f>
        <v>0</v>
      </c>
      <c r="CW56" s="228">
        <f t="shared" ref="CW56:CW66" si="75">AC56+CW55</f>
        <v>-1012</v>
      </c>
      <c r="CX56" s="228">
        <f t="shared" ref="CX56:CX66" si="76">AF56+CX55</f>
        <v>0</v>
      </c>
      <c r="CY56" s="228">
        <f t="shared" ref="CY56:CY66" si="77">AI56+CY55</f>
        <v>0</v>
      </c>
      <c r="CZ56" s="228">
        <f t="shared" ref="CZ56:CZ66" si="78">AL56+CZ55</f>
        <v>0</v>
      </c>
      <c r="DA56" s="228">
        <f t="shared" ref="DA56:DA66" si="79">AO56+DA55</f>
        <v>-336</v>
      </c>
      <c r="DB56" s="228">
        <f t="shared" ref="DB56:DB66" si="80">AR56+DB55</f>
        <v>3242</v>
      </c>
      <c r="DC56" s="228">
        <f t="shared" ref="DC56:DC66" si="81">AU56+DC55</f>
        <v>0</v>
      </c>
      <c r="DD56" s="228">
        <f t="shared" ref="DD56:DD66" si="82">AX56+DD55</f>
        <v>0</v>
      </c>
      <c r="DE56" s="228">
        <f t="shared" ref="DE56:DE66" si="83">BA56+DE55</f>
        <v>1494.06</v>
      </c>
      <c r="DF56" s="228">
        <f t="shared" ref="DF56:DF66" si="84">BD56+DF55</f>
        <v>0</v>
      </c>
      <c r="DG56" s="228">
        <f t="shared" ref="DG56:DG66" si="85">BG56+DG55</f>
        <v>0</v>
      </c>
      <c r="DH56" s="228">
        <f t="shared" ref="DH56:DH66" si="86">BJ56+DH55</f>
        <v>-2601.2600000000002</v>
      </c>
      <c r="DI56" s="228">
        <f t="shared" ref="DI56:DI66" si="87">BM56+DI55</f>
        <v>0</v>
      </c>
      <c r="DJ56" s="228">
        <f t="shared" ref="DJ56:DJ66" si="88">BP56+DJ55</f>
        <v>0</v>
      </c>
      <c r="DK56" s="228">
        <f t="shared" ref="DK56:DK66" si="89">BS56+DK55</f>
        <v>17372.32</v>
      </c>
      <c r="DL56" s="228">
        <f t="shared" ref="DL56:DL66" si="90">BV56+DL55</f>
        <v>0</v>
      </c>
      <c r="DM56" s="228">
        <f t="shared" ref="DM56:DM66" si="91">BY56+DM55</f>
        <v>0</v>
      </c>
      <c r="DN56" s="228">
        <f t="shared" ref="DN56:DN66" si="92">CB56+DN55</f>
        <v>0</v>
      </c>
      <c r="DO56" s="228">
        <f t="shared" ref="DO56:DO66" si="93">CE56+DO55</f>
        <v>0</v>
      </c>
      <c r="DP56" s="229">
        <f t="shared" si="33"/>
        <v>36557</v>
      </c>
      <c r="DQ56" s="228">
        <f t="shared" si="34"/>
        <v>12474.619999999999</v>
      </c>
      <c r="DR56" s="230">
        <f t="shared" si="35"/>
        <v>36557</v>
      </c>
      <c r="DS56" s="231">
        <f t="shared" si="36"/>
        <v>0</v>
      </c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5"/>
      <c r="FA56" s="233"/>
      <c r="FB56" s="233"/>
      <c r="FC56" s="233"/>
      <c r="FD56" s="233"/>
      <c r="FE56" s="233"/>
      <c r="FF56" s="233"/>
      <c r="FG56" s="233"/>
      <c r="FH56" s="233"/>
      <c r="FI56" s="233"/>
    </row>
    <row r="57" spans="1:166" s="234" customFormat="1" ht="19.5" customHeight="1" x14ac:dyDescent="0.35">
      <c r="A57" s="205"/>
      <c r="B57" s="466">
        <f t="shared" si="37"/>
        <v>36586</v>
      </c>
      <c r="C57" s="467">
        <f t="shared" si="38"/>
        <v>72474.62</v>
      </c>
      <c r="D57" s="467">
        <v>0</v>
      </c>
      <c r="E57" s="467">
        <v>0</v>
      </c>
      <c r="F57" s="467">
        <f t="shared" si="2"/>
        <v>11587.19</v>
      </c>
      <c r="G57" s="467">
        <f t="shared" si="39"/>
        <v>84061.81</v>
      </c>
      <c r="H57" s="480">
        <f t="shared" si="40"/>
        <v>0.15987927911867633</v>
      </c>
      <c r="I57" s="347">
        <f t="shared" si="41"/>
        <v>24061.809999999998</v>
      </c>
      <c r="J57" s="210">
        <f t="shared" si="3"/>
        <v>0</v>
      </c>
      <c r="K57" s="211">
        <v>36586</v>
      </c>
      <c r="L57" s="212">
        <f t="shared" si="42"/>
        <v>1</v>
      </c>
      <c r="M57" s="398">
        <v>3997</v>
      </c>
      <c r="N57" s="235">
        <f t="shared" si="4"/>
        <v>3997</v>
      </c>
      <c r="O57" s="214">
        <f t="shared" ref="O57" si="94">O56</f>
        <v>0</v>
      </c>
      <c r="P57" s="398">
        <v>364.6</v>
      </c>
      <c r="Q57" s="236">
        <f t="shared" si="5"/>
        <v>0</v>
      </c>
      <c r="R57" s="212">
        <f t="shared" ref="R57" si="95">R56</f>
        <v>0</v>
      </c>
      <c r="S57" s="398">
        <v>2618</v>
      </c>
      <c r="T57" s="237">
        <f t="shared" si="6"/>
        <v>0</v>
      </c>
      <c r="U57" s="216">
        <f t="shared" ref="U57" si="96">U56</f>
        <v>0</v>
      </c>
      <c r="V57" s="398">
        <v>261.8</v>
      </c>
      <c r="W57" s="237">
        <f t="shared" si="7"/>
        <v>0</v>
      </c>
      <c r="X57" s="216">
        <f t="shared" ref="X57" si="97">X56</f>
        <v>0</v>
      </c>
      <c r="Y57" s="383">
        <v>1335</v>
      </c>
      <c r="Z57" s="238">
        <f t="shared" si="8"/>
        <v>0</v>
      </c>
      <c r="AA57" s="218">
        <f t="shared" ref="AA57" si="98">AA56</f>
        <v>1</v>
      </c>
      <c r="AB57" s="383">
        <v>667.5</v>
      </c>
      <c r="AC57" s="239">
        <f t="shared" si="9"/>
        <v>667.5</v>
      </c>
      <c r="AD57" s="216">
        <f t="shared" ref="AD57" si="99">AD56</f>
        <v>0</v>
      </c>
      <c r="AE57" s="383">
        <v>133.5</v>
      </c>
      <c r="AF57" s="239">
        <f t="shared" si="10"/>
        <v>0</v>
      </c>
      <c r="AG57" s="216">
        <f t="shared" ref="AG57" si="100">AG56</f>
        <v>0</v>
      </c>
      <c r="AH57" s="383">
        <v>300</v>
      </c>
      <c r="AI57" s="238">
        <f t="shared" si="11"/>
        <v>0</v>
      </c>
      <c r="AJ57" s="218">
        <f t="shared" ref="AJ57" si="101">AJ56</f>
        <v>0</v>
      </c>
      <c r="AK57" s="383">
        <v>150</v>
      </c>
      <c r="AL57" s="239">
        <f t="shared" si="12"/>
        <v>0</v>
      </c>
      <c r="AM57" s="216">
        <f t="shared" ref="AM57" si="102">AM56</f>
        <v>1</v>
      </c>
      <c r="AN57" s="383">
        <v>60</v>
      </c>
      <c r="AO57" s="238">
        <f t="shared" si="13"/>
        <v>60</v>
      </c>
      <c r="AP57" s="218">
        <f t="shared" ref="AP57" si="103">AP56</f>
        <v>1</v>
      </c>
      <c r="AQ57" s="398">
        <v>1050</v>
      </c>
      <c r="AR57" s="239">
        <f t="shared" si="14"/>
        <v>1050</v>
      </c>
      <c r="AS57" s="216">
        <f t="shared" ref="AS57" si="104">AS56</f>
        <v>0</v>
      </c>
      <c r="AT57" s="398">
        <v>105</v>
      </c>
      <c r="AU57" s="240">
        <f t="shared" si="15"/>
        <v>0</v>
      </c>
      <c r="AV57" s="214">
        <f t="shared" ref="AV57" si="105">AV56</f>
        <v>0</v>
      </c>
      <c r="AW57" s="398">
        <v>591</v>
      </c>
      <c r="AX57" s="236">
        <f t="shared" si="16"/>
        <v>0</v>
      </c>
      <c r="AY57" s="212">
        <f t="shared" ref="AY57" si="106">AY56</f>
        <v>1</v>
      </c>
      <c r="AZ57" s="382">
        <v>-828.03</v>
      </c>
      <c r="BA57" s="241">
        <f t="shared" si="17"/>
        <v>-828.03</v>
      </c>
      <c r="BB57" s="214">
        <f t="shared" ref="BB57" si="107">BB56</f>
        <v>0</v>
      </c>
      <c r="BC57" s="382">
        <v>-153</v>
      </c>
      <c r="BD57" s="242">
        <f t="shared" si="18"/>
        <v>0</v>
      </c>
      <c r="BE57" s="212">
        <f t="shared" ref="BE57" si="108">BE56</f>
        <v>0</v>
      </c>
      <c r="BF57" s="375">
        <v>1137.51</v>
      </c>
      <c r="BG57" s="242">
        <f t="shared" si="19"/>
        <v>0</v>
      </c>
      <c r="BH57" s="212">
        <f t="shared" ref="BH57" si="109">BH56</f>
        <v>1</v>
      </c>
      <c r="BI57" s="375">
        <v>568.76</v>
      </c>
      <c r="BJ57" s="240">
        <f t="shared" si="20"/>
        <v>568.76</v>
      </c>
      <c r="BK57" s="212">
        <f t="shared" ref="BK57" si="110">BK56</f>
        <v>0</v>
      </c>
      <c r="BL57" s="375">
        <v>113.75</v>
      </c>
      <c r="BM57" s="240">
        <f t="shared" si="21"/>
        <v>0</v>
      </c>
      <c r="BN57" s="212">
        <f t="shared" ref="BN57" si="111">BN56</f>
        <v>0</v>
      </c>
      <c r="BO57" s="398">
        <v>792.25</v>
      </c>
      <c r="BP57" s="236">
        <f t="shared" si="22"/>
        <v>0</v>
      </c>
      <c r="BQ57" s="212">
        <f t="shared" ref="BQ57" si="112">BQ56</f>
        <v>2</v>
      </c>
      <c r="BR57" s="398">
        <v>3035.98</v>
      </c>
      <c r="BS57" s="242">
        <f t="shared" si="23"/>
        <v>6071.96</v>
      </c>
      <c r="BT57" s="212">
        <f t="shared" ref="BT57" si="113">BT56</f>
        <v>0</v>
      </c>
      <c r="BU57" s="398">
        <v>1498.49</v>
      </c>
      <c r="BV57" s="240">
        <f t="shared" si="24"/>
        <v>0</v>
      </c>
      <c r="BW57" s="220">
        <f t="shared" ref="BW57" si="114">BW56</f>
        <v>0</v>
      </c>
      <c r="BX57" s="398">
        <v>268.5</v>
      </c>
      <c r="BY57" s="236">
        <f t="shared" si="25"/>
        <v>0</v>
      </c>
      <c r="BZ57" s="212">
        <f t="shared" si="64"/>
        <v>0</v>
      </c>
      <c r="CA57" s="213"/>
      <c r="CB57" s="240">
        <f t="shared" si="26"/>
        <v>0</v>
      </c>
      <c r="CC57" s="214">
        <f t="shared" si="65"/>
        <v>0</v>
      </c>
      <c r="CD57" s="215"/>
      <c r="CE57" s="242">
        <f t="shared" si="27"/>
        <v>0</v>
      </c>
      <c r="CF57" s="221">
        <f t="shared" si="28"/>
        <v>11587.19</v>
      </c>
      <c r="CG57" s="222">
        <f t="shared" si="29"/>
        <v>1</v>
      </c>
      <c r="CH57" s="222">
        <f t="shared" si="66"/>
        <v>0</v>
      </c>
      <c r="CI57" s="223">
        <v>36586</v>
      </c>
      <c r="CJ57" s="209">
        <f t="shared" si="67"/>
        <v>11587.19</v>
      </c>
      <c r="CK57" s="209">
        <f t="shared" si="30"/>
        <v>0</v>
      </c>
      <c r="CL57" s="209">
        <f t="shared" si="68"/>
        <v>24061.809999999998</v>
      </c>
      <c r="CM57" s="207">
        <f>MAX(CL55:CL57)</f>
        <v>24061.809999999998</v>
      </c>
      <c r="CN57" s="207">
        <f t="shared" si="69"/>
        <v>0</v>
      </c>
      <c r="CO57" s="225" t="b">
        <f>(CN58=CM394)</f>
        <v>0</v>
      </c>
      <c r="CP57" s="226">
        <f t="shared" si="31"/>
        <v>0</v>
      </c>
      <c r="CQ57" s="227">
        <f t="shared" si="32"/>
        <v>36586</v>
      </c>
      <c r="CR57" s="228">
        <f t="shared" si="70"/>
        <v>-1687.5</v>
      </c>
      <c r="CS57" s="228">
        <f t="shared" si="71"/>
        <v>0</v>
      </c>
      <c r="CT57" s="228">
        <f t="shared" si="72"/>
        <v>0</v>
      </c>
      <c r="CU57" s="228">
        <f t="shared" si="73"/>
        <v>0</v>
      </c>
      <c r="CV57" s="228">
        <f t="shared" si="74"/>
        <v>0</v>
      </c>
      <c r="CW57" s="228">
        <f t="shared" si="75"/>
        <v>-344.5</v>
      </c>
      <c r="CX57" s="228">
        <f t="shared" si="76"/>
        <v>0</v>
      </c>
      <c r="CY57" s="228">
        <f t="shared" si="77"/>
        <v>0</v>
      </c>
      <c r="CZ57" s="228">
        <f t="shared" si="78"/>
        <v>0</v>
      </c>
      <c r="DA57" s="228">
        <f t="shared" si="79"/>
        <v>-276</v>
      </c>
      <c r="DB57" s="228">
        <f t="shared" si="80"/>
        <v>4292</v>
      </c>
      <c r="DC57" s="228">
        <f t="shared" si="81"/>
        <v>0</v>
      </c>
      <c r="DD57" s="228">
        <f t="shared" si="82"/>
        <v>0</v>
      </c>
      <c r="DE57" s="228">
        <f t="shared" si="83"/>
        <v>666.03</v>
      </c>
      <c r="DF57" s="228">
        <f t="shared" si="84"/>
        <v>0</v>
      </c>
      <c r="DG57" s="228">
        <f t="shared" si="85"/>
        <v>0</v>
      </c>
      <c r="DH57" s="228">
        <f t="shared" si="86"/>
        <v>-2032.5000000000002</v>
      </c>
      <c r="DI57" s="228">
        <f t="shared" si="87"/>
        <v>0</v>
      </c>
      <c r="DJ57" s="228">
        <f t="shared" si="88"/>
        <v>0</v>
      </c>
      <c r="DK57" s="228">
        <f t="shared" si="89"/>
        <v>23444.28</v>
      </c>
      <c r="DL57" s="228">
        <f t="shared" si="90"/>
        <v>0</v>
      </c>
      <c r="DM57" s="228">
        <f t="shared" si="91"/>
        <v>0</v>
      </c>
      <c r="DN57" s="228">
        <f t="shared" si="92"/>
        <v>0</v>
      </c>
      <c r="DO57" s="228">
        <f t="shared" si="93"/>
        <v>0</v>
      </c>
      <c r="DP57" s="229">
        <f t="shared" si="33"/>
        <v>36586</v>
      </c>
      <c r="DQ57" s="228">
        <f t="shared" si="34"/>
        <v>24061.809999999998</v>
      </c>
      <c r="DR57" s="230">
        <f t="shared" si="35"/>
        <v>36586</v>
      </c>
      <c r="DS57" s="231">
        <f t="shared" si="36"/>
        <v>-1963.7299999999996</v>
      </c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232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33"/>
      <c r="FB57" s="233"/>
      <c r="FC57" s="233"/>
      <c r="FD57" s="233"/>
      <c r="FE57" s="233"/>
      <c r="FF57" s="233"/>
      <c r="FG57" s="233"/>
      <c r="FH57" s="233"/>
      <c r="FI57" s="233"/>
    </row>
    <row r="58" spans="1:166" s="234" customFormat="1" ht="19.5" customHeight="1" x14ac:dyDescent="0.35">
      <c r="A58" s="205"/>
      <c r="B58" s="466">
        <f t="shared" si="37"/>
        <v>36617</v>
      </c>
      <c r="C58" s="467">
        <f t="shared" si="38"/>
        <v>84061.81</v>
      </c>
      <c r="D58" s="467">
        <v>0</v>
      </c>
      <c r="E58" s="467">
        <v>0</v>
      </c>
      <c r="F58" s="467">
        <f t="shared" si="2"/>
        <v>-1963.73</v>
      </c>
      <c r="G58" s="467">
        <f t="shared" si="39"/>
        <v>82098.080000000002</v>
      </c>
      <c r="H58" s="480">
        <f t="shared" si="40"/>
        <v>-2.3360548624874959E-2</v>
      </c>
      <c r="I58" s="347">
        <f t="shared" si="41"/>
        <v>22098.079999999998</v>
      </c>
      <c r="J58" s="210">
        <f t="shared" si="3"/>
        <v>-1963.7299999999996</v>
      </c>
      <c r="K58" s="211">
        <v>36617</v>
      </c>
      <c r="L58" s="212">
        <f t="shared" si="42"/>
        <v>1</v>
      </c>
      <c r="M58" s="397">
        <v>-3538.5</v>
      </c>
      <c r="N58" s="235">
        <f t="shared" si="4"/>
        <v>-3538.5</v>
      </c>
      <c r="O58" s="214">
        <f t="shared" ref="O58" si="115">O57</f>
        <v>0</v>
      </c>
      <c r="P58" s="397">
        <v>-388.95</v>
      </c>
      <c r="Q58" s="236">
        <f t="shared" si="5"/>
        <v>0</v>
      </c>
      <c r="R58" s="212">
        <f t="shared" ref="R58" si="116">R57</f>
        <v>0</v>
      </c>
      <c r="S58" s="398">
        <v>12454.2</v>
      </c>
      <c r="T58" s="237">
        <f t="shared" si="6"/>
        <v>0</v>
      </c>
      <c r="U58" s="216">
        <f t="shared" ref="U58" si="117">U57</f>
        <v>0</v>
      </c>
      <c r="V58" s="398">
        <v>1210.6600000000001</v>
      </c>
      <c r="W58" s="237">
        <f t="shared" si="7"/>
        <v>0</v>
      </c>
      <c r="X58" s="216">
        <f t="shared" ref="X58" si="118">X57</f>
        <v>0</v>
      </c>
      <c r="Y58" s="383">
        <v>550</v>
      </c>
      <c r="Z58" s="238">
        <f t="shared" si="8"/>
        <v>0</v>
      </c>
      <c r="AA58" s="218">
        <f t="shared" ref="AA58" si="119">AA57</f>
        <v>1</v>
      </c>
      <c r="AB58" s="383">
        <v>275</v>
      </c>
      <c r="AC58" s="239">
        <f t="shared" si="9"/>
        <v>275</v>
      </c>
      <c r="AD58" s="216">
        <f t="shared" ref="AD58" si="120">AD57</f>
        <v>0</v>
      </c>
      <c r="AE58" s="383">
        <v>55</v>
      </c>
      <c r="AF58" s="239">
        <f t="shared" si="10"/>
        <v>0</v>
      </c>
      <c r="AG58" s="216">
        <f t="shared" ref="AG58" si="121">AG57</f>
        <v>0</v>
      </c>
      <c r="AH58" s="382">
        <v>-1478</v>
      </c>
      <c r="AI58" s="238">
        <f t="shared" si="11"/>
        <v>0</v>
      </c>
      <c r="AJ58" s="218">
        <f t="shared" ref="AJ58" si="122">AJ57</f>
        <v>0</v>
      </c>
      <c r="AK58" s="382">
        <v>-778</v>
      </c>
      <c r="AL58" s="239">
        <f t="shared" si="12"/>
        <v>0</v>
      </c>
      <c r="AM58" s="216">
        <f t="shared" ref="AM58" si="123">AM57</f>
        <v>1</v>
      </c>
      <c r="AN58" s="382">
        <v>-358</v>
      </c>
      <c r="AO58" s="238">
        <f t="shared" si="13"/>
        <v>-358</v>
      </c>
      <c r="AP58" s="218">
        <f t="shared" ref="AP58" si="124">AP57</f>
        <v>1</v>
      </c>
      <c r="AQ58" s="398">
        <v>2470</v>
      </c>
      <c r="AR58" s="239">
        <f t="shared" si="14"/>
        <v>2470</v>
      </c>
      <c r="AS58" s="216">
        <f t="shared" ref="AS58" si="125">AS57</f>
        <v>0</v>
      </c>
      <c r="AT58" s="398">
        <v>247</v>
      </c>
      <c r="AU58" s="240">
        <f t="shared" si="15"/>
        <v>0</v>
      </c>
      <c r="AV58" s="214">
        <f t="shared" ref="AV58" si="126">AV57</f>
        <v>0</v>
      </c>
      <c r="AW58" s="398">
        <v>51</v>
      </c>
      <c r="AX58" s="236">
        <f t="shared" si="16"/>
        <v>0</v>
      </c>
      <c r="AY58" s="212">
        <f t="shared" ref="AY58" si="127">AY57</f>
        <v>1</v>
      </c>
      <c r="AZ58" s="383">
        <v>84.5</v>
      </c>
      <c r="BA58" s="241">
        <f t="shared" si="17"/>
        <v>84.5</v>
      </c>
      <c r="BB58" s="214">
        <f t="shared" ref="BB58" si="128">BB57</f>
        <v>0</v>
      </c>
      <c r="BC58" s="382">
        <v>-61.75</v>
      </c>
      <c r="BD58" s="242">
        <f t="shared" si="18"/>
        <v>0</v>
      </c>
      <c r="BE58" s="212">
        <f t="shared" ref="BE58" si="129">BE57</f>
        <v>0</v>
      </c>
      <c r="BF58" s="375">
        <v>5512.5</v>
      </c>
      <c r="BG58" s="242">
        <f t="shared" si="19"/>
        <v>0</v>
      </c>
      <c r="BH58" s="212">
        <f t="shared" ref="BH58" si="130">BH57</f>
        <v>1</v>
      </c>
      <c r="BI58" s="375">
        <v>2756.25</v>
      </c>
      <c r="BJ58" s="240">
        <f t="shared" si="20"/>
        <v>2756.25</v>
      </c>
      <c r="BK58" s="212">
        <f t="shared" ref="BK58" si="131">BK57</f>
        <v>0</v>
      </c>
      <c r="BL58" s="375">
        <v>551.25</v>
      </c>
      <c r="BM58" s="240">
        <f t="shared" si="21"/>
        <v>0</v>
      </c>
      <c r="BN58" s="212">
        <f t="shared" ref="BN58" si="132">BN57</f>
        <v>0</v>
      </c>
      <c r="BO58" s="397">
        <v>-470.25</v>
      </c>
      <c r="BP58" s="236">
        <f t="shared" si="22"/>
        <v>0</v>
      </c>
      <c r="BQ58" s="212">
        <f t="shared" ref="BQ58" si="133">BQ57</f>
        <v>2</v>
      </c>
      <c r="BR58" s="397">
        <v>-1826.49</v>
      </c>
      <c r="BS58" s="242">
        <f t="shared" si="23"/>
        <v>-3652.98</v>
      </c>
      <c r="BT58" s="212">
        <f t="shared" ref="BT58" si="134">BT57</f>
        <v>0</v>
      </c>
      <c r="BU58" s="397">
        <v>-932.74</v>
      </c>
      <c r="BV58" s="240">
        <f t="shared" si="24"/>
        <v>0</v>
      </c>
      <c r="BW58" s="220">
        <f t="shared" ref="BW58" si="135">BW57</f>
        <v>0</v>
      </c>
      <c r="BX58" s="397">
        <v>-217.75</v>
      </c>
      <c r="BY58" s="236">
        <f t="shared" si="25"/>
        <v>0</v>
      </c>
      <c r="BZ58" s="212">
        <f t="shared" si="64"/>
        <v>0</v>
      </c>
      <c r="CA58" s="213"/>
      <c r="CB58" s="240">
        <f t="shared" si="26"/>
        <v>0</v>
      </c>
      <c r="CC58" s="214">
        <f t="shared" si="65"/>
        <v>0</v>
      </c>
      <c r="CD58" s="215"/>
      <c r="CE58" s="242">
        <f t="shared" si="27"/>
        <v>0</v>
      </c>
      <c r="CF58" s="221">
        <f t="shared" si="28"/>
        <v>-1963.73</v>
      </c>
      <c r="CG58" s="222">
        <f t="shared" si="29"/>
        <v>0</v>
      </c>
      <c r="CH58" s="222">
        <f t="shared" si="66"/>
        <v>1</v>
      </c>
      <c r="CI58" s="223">
        <v>36617</v>
      </c>
      <c r="CJ58" s="209">
        <f t="shared" si="67"/>
        <v>0</v>
      </c>
      <c r="CK58" s="209">
        <f t="shared" si="30"/>
        <v>-1963.73</v>
      </c>
      <c r="CL58" s="209">
        <f t="shared" si="68"/>
        <v>22098.079999999998</v>
      </c>
      <c r="CM58" s="207">
        <f>MAX(CL55:CL58)</f>
        <v>24061.809999999998</v>
      </c>
      <c r="CN58" s="207">
        <f t="shared" si="69"/>
        <v>-1963.7299999999996</v>
      </c>
      <c r="CO58" s="225" t="b">
        <f>(CN59=CM394)</f>
        <v>0</v>
      </c>
      <c r="CP58" s="226">
        <f t="shared" si="31"/>
        <v>0</v>
      </c>
      <c r="CQ58" s="227">
        <f t="shared" si="32"/>
        <v>36617</v>
      </c>
      <c r="CR58" s="228">
        <f t="shared" si="70"/>
        <v>-5226</v>
      </c>
      <c r="CS58" s="228">
        <f t="shared" si="71"/>
        <v>0</v>
      </c>
      <c r="CT58" s="228">
        <f t="shared" si="72"/>
        <v>0</v>
      </c>
      <c r="CU58" s="228">
        <f t="shared" si="73"/>
        <v>0</v>
      </c>
      <c r="CV58" s="228">
        <f t="shared" si="74"/>
        <v>0</v>
      </c>
      <c r="CW58" s="228">
        <f t="shared" si="75"/>
        <v>-69.5</v>
      </c>
      <c r="CX58" s="228">
        <f t="shared" si="76"/>
        <v>0</v>
      </c>
      <c r="CY58" s="228">
        <f t="shared" si="77"/>
        <v>0</v>
      </c>
      <c r="CZ58" s="228">
        <f t="shared" si="78"/>
        <v>0</v>
      </c>
      <c r="DA58" s="228">
        <f t="shared" si="79"/>
        <v>-634</v>
      </c>
      <c r="DB58" s="228">
        <f t="shared" si="80"/>
        <v>6762</v>
      </c>
      <c r="DC58" s="228">
        <f t="shared" si="81"/>
        <v>0</v>
      </c>
      <c r="DD58" s="228">
        <f t="shared" si="82"/>
        <v>0</v>
      </c>
      <c r="DE58" s="228">
        <f t="shared" si="83"/>
        <v>750.53</v>
      </c>
      <c r="DF58" s="228">
        <f t="shared" si="84"/>
        <v>0</v>
      </c>
      <c r="DG58" s="228">
        <f t="shared" si="85"/>
        <v>0</v>
      </c>
      <c r="DH58" s="228">
        <f t="shared" si="86"/>
        <v>723.74999999999977</v>
      </c>
      <c r="DI58" s="228">
        <f t="shared" si="87"/>
        <v>0</v>
      </c>
      <c r="DJ58" s="228">
        <f t="shared" si="88"/>
        <v>0</v>
      </c>
      <c r="DK58" s="228">
        <f t="shared" si="89"/>
        <v>19791.3</v>
      </c>
      <c r="DL58" s="228">
        <f t="shared" si="90"/>
        <v>0</v>
      </c>
      <c r="DM58" s="228">
        <f t="shared" si="91"/>
        <v>0</v>
      </c>
      <c r="DN58" s="228">
        <f t="shared" si="92"/>
        <v>0</v>
      </c>
      <c r="DO58" s="228">
        <f t="shared" si="93"/>
        <v>0</v>
      </c>
      <c r="DP58" s="229">
        <f t="shared" si="33"/>
        <v>36617</v>
      </c>
      <c r="DQ58" s="228">
        <f t="shared" si="34"/>
        <v>22098.079999999998</v>
      </c>
      <c r="DR58" s="230">
        <f t="shared" si="35"/>
        <v>36617</v>
      </c>
      <c r="DS58" s="231">
        <f t="shared" si="36"/>
        <v>-2530.7599999999984</v>
      </c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33"/>
      <c r="FB58" s="233"/>
      <c r="FC58" s="233"/>
      <c r="FD58" s="233"/>
      <c r="FE58" s="233"/>
      <c r="FF58" s="233"/>
      <c r="FG58" s="233"/>
      <c r="FH58" s="233"/>
      <c r="FI58" s="233"/>
    </row>
    <row r="59" spans="1:166" s="234" customFormat="1" ht="19.5" customHeight="1" x14ac:dyDescent="0.35">
      <c r="A59" s="205"/>
      <c r="B59" s="466">
        <f t="shared" si="37"/>
        <v>36647</v>
      </c>
      <c r="C59" s="467">
        <f t="shared" si="38"/>
        <v>82098.080000000002</v>
      </c>
      <c r="D59" s="467">
        <v>0</v>
      </c>
      <c r="E59" s="467">
        <v>0</v>
      </c>
      <c r="F59" s="467">
        <f t="shared" si="2"/>
        <v>-567.03</v>
      </c>
      <c r="G59" s="467">
        <f t="shared" si="39"/>
        <v>81531.05</v>
      </c>
      <c r="H59" s="480">
        <f t="shared" si="40"/>
        <v>-6.906738866487498E-3</v>
      </c>
      <c r="I59" s="347">
        <f t="shared" si="41"/>
        <v>21531.05</v>
      </c>
      <c r="J59" s="210">
        <f t="shared" si="3"/>
        <v>-2530.7599999999984</v>
      </c>
      <c r="K59" s="211">
        <v>36647</v>
      </c>
      <c r="L59" s="212">
        <f t="shared" si="42"/>
        <v>1</v>
      </c>
      <c r="M59" s="398">
        <v>1591.5</v>
      </c>
      <c r="N59" s="235">
        <f t="shared" si="4"/>
        <v>1591.5</v>
      </c>
      <c r="O59" s="214">
        <f t="shared" ref="O59" si="136">O58</f>
        <v>0</v>
      </c>
      <c r="P59" s="398">
        <v>159.15</v>
      </c>
      <c r="Q59" s="236">
        <f t="shared" si="5"/>
        <v>0</v>
      </c>
      <c r="R59" s="212">
        <f t="shared" ref="R59" si="137">R58</f>
        <v>0</v>
      </c>
      <c r="S59" s="398">
        <v>8982</v>
      </c>
      <c r="T59" s="237">
        <f t="shared" si="6"/>
        <v>0</v>
      </c>
      <c r="U59" s="216">
        <f t="shared" ref="U59" si="138">U58</f>
        <v>0</v>
      </c>
      <c r="V59" s="398">
        <v>898.2</v>
      </c>
      <c r="W59" s="237">
        <f t="shared" si="7"/>
        <v>0</v>
      </c>
      <c r="X59" s="216">
        <f t="shared" ref="X59" si="139">X58</f>
        <v>0</v>
      </c>
      <c r="Y59" s="383">
        <v>125</v>
      </c>
      <c r="Z59" s="238">
        <f t="shared" si="8"/>
        <v>0</v>
      </c>
      <c r="AA59" s="218">
        <f t="shared" ref="AA59" si="140">AA58</f>
        <v>1</v>
      </c>
      <c r="AB59" s="383">
        <v>62.5</v>
      </c>
      <c r="AC59" s="239">
        <f t="shared" si="9"/>
        <v>62.5</v>
      </c>
      <c r="AD59" s="216">
        <f t="shared" ref="AD59" si="141">AD58</f>
        <v>0</v>
      </c>
      <c r="AE59" s="383">
        <v>12.5</v>
      </c>
      <c r="AF59" s="239">
        <f t="shared" si="10"/>
        <v>0</v>
      </c>
      <c r="AG59" s="216">
        <f t="shared" ref="AG59" si="142">AG58</f>
        <v>0</v>
      </c>
      <c r="AH59" s="383">
        <v>250</v>
      </c>
      <c r="AI59" s="238">
        <f t="shared" si="11"/>
        <v>0</v>
      </c>
      <c r="AJ59" s="218">
        <f t="shared" ref="AJ59" si="143">AJ58</f>
        <v>0</v>
      </c>
      <c r="AK59" s="383">
        <v>125</v>
      </c>
      <c r="AL59" s="239">
        <f t="shared" si="12"/>
        <v>0</v>
      </c>
      <c r="AM59" s="216">
        <f t="shared" ref="AM59" si="144">AM58</f>
        <v>1</v>
      </c>
      <c r="AN59" s="383">
        <v>50</v>
      </c>
      <c r="AO59" s="238">
        <f t="shared" si="13"/>
        <v>50</v>
      </c>
      <c r="AP59" s="218">
        <f t="shared" ref="AP59" si="145">AP58</f>
        <v>1</v>
      </c>
      <c r="AQ59" s="398">
        <v>1110</v>
      </c>
      <c r="AR59" s="239">
        <f t="shared" si="14"/>
        <v>1110</v>
      </c>
      <c r="AS59" s="216">
        <f t="shared" ref="AS59" si="146">AS58</f>
        <v>0</v>
      </c>
      <c r="AT59" s="398">
        <v>111</v>
      </c>
      <c r="AU59" s="240">
        <f t="shared" si="15"/>
        <v>0</v>
      </c>
      <c r="AV59" s="214">
        <f t="shared" ref="AV59" si="147">AV58</f>
        <v>0</v>
      </c>
      <c r="AW59" s="398">
        <v>640</v>
      </c>
      <c r="AX59" s="236">
        <f t="shared" si="16"/>
        <v>0</v>
      </c>
      <c r="AY59" s="212">
        <f t="shared" ref="AY59" si="148">AY58</f>
        <v>1</v>
      </c>
      <c r="AZ59" s="382">
        <v>-1789</v>
      </c>
      <c r="BA59" s="241">
        <f t="shared" si="17"/>
        <v>-1789</v>
      </c>
      <c r="BB59" s="214">
        <f t="shared" ref="BB59" si="149">BB58</f>
        <v>0</v>
      </c>
      <c r="BC59" s="382">
        <v>-214</v>
      </c>
      <c r="BD59" s="242">
        <f t="shared" si="18"/>
        <v>0</v>
      </c>
      <c r="BE59" s="212">
        <f t="shared" ref="BE59" si="150">BE58</f>
        <v>0</v>
      </c>
      <c r="BF59" s="374">
        <v>-1639.03</v>
      </c>
      <c r="BG59" s="242">
        <f t="shared" si="19"/>
        <v>0</v>
      </c>
      <c r="BH59" s="212">
        <f t="shared" ref="BH59" si="151">BH58</f>
        <v>1</v>
      </c>
      <c r="BI59" s="374">
        <v>-839.01</v>
      </c>
      <c r="BJ59" s="240">
        <f t="shared" si="20"/>
        <v>-839.01</v>
      </c>
      <c r="BK59" s="212">
        <f t="shared" ref="BK59" si="152">BK58</f>
        <v>0</v>
      </c>
      <c r="BL59" s="374">
        <v>-199</v>
      </c>
      <c r="BM59" s="240">
        <f t="shared" si="21"/>
        <v>0</v>
      </c>
      <c r="BN59" s="212">
        <f t="shared" ref="BN59" si="153">BN58</f>
        <v>0</v>
      </c>
      <c r="BO59" s="398">
        <v>4931.25</v>
      </c>
      <c r="BP59" s="236">
        <f t="shared" si="22"/>
        <v>0</v>
      </c>
      <c r="BQ59" s="212">
        <f t="shared" ref="BQ59" si="154">BQ58</f>
        <v>2</v>
      </c>
      <c r="BR59" s="397">
        <v>-376.51</v>
      </c>
      <c r="BS59" s="242">
        <f t="shared" si="23"/>
        <v>-753.02</v>
      </c>
      <c r="BT59" s="212">
        <f t="shared" ref="BT59" si="155">BT58</f>
        <v>0</v>
      </c>
      <c r="BU59" s="397">
        <v>-207.76</v>
      </c>
      <c r="BV59" s="240">
        <f t="shared" si="24"/>
        <v>0</v>
      </c>
      <c r="BW59" s="220">
        <f t="shared" ref="BW59" si="156">BW58</f>
        <v>0</v>
      </c>
      <c r="BX59" s="397">
        <v>-72.75</v>
      </c>
      <c r="BY59" s="236">
        <f t="shared" si="25"/>
        <v>0</v>
      </c>
      <c r="BZ59" s="212">
        <f t="shared" si="64"/>
        <v>0</v>
      </c>
      <c r="CA59" s="213"/>
      <c r="CB59" s="240">
        <f t="shared" si="26"/>
        <v>0</v>
      </c>
      <c r="CC59" s="214">
        <f t="shared" si="65"/>
        <v>0</v>
      </c>
      <c r="CD59" s="215"/>
      <c r="CE59" s="242">
        <f t="shared" si="27"/>
        <v>0</v>
      </c>
      <c r="CF59" s="221">
        <f t="shared" si="28"/>
        <v>-567.03</v>
      </c>
      <c r="CG59" s="222">
        <f t="shared" si="29"/>
        <v>0</v>
      </c>
      <c r="CH59" s="222">
        <f t="shared" si="66"/>
        <v>1</v>
      </c>
      <c r="CI59" s="223">
        <v>36647</v>
      </c>
      <c r="CJ59" s="209">
        <f t="shared" si="67"/>
        <v>0</v>
      </c>
      <c r="CK59" s="209">
        <f t="shared" si="30"/>
        <v>-567.03</v>
      </c>
      <c r="CL59" s="209">
        <f t="shared" si="68"/>
        <v>21531.05</v>
      </c>
      <c r="CM59" s="207">
        <f>MAX(CL55:CL59)</f>
        <v>24061.809999999998</v>
      </c>
      <c r="CN59" s="207">
        <f t="shared" si="69"/>
        <v>-2530.7599999999984</v>
      </c>
      <c r="CO59" s="225" t="b">
        <f>(CN60=CM394)</f>
        <v>0</v>
      </c>
      <c r="CP59" s="226">
        <f t="shared" si="31"/>
        <v>0</v>
      </c>
      <c r="CQ59" s="227">
        <f t="shared" si="32"/>
        <v>36647</v>
      </c>
      <c r="CR59" s="228">
        <f t="shared" si="70"/>
        <v>-3634.5</v>
      </c>
      <c r="CS59" s="228">
        <f t="shared" si="71"/>
        <v>0</v>
      </c>
      <c r="CT59" s="228">
        <f t="shared" si="72"/>
        <v>0</v>
      </c>
      <c r="CU59" s="228">
        <f t="shared" si="73"/>
        <v>0</v>
      </c>
      <c r="CV59" s="228">
        <f t="shared" si="74"/>
        <v>0</v>
      </c>
      <c r="CW59" s="228">
        <f t="shared" si="75"/>
        <v>-7</v>
      </c>
      <c r="CX59" s="228">
        <f t="shared" si="76"/>
        <v>0</v>
      </c>
      <c r="CY59" s="228">
        <f t="shared" si="77"/>
        <v>0</v>
      </c>
      <c r="CZ59" s="228">
        <f t="shared" si="78"/>
        <v>0</v>
      </c>
      <c r="DA59" s="228">
        <f t="shared" si="79"/>
        <v>-584</v>
      </c>
      <c r="DB59" s="228">
        <f t="shared" si="80"/>
        <v>7872</v>
      </c>
      <c r="DC59" s="228">
        <f t="shared" si="81"/>
        <v>0</v>
      </c>
      <c r="DD59" s="228">
        <f t="shared" si="82"/>
        <v>0</v>
      </c>
      <c r="DE59" s="228">
        <f t="shared" si="83"/>
        <v>-1038.47</v>
      </c>
      <c r="DF59" s="228">
        <f t="shared" si="84"/>
        <v>0</v>
      </c>
      <c r="DG59" s="228">
        <f t="shared" si="85"/>
        <v>0</v>
      </c>
      <c r="DH59" s="228">
        <f t="shared" si="86"/>
        <v>-115.26000000000022</v>
      </c>
      <c r="DI59" s="228">
        <f t="shared" si="87"/>
        <v>0</v>
      </c>
      <c r="DJ59" s="228">
        <f t="shared" si="88"/>
        <v>0</v>
      </c>
      <c r="DK59" s="228">
        <f t="shared" si="89"/>
        <v>19038.28</v>
      </c>
      <c r="DL59" s="228">
        <f t="shared" si="90"/>
        <v>0</v>
      </c>
      <c r="DM59" s="228">
        <f t="shared" si="91"/>
        <v>0</v>
      </c>
      <c r="DN59" s="228">
        <f t="shared" si="92"/>
        <v>0</v>
      </c>
      <c r="DO59" s="228">
        <f t="shared" si="93"/>
        <v>0</v>
      </c>
      <c r="DP59" s="229">
        <f t="shared" si="33"/>
        <v>36647</v>
      </c>
      <c r="DQ59" s="228">
        <f t="shared" si="34"/>
        <v>21531.05</v>
      </c>
      <c r="DR59" s="230">
        <f t="shared" si="35"/>
        <v>36647</v>
      </c>
      <c r="DS59" s="231">
        <f t="shared" si="36"/>
        <v>0</v>
      </c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32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33"/>
      <c r="FB59" s="233"/>
      <c r="FC59" s="233"/>
      <c r="FD59" s="233"/>
      <c r="FE59" s="233"/>
      <c r="FF59" s="233"/>
      <c r="FG59" s="233"/>
      <c r="FH59" s="233"/>
      <c r="FI59" s="233"/>
    </row>
    <row r="60" spans="1:166" s="234" customFormat="1" ht="19.5" customHeight="1" x14ac:dyDescent="0.35">
      <c r="A60" s="205"/>
      <c r="B60" s="466">
        <f t="shared" si="37"/>
        <v>36678</v>
      </c>
      <c r="C60" s="467">
        <f t="shared" si="38"/>
        <v>81531.05</v>
      </c>
      <c r="D60" s="467">
        <v>0</v>
      </c>
      <c r="E60" s="467">
        <v>0</v>
      </c>
      <c r="F60" s="467">
        <f t="shared" si="2"/>
        <v>6361.0300000000007</v>
      </c>
      <c r="G60" s="467">
        <f t="shared" si="39"/>
        <v>87892.08</v>
      </c>
      <c r="H60" s="480">
        <f t="shared" si="40"/>
        <v>7.801972377394871E-2</v>
      </c>
      <c r="I60" s="347">
        <f t="shared" si="41"/>
        <v>27892.080000000002</v>
      </c>
      <c r="J60" s="210">
        <f t="shared" si="3"/>
        <v>0</v>
      </c>
      <c r="K60" s="211">
        <v>36678</v>
      </c>
      <c r="L60" s="212">
        <f t="shared" si="42"/>
        <v>1</v>
      </c>
      <c r="M60" s="397">
        <v>-1160</v>
      </c>
      <c r="N60" s="235">
        <f t="shared" si="4"/>
        <v>-1160</v>
      </c>
      <c r="O60" s="214">
        <f t="shared" ref="O60" si="157">O59</f>
        <v>0</v>
      </c>
      <c r="P60" s="397">
        <v>-151.1</v>
      </c>
      <c r="Q60" s="236">
        <f t="shared" si="5"/>
        <v>0</v>
      </c>
      <c r="R60" s="212">
        <f t="shared" ref="R60" si="158">R59</f>
        <v>0</v>
      </c>
      <c r="S60" s="397">
        <v>-8508.4</v>
      </c>
      <c r="T60" s="237">
        <f t="shared" si="6"/>
        <v>0</v>
      </c>
      <c r="U60" s="216">
        <f t="shared" ref="U60" si="159">U59</f>
        <v>0</v>
      </c>
      <c r="V60" s="397">
        <v>-885.94</v>
      </c>
      <c r="W60" s="237">
        <f t="shared" si="7"/>
        <v>0</v>
      </c>
      <c r="X60" s="216">
        <f t="shared" ref="X60" si="160">X59</f>
        <v>0</v>
      </c>
      <c r="Y60" s="382">
        <v>-90</v>
      </c>
      <c r="Z60" s="238">
        <f t="shared" si="8"/>
        <v>0</v>
      </c>
      <c r="AA60" s="218">
        <f t="shared" ref="AA60" si="161">AA59</f>
        <v>1</v>
      </c>
      <c r="AB60" s="382">
        <v>-64.5</v>
      </c>
      <c r="AC60" s="239">
        <f t="shared" si="9"/>
        <v>-64.5</v>
      </c>
      <c r="AD60" s="216">
        <f t="shared" ref="AD60" si="162">AD59</f>
        <v>0</v>
      </c>
      <c r="AE60" s="382">
        <v>-44.1</v>
      </c>
      <c r="AF60" s="239">
        <f t="shared" si="10"/>
        <v>0</v>
      </c>
      <c r="AG60" s="216">
        <f t="shared" ref="AG60" si="163">AG59</f>
        <v>0</v>
      </c>
      <c r="AH60" s="382">
        <v>-1628.49</v>
      </c>
      <c r="AI60" s="238">
        <f t="shared" si="11"/>
        <v>0</v>
      </c>
      <c r="AJ60" s="218">
        <f t="shared" ref="AJ60" si="164">AJ59</f>
        <v>0</v>
      </c>
      <c r="AK60" s="382">
        <v>-853</v>
      </c>
      <c r="AL60" s="239">
        <f t="shared" si="12"/>
        <v>0</v>
      </c>
      <c r="AM60" s="216">
        <f t="shared" ref="AM60" si="165">AM59</f>
        <v>1</v>
      </c>
      <c r="AN60" s="382">
        <v>-388</v>
      </c>
      <c r="AO60" s="238">
        <f t="shared" si="13"/>
        <v>-388</v>
      </c>
      <c r="AP60" s="218">
        <f t="shared" ref="AP60" si="166">AP59</f>
        <v>1</v>
      </c>
      <c r="AQ60" s="397">
        <v>-789</v>
      </c>
      <c r="AR60" s="239">
        <f t="shared" si="14"/>
        <v>-789</v>
      </c>
      <c r="AS60" s="216">
        <f t="shared" ref="AS60" si="167">AS59</f>
        <v>0</v>
      </c>
      <c r="AT60" s="397">
        <v>-114</v>
      </c>
      <c r="AU60" s="240">
        <f t="shared" si="15"/>
        <v>0</v>
      </c>
      <c r="AV60" s="214">
        <f t="shared" ref="AV60" si="168">AV59</f>
        <v>0</v>
      </c>
      <c r="AW60" s="397">
        <v>-899</v>
      </c>
      <c r="AX60" s="236">
        <f t="shared" si="16"/>
        <v>0</v>
      </c>
      <c r="AY60" s="212">
        <f t="shared" ref="AY60" si="169">AY59</f>
        <v>1</v>
      </c>
      <c r="AZ60" s="383">
        <v>2737.51</v>
      </c>
      <c r="BA60" s="241">
        <f t="shared" si="17"/>
        <v>2737.51</v>
      </c>
      <c r="BB60" s="214">
        <f t="shared" ref="BB60" si="170">BB59</f>
        <v>0</v>
      </c>
      <c r="BC60" s="383">
        <v>273.75</v>
      </c>
      <c r="BD60" s="242">
        <f t="shared" si="18"/>
        <v>0</v>
      </c>
      <c r="BE60" s="212">
        <f t="shared" ref="BE60" si="171">BE59</f>
        <v>0</v>
      </c>
      <c r="BF60" s="375">
        <v>1900</v>
      </c>
      <c r="BG60" s="242">
        <f t="shared" si="19"/>
        <v>0</v>
      </c>
      <c r="BH60" s="212">
        <f t="shared" ref="BH60" si="172">BH59</f>
        <v>1</v>
      </c>
      <c r="BI60" s="375">
        <v>950</v>
      </c>
      <c r="BJ60" s="240">
        <f t="shared" si="20"/>
        <v>950</v>
      </c>
      <c r="BK60" s="212">
        <f t="shared" ref="BK60" si="173">BK59</f>
        <v>0</v>
      </c>
      <c r="BL60" s="375">
        <v>190</v>
      </c>
      <c r="BM60" s="240">
        <f t="shared" si="21"/>
        <v>0</v>
      </c>
      <c r="BN60" s="212">
        <f t="shared" ref="BN60" si="174">BN59</f>
        <v>0</v>
      </c>
      <c r="BO60" s="397">
        <v>-3778</v>
      </c>
      <c r="BP60" s="236">
        <f t="shared" si="22"/>
        <v>0</v>
      </c>
      <c r="BQ60" s="212">
        <f t="shared" ref="BQ60" si="175">BQ59</f>
        <v>2</v>
      </c>
      <c r="BR60" s="398">
        <v>2537.5100000000002</v>
      </c>
      <c r="BS60" s="242">
        <f t="shared" si="23"/>
        <v>5075.0200000000004</v>
      </c>
      <c r="BT60" s="212">
        <f t="shared" ref="BT60" si="176">BT59</f>
        <v>0</v>
      </c>
      <c r="BU60" s="398">
        <v>1268.3599999999999</v>
      </c>
      <c r="BV60" s="240">
        <f t="shared" si="24"/>
        <v>0</v>
      </c>
      <c r="BW60" s="220">
        <f t="shared" ref="BW60" si="177">BW59</f>
        <v>0</v>
      </c>
      <c r="BX60" s="398">
        <v>253.75</v>
      </c>
      <c r="BY60" s="236">
        <f t="shared" si="25"/>
        <v>0</v>
      </c>
      <c r="BZ60" s="212">
        <f t="shared" si="64"/>
        <v>0</v>
      </c>
      <c r="CA60" s="213"/>
      <c r="CB60" s="240">
        <f t="shared" si="26"/>
        <v>0</v>
      </c>
      <c r="CC60" s="214">
        <f t="shared" si="65"/>
        <v>0</v>
      </c>
      <c r="CD60" s="215"/>
      <c r="CE60" s="242">
        <f t="shared" si="27"/>
        <v>0</v>
      </c>
      <c r="CF60" s="221">
        <f t="shared" si="28"/>
        <v>6361.0300000000007</v>
      </c>
      <c r="CG60" s="222">
        <f t="shared" si="29"/>
        <v>1</v>
      </c>
      <c r="CH60" s="222">
        <f t="shared" si="66"/>
        <v>0</v>
      </c>
      <c r="CI60" s="223">
        <v>36678</v>
      </c>
      <c r="CJ60" s="209">
        <f t="shared" si="67"/>
        <v>6361.0300000000007</v>
      </c>
      <c r="CK60" s="209">
        <f t="shared" si="30"/>
        <v>0</v>
      </c>
      <c r="CL60" s="209">
        <f t="shared" si="68"/>
        <v>27892.080000000002</v>
      </c>
      <c r="CM60" s="207">
        <f>MAX(CL55:CL60)</f>
        <v>27892.080000000002</v>
      </c>
      <c r="CN60" s="207">
        <f t="shared" si="69"/>
        <v>0</v>
      </c>
      <c r="CO60" s="225" t="b">
        <f>(CN61=CM394)</f>
        <v>0</v>
      </c>
      <c r="CP60" s="226">
        <f t="shared" si="31"/>
        <v>0</v>
      </c>
      <c r="CQ60" s="227">
        <f t="shared" si="32"/>
        <v>36678</v>
      </c>
      <c r="CR60" s="228">
        <f t="shared" si="70"/>
        <v>-4794.5</v>
      </c>
      <c r="CS60" s="228">
        <f t="shared" si="71"/>
        <v>0</v>
      </c>
      <c r="CT60" s="228">
        <f t="shared" si="72"/>
        <v>0</v>
      </c>
      <c r="CU60" s="228">
        <f t="shared" si="73"/>
        <v>0</v>
      </c>
      <c r="CV60" s="228">
        <f t="shared" si="74"/>
        <v>0</v>
      </c>
      <c r="CW60" s="228">
        <f t="shared" si="75"/>
        <v>-71.5</v>
      </c>
      <c r="CX60" s="228">
        <f t="shared" si="76"/>
        <v>0</v>
      </c>
      <c r="CY60" s="228">
        <f t="shared" si="77"/>
        <v>0</v>
      </c>
      <c r="CZ60" s="228">
        <f t="shared" si="78"/>
        <v>0</v>
      </c>
      <c r="DA60" s="228">
        <f t="shared" si="79"/>
        <v>-972</v>
      </c>
      <c r="DB60" s="228">
        <f t="shared" si="80"/>
        <v>7083</v>
      </c>
      <c r="DC60" s="228">
        <f t="shared" si="81"/>
        <v>0</v>
      </c>
      <c r="DD60" s="228">
        <f t="shared" si="82"/>
        <v>0</v>
      </c>
      <c r="DE60" s="228">
        <f t="shared" si="83"/>
        <v>1699.0400000000002</v>
      </c>
      <c r="DF60" s="228">
        <f t="shared" si="84"/>
        <v>0</v>
      </c>
      <c r="DG60" s="228">
        <f t="shared" si="85"/>
        <v>0</v>
      </c>
      <c r="DH60" s="228">
        <f t="shared" si="86"/>
        <v>834.73999999999978</v>
      </c>
      <c r="DI60" s="228">
        <f t="shared" si="87"/>
        <v>0</v>
      </c>
      <c r="DJ60" s="228">
        <f t="shared" si="88"/>
        <v>0</v>
      </c>
      <c r="DK60" s="228">
        <f t="shared" si="89"/>
        <v>24113.3</v>
      </c>
      <c r="DL60" s="228">
        <f t="shared" si="90"/>
        <v>0</v>
      </c>
      <c r="DM60" s="228">
        <f t="shared" si="91"/>
        <v>0</v>
      </c>
      <c r="DN60" s="228">
        <f t="shared" si="92"/>
        <v>0</v>
      </c>
      <c r="DO60" s="228">
        <f t="shared" si="93"/>
        <v>0</v>
      </c>
      <c r="DP60" s="229">
        <f t="shared" si="33"/>
        <v>36678</v>
      </c>
      <c r="DQ60" s="228">
        <f t="shared" si="34"/>
        <v>27892.079999999998</v>
      </c>
      <c r="DR60" s="230">
        <f t="shared" si="35"/>
        <v>36678</v>
      </c>
      <c r="DS60" s="231">
        <f t="shared" si="36"/>
        <v>0</v>
      </c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33"/>
      <c r="FB60" s="233"/>
      <c r="FC60" s="233"/>
      <c r="FD60" s="233"/>
      <c r="FE60" s="233"/>
      <c r="FF60" s="233"/>
      <c r="FG60" s="233"/>
      <c r="FH60" s="233"/>
      <c r="FI60" s="233"/>
    </row>
    <row r="61" spans="1:166" s="245" customFormat="1" ht="19.5" customHeight="1" x14ac:dyDescent="0.35">
      <c r="A61" s="205"/>
      <c r="B61" s="466">
        <f t="shared" si="37"/>
        <v>36708</v>
      </c>
      <c r="C61" s="467">
        <f t="shared" si="38"/>
        <v>87892.08</v>
      </c>
      <c r="D61" s="467">
        <v>0</v>
      </c>
      <c r="E61" s="467">
        <v>0</v>
      </c>
      <c r="F61" s="467">
        <f t="shared" si="2"/>
        <v>3850.6899999999996</v>
      </c>
      <c r="G61" s="467">
        <f t="shared" si="39"/>
        <v>91742.77</v>
      </c>
      <c r="H61" s="480">
        <f t="shared" si="40"/>
        <v>4.3811569825176505E-2</v>
      </c>
      <c r="I61" s="347">
        <f t="shared" si="41"/>
        <v>31742.77</v>
      </c>
      <c r="J61" s="210">
        <f t="shared" si="3"/>
        <v>0</v>
      </c>
      <c r="K61" s="211">
        <v>36708</v>
      </c>
      <c r="L61" s="212">
        <f t="shared" si="42"/>
        <v>1</v>
      </c>
      <c r="M61" s="398">
        <v>3136.5</v>
      </c>
      <c r="N61" s="235">
        <f t="shared" si="4"/>
        <v>3136.5</v>
      </c>
      <c r="O61" s="214">
        <f t="shared" ref="O61" si="178">O60</f>
        <v>0</v>
      </c>
      <c r="P61" s="398">
        <v>278.55</v>
      </c>
      <c r="Q61" s="236">
        <f t="shared" si="5"/>
        <v>0</v>
      </c>
      <c r="R61" s="212">
        <f t="shared" ref="R61" si="179">R60</f>
        <v>0</v>
      </c>
      <c r="S61" s="398">
        <v>5230.6000000000004</v>
      </c>
      <c r="T61" s="237">
        <f t="shared" si="6"/>
        <v>0</v>
      </c>
      <c r="U61" s="216">
        <f t="shared" ref="U61" si="180">U60</f>
        <v>0</v>
      </c>
      <c r="V61" s="398">
        <v>487.96</v>
      </c>
      <c r="W61" s="237">
        <f t="shared" si="7"/>
        <v>0</v>
      </c>
      <c r="X61" s="216">
        <f t="shared" ref="X61" si="181">X60</f>
        <v>0</v>
      </c>
      <c r="Y61" s="382">
        <v>-69</v>
      </c>
      <c r="Z61" s="238">
        <f t="shared" si="8"/>
        <v>0</v>
      </c>
      <c r="AA61" s="218">
        <f t="shared" ref="AA61" si="182">AA60</f>
        <v>1</v>
      </c>
      <c r="AB61" s="382">
        <v>-54</v>
      </c>
      <c r="AC61" s="239">
        <f t="shared" si="9"/>
        <v>-54</v>
      </c>
      <c r="AD61" s="216">
        <f t="shared" ref="AD61" si="183">AD60</f>
        <v>0</v>
      </c>
      <c r="AE61" s="382">
        <v>-42</v>
      </c>
      <c r="AF61" s="239">
        <f t="shared" si="10"/>
        <v>0</v>
      </c>
      <c r="AG61" s="216">
        <f t="shared" ref="AG61" si="184">AG60</f>
        <v>0</v>
      </c>
      <c r="AH61" s="382">
        <v>-278</v>
      </c>
      <c r="AI61" s="238">
        <f t="shared" si="11"/>
        <v>0</v>
      </c>
      <c r="AJ61" s="218">
        <f t="shared" ref="AJ61" si="185">AJ60</f>
        <v>0</v>
      </c>
      <c r="AK61" s="382">
        <v>-178</v>
      </c>
      <c r="AL61" s="239">
        <f t="shared" si="12"/>
        <v>0</v>
      </c>
      <c r="AM61" s="216">
        <f t="shared" ref="AM61" si="186">AM60</f>
        <v>1</v>
      </c>
      <c r="AN61" s="382">
        <v>-118</v>
      </c>
      <c r="AO61" s="238">
        <f t="shared" si="13"/>
        <v>-118</v>
      </c>
      <c r="AP61" s="218">
        <f t="shared" ref="AP61" si="187">AP60</f>
        <v>1</v>
      </c>
      <c r="AQ61" s="398">
        <v>311</v>
      </c>
      <c r="AR61" s="239">
        <f t="shared" si="14"/>
        <v>311</v>
      </c>
      <c r="AS61" s="216">
        <f t="shared" ref="AS61" si="188">AS60</f>
        <v>0</v>
      </c>
      <c r="AT61" s="397">
        <v>-4</v>
      </c>
      <c r="AU61" s="240">
        <f t="shared" si="15"/>
        <v>0</v>
      </c>
      <c r="AV61" s="214">
        <f t="shared" ref="AV61" si="189">AV60</f>
        <v>0</v>
      </c>
      <c r="AW61" s="397">
        <v>-738</v>
      </c>
      <c r="AX61" s="236">
        <f t="shared" si="16"/>
        <v>0</v>
      </c>
      <c r="AY61" s="212">
        <f t="shared" ref="AY61" si="190">AY60</f>
        <v>1</v>
      </c>
      <c r="AZ61" s="382">
        <v>-489.01</v>
      </c>
      <c r="BA61" s="241">
        <f t="shared" si="17"/>
        <v>-489.01</v>
      </c>
      <c r="BB61" s="214">
        <f t="shared" ref="BB61" si="191">BB60</f>
        <v>0</v>
      </c>
      <c r="BC61" s="382">
        <v>-84</v>
      </c>
      <c r="BD61" s="242">
        <f t="shared" si="18"/>
        <v>0</v>
      </c>
      <c r="BE61" s="212">
        <f t="shared" ref="BE61" si="192">BE60</f>
        <v>0</v>
      </c>
      <c r="BF61" s="374">
        <v>-576.51</v>
      </c>
      <c r="BG61" s="242">
        <f t="shared" si="19"/>
        <v>0</v>
      </c>
      <c r="BH61" s="212">
        <f t="shared" ref="BH61" si="193">BH60</f>
        <v>1</v>
      </c>
      <c r="BI61" s="374">
        <v>-307.76</v>
      </c>
      <c r="BJ61" s="240">
        <f t="shared" si="20"/>
        <v>-307.76</v>
      </c>
      <c r="BK61" s="212">
        <f t="shared" ref="BK61" si="194">BK60</f>
        <v>0</v>
      </c>
      <c r="BL61" s="374">
        <v>-92.75</v>
      </c>
      <c r="BM61" s="240">
        <f t="shared" si="21"/>
        <v>0</v>
      </c>
      <c r="BN61" s="212">
        <f t="shared" ref="BN61" si="195">BN60</f>
        <v>0</v>
      </c>
      <c r="BO61" s="397">
        <v>-2360.75</v>
      </c>
      <c r="BP61" s="236">
        <f t="shared" si="22"/>
        <v>0</v>
      </c>
      <c r="BQ61" s="212">
        <f t="shared" ref="BQ61" si="196">BQ60</f>
        <v>2</v>
      </c>
      <c r="BR61" s="398">
        <v>685.98</v>
      </c>
      <c r="BS61" s="242">
        <f t="shared" si="23"/>
        <v>1371.96</v>
      </c>
      <c r="BT61" s="212">
        <f t="shared" ref="BT61" si="197">BT60</f>
        <v>0</v>
      </c>
      <c r="BU61" s="398">
        <v>323.49</v>
      </c>
      <c r="BV61" s="240">
        <f t="shared" si="24"/>
        <v>0</v>
      </c>
      <c r="BW61" s="220">
        <f t="shared" ref="BW61" si="198">BW60</f>
        <v>0</v>
      </c>
      <c r="BX61" s="398">
        <v>33.5</v>
      </c>
      <c r="BY61" s="236">
        <f t="shared" si="25"/>
        <v>0</v>
      </c>
      <c r="BZ61" s="212">
        <f t="shared" si="64"/>
        <v>0</v>
      </c>
      <c r="CA61" s="213"/>
      <c r="CB61" s="240">
        <f t="shared" si="26"/>
        <v>0</v>
      </c>
      <c r="CC61" s="214">
        <f t="shared" si="65"/>
        <v>0</v>
      </c>
      <c r="CD61" s="215"/>
      <c r="CE61" s="242">
        <f t="shared" si="27"/>
        <v>0</v>
      </c>
      <c r="CF61" s="221">
        <f t="shared" si="28"/>
        <v>3850.6899999999996</v>
      </c>
      <c r="CG61" s="222">
        <f t="shared" si="29"/>
        <v>1</v>
      </c>
      <c r="CH61" s="222">
        <f t="shared" si="66"/>
        <v>0</v>
      </c>
      <c r="CI61" s="223">
        <v>36708</v>
      </c>
      <c r="CJ61" s="209">
        <f t="shared" si="67"/>
        <v>3850.6899999999996</v>
      </c>
      <c r="CK61" s="209">
        <f t="shared" si="30"/>
        <v>0</v>
      </c>
      <c r="CL61" s="209">
        <f t="shared" si="68"/>
        <v>31742.77</v>
      </c>
      <c r="CM61" s="207">
        <f>MAX(CL55:CL61)</f>
        <v>31742.77</v>
      </c>
      <c r="CN61" s="207">
        <f t="shared" si="69"/>
        <v>0</v>
      </c>
      <c r="CO61" s="225" t="b">
        <f>(CN62=CM394)</f>
        <v>0</v>
      </c>
      <c r="CP61" s="226">
        <f t="shared" si="31"/>
        <v>0</v>
      </c>
      <c r="CQ61" s="227">
        <f t="shared" si="32"/>
        <v>36708</v>
      </c>
      <c r="CR61" s="228">
        <f t="shared" si="70"/>
        <v>-1658</v>
      </c>
      <c r="CS61" s="228">
        <f t="shared" si="71"/>
        <v>0</v>
      </c>
      <c r="CT61" s="228">
        <f t="shared" si="72"/>
        <v>0</v>
      </c>
      <c r="CU61" s="228">
        <f t="shared" si="73"/>
        <v>0</v>
      </c>
      <c r="CV61" s="228">
        <f t="shared" si="74"/>
        <v>0</v>
      </c>
      <c r="CW61" s="228">
        <f t="shared" si="75"/>
        <v>-125.5</v>
      </c>
      <c r="CX61" s="228">
        <f t="shared" si="76"/>
        <v>0</v>
      </c>
      <c r="CY61" s="228">
        <f t="shared" si="77"/>
        <v>0</v>
      </c>
      <c r="CZ61" s="228">
        <f t="shared" si="78"/>
        <v>0</v>
      </c>
      <c r="DA61" s="228">
        <f t="shared" si="79"/>
        <v>-1090</v>
      </c>
      <c r="DB61" s="228">
        <f t="shared" si="80"/>
        <v>7394</v>
      </c>
      <c r="DC61" s="228">
        <f t="shared" si="81"/>
        <v>0</v>
      </c>
      <c r="DD61" s="228">
        <f t="shared" si="82"/>
        <v>0</v>
      </c>
      <c r="DE61" s="228">
        <f t="shared" si="83"/>
        <v>1210.0300000000002</v>
      </c>
      <c r="DF61" s="228">
        <f t="shared" si="84"/>
        <v>0</v>
      </c>
      <c r="DG61" s="228">
        <f t="shared" si="85"/>
        <v>0</v>
      </c>
      <c r="DH61" s="228">
        <f t="shared" si="86"/>
        <v>526.97999999999979</v>
      </c>
      <c r="DI61" s="228">
        <f t="shared" si="87"/>
        <v>0</v>
      </c>
      <c r="DJ61" s="228">
        <f t="shared" si="88"/>
        <v>0</v>
      </c>
      <c r="DK61" s="228">
        <f t="shared" si="89"/>
        <v>25485.26</v>
      </c>
      <c r="DL61" s="228">
        <f t="shared" si="90"/>
        <v>0</v>
      </c>
      <c r="DM61" s="228">
        <f t="shared" si="91"/>
        <v>0</v>
      </c>
      <c r="DN61" s="228">
        <f t="shared" si="92"/>
        <v>0</v>
      </c>
      <c r="DO61" s="228">
        <f t="shared" si="93"/>
        <v>0</v>
      </c>
      <c r="DP61" s="229">
        <f t="shared" si="33"/>
        <v>36708</v>
      </c>
      <c r="DQ61" s="228">
        <f t="shared" si="34"/>
        <v>31742.769999999997</v>
      </c>
      <c r="DR61" s="230">
        <f t="shared" si="35"/>
        <v>36708</v>
      </c>
      <c r="DS61" s="231">
        <f t="shared" si="36"/>
        <v>0</v>
      </c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4"/>
      <c r="FB61" s="244"/>
      <c r="FC61" s="244"/>
      <c r="FD61" s="244"/>
      <c r="FE61" s="244"/>
      <c r="FF61" s="244"/>
      <c r="FG61" s="244"/>
      <c r="FH61" s="244"/>
      <c r="FI61" s="244"/>
    </row>
    <row r="62" spans="1:166" s="234" customFormat="1" ht="19.5" customHeight="1" x14ac:dyDescent="0.35">
      <c r="A62" s="205"/>
      <c r="B62" s="466">
        <f t="shared" si="37"/>
        <v>36739</v>
      </c>
      <c r="C62" s="467">
        <f t="shared" si="38"/>
        <v>91742.77</v>
      </c>
      <c r="D62" s="467">
        <v>0</v>
      </c>
      <c r="E62" s="467">
        <v>0</v>
      </c>
      <c r="F62" s="467">
        <f t="shared" si="2"/>
        <v>5221.2299999999996</v>
      </c>
      <c r="G62" s="467">
        <f t="shared" si="39"/>
        <v>96964</v>
      </c>
      <c r="H62" s="480">
        <f t="shared" si="40"/>
        <v>5.6911623662551279E-2</v>
      </c>
      <c r="I62" s="347">
        <f t="shared" si="41"/>
        <v>36964</v>
      </c>
      <c r="J62" s="210">
        <f t="shared" si="3"/>
        <v>0</v>
      </c>
      <c r="K62" s="211">
        <v>36739</v>
      </c>
      <c r="L62" s="212">
        <f t="shared" si="42"/>
        <v>1</v>
      </c>
      <c r="M62" s="398">
        <v>202.5</v>
      </c>
      <c r="N62" s="235">
        <f t="shared" si="4"/>
        <v>202.5</v>
      </c>
      <c r="O62" s="214">
        <f t="shared" ref="O62" si="199">O61</f>
        <v>0</v>
      </c>
      <c r="P62" s="397">
        <v>-14.85</v>
      </c>
      <c r="Q62" s="236">
        <f t="shared" si="5"/>
        <v>0</v>
      </c>
      <c r="R62" s="212">
        <f t="shared" ref="R62" si="200">R61</f>
        <v>0</v>
      </c>
      <c r="S62" s="398">
        <v>476.2</v>
      </c>
      <c r="T62" s="237">
        <f t="shared" si="6"/>
        <v>0</v>
      </c>
      <c r="U62" s="216">
        <f t="shared" ref="U62" si="201">U61</f>
        <v>0</v>
      </c>
      <c r="V62" s="398">
        <v>12.52</v>
      </c>
      <c r="W62" s="237">
        <f t="shared" si="7"/>
        <v>0</v>
      </c>
      <c r="X62" s="216">
        <f t="shared" ref="X62" si="202">X61</f>
        <v>0</v>
      </c>
      <c r="Y62" s="382">
        <v>-25</v>
      </c>
      <c r="Z62" s="238">
        <f t="shared" si="8"/>
        <v>0</v>
      </c>
      <c r="AA62" s="218">
        <f t="shared" ref="AA62" si="203">AA61</f>
        <v>1</v>
      </c>
      <c r="AB62" s="382">
        <v>-12.5</v>
      </c>
      <c r="AC62" s="239">
        <f t="shared" si="9"/>
        <v>-12.5</v>
      </c>
      <c r="AD62" s="216">
        <f t="shared" ref="AD62" si="204">AD61</f>
        <v>0</v>
      </c>
      <c r="AE62" s="382">
        <v>-2.5</v>
      </c>
      <c r="AF62" s="239">
        <f t="shared" si="10"/>
        <v>0</v>
      </c>
      <c r="AG62" s="216">
        <f t="shared" ref="AG62" si="205">AG61</f>
        <v>0</v>
      </c>
      <c r="AH62" s="383">
        <v>661</v>
      </c>
      <c r="AI62" s="238">
        <f t="shared" si="11"/>
        <v>0</v>
      </c>
      <c r="AJ62" s="218">
        <f t="shared" ref="AJ62" si="206">AJ61</f>
        <v>0</v>
      </c>
      <c r="AK62" s="383">
        <v>311</v>
      </c>
      <c r="AL62" s="239">
        <f t="shared" si="12"/>
        <v>0</v>
      </c>
      <c r="AM62" s="216">
        <f t="shared" ref="AM62" si="207">AM61</f>
        <v>1</v>
      </c>
      <c r="AN62" s="383">
        <v>101</v>
      </c>
      <c r="AO62" s="238">
        <f t="shared" si="13"/>
        <v>101</v>
      </c>
      <c r="AP62" s="218">
        <f t="shared" ref="AP62" si="208">AP61</f>
        <v>1</v>
      </c>
      <c r="AQ62" s="397">
        <v>-1698</v>
      </c>
      <c r="AR62" s="239">
        <f t="shared" si="14"/>
        <v>-1698</v>
      </c>
      <c r="AS62" s="216">
        <f t="shared" ref="AS62" si="209">AS61</f>
        <v>0</v>
      </c>
      <c r="AT62" s="397">
        <v>-240</v>
      </c>
      <c r="AU62" s="240">
        <f t="shared" si="15"/>
        <v>0</v>
      </c>
      <c r="AV62" s="214">
        <f t="shared" ref="AV62" si="210">AV61</f>
        <v>0</v>
      </c>
      <c r="AW62" s="397">
        <v>-1456</v>
      </c>
      <c r="AX62" s="236">
        <f t="shared" si="16"/>
        <v>0</v>
      </c>
      <c r="AY62" s="212">
        <f t="shared" ref="AY62" si="211">AY61</f>
        <v>1</v>
      </c>
      <c r="AZ62" s="383">
        <v>3112.5</v>
      </c>
      <c r="BA62" s="241">
        <f t="shared" si="17"/>
        <v>3112.5</v>
      </c>
      <c r="BB62" s="214">
        <f t="shared" ref="BB62" si="212">BB61</f>
        <v>0</v>
      </c>
      <c r="BC62" s="383">
        <v>311.25</v>
      </c>
      <c r="BD62" s="242">
        <f t="shared" si="18"/>
        <v>0</v>
      </c>
      <c r="BE62" s="212">
        <f t="shared" ref="BE62" si="213">BE61</f>
        <v>0</v>
      </c>
      <c r="BF62" s="375">
        <v>4787.5</v>
      </c>
      <c r="BG62" s="242">
        <f t="shared" si="19"/>
        <v>0</v>
      </c>
      <c r="BH62" s="212">
        <f t="shared" ref="BH62" si="214">BH61</f>
        <v>1</v>
      </c>
      <c r="BI62" s="375">
        <v>2393.75</v>
      </c>
      <c r="BJ62" s="240">
        <f t="shared" si="20"/>
        <v>2393.75</v>
      </c>
      <c r="BK62" s="212">
        <f t="shared" ref="BK62" si="215">BK61</f>
        <v>0</v>
      </c>
      <c r="BL62" s="375">
        <v>478.75</v>
      </c>
      <c r="BM62" s="240">
        <f t="shared" si="21"/>
        <v>0</v>
      </c>
      <c r="BN62" s="212">
        <f t="shared" ref="BN62" si="216">BN61</f>
        <v>0</v>
      </c>
      <c r="BO62" s="398">
        <v>2254.75</v>
      </c>
      <c r="BP62" s="236">
        <f t="shared" si="22"/>
        <v>0</v>
      </c>
      <c r="BQ62" s="212">
        <f t="shared" ref="BQ62" si="217">BQ61</f>
        <v>2</v>
      </c>
      <c r="BR62" s="398">
        <v>560.99</v>
      </c>
      <c r="BS62" s="242">
        <f t="shared" si="23"/>
        <v>1121.98</v>
      </c>
      <c r="BT62" s="212">
        <f t="shared" ref="BT62" si="218">BT61</f>
        <v>0</v>
      </c>
      <c r="BU62" s="398">
        <v>260.99</v>
      </c>
      <c r="BV62" s="240">
        <f t="shared" si="24"/>
        <v>0</v>
      </c>
      <c r="BW62" s="220">
        <f t="shared" ref="BW62" si="219">BW61</f>
        <v>0</v>
      </c>
      <c r="BX62" s="398">
        <v>21</v>
      </c>
      <c r="BY62" s="236">
        <f t="shared" si="25"/>
        <v>0</v>
      </c>
      <c r="BZ62" s="212">
        <f t="shared" si="64"/>
        <v>0</v>
      </c>
      <c r="CA62" s="213"/>
      <c r="CB62" s="240">
        <f t="shared" si="26"/>
        <v>0</v>
      </c>
      <c r="CC62" s="214">
        <f t="shared" si="65"/>
        <v>0</v>
      </c>
      <c r="CD62" s="215"/>
      <c r="CE62" s="242">
        <f t="shared" si="27"/>
        <v>0</v>
      </c>
      <c r="CF62" s="221">
        <f t="shared" si="28"/>
        <v>5221.2299999999996</v>
      </c>
      <c r="CG62" s="222">
        <f t="shared" si="29"/>
        <v>1</v>
      </c>
      <c r="CH62" s="222">
        <f t="shared" si="66"/>
        <v>0</v>
      </c>
      <c r="CI62" s="223">
        <v>36739</v>
      </c>
      <c r="CJ62" s="209">
        <f t="shared" si="67"/>
        <v>5221.2299999999996</v>
      </c>
      <c r="CK62" s="209">
        <f t="shared" si="30"/>
        <v>0</v>
      </c>
      <c r="CL62" s="209">
        <f t="shared" si="68"/>
        <v>36964</v>
      </c>
      <c r="CM62" s="207">
        <f>MAX(CL55:CL62)</f>
        <v>36964</v>
      </c>
      <c r="CN62" s="207">
        <f t="shared" si="69"/>
        <v>0</v>
      </c>
      <c r="CO62" s="225" t="b">
        <f>(CN63=CM394)</f>
        <v>0</v>
      </c>
      <c r="CP62" s="226">
        <f t="shared" si="31"/>
        <v>0</v>
      </c>
      <c r="CQ62" s="227">
        <f t="shared" si="32"/>
        <v>36739</v>
      </c>
      <c r="CR62" s="228">
        <f t="shared" si="70"/>
        <v>-1455.5</v>
      </c>
      <c r="CS62" s="228">
        <f t="shared" si="71"/>
        <v>0</v>
      </c>
      <c r="CT62" s="228">
        <f t="shared" si="72"/>
        <v>0</v>
      </c>
      <c r="CU62" s="228">
        <f t="shared" si="73"/>
        <v>0</v>
      </c>
      <c r="CV62" s="228">
        <f t="shared" si="74"/>
        <v>0</v>
      </c>
      <c r="CW62" s="228">
        <f t="shared" si="75"/>
        <v>-138</v>
      </c>
      <c r="CX62" s="228">
        <f t="shared" si="76"/>
        <v>0</v>
      </c>
      <c r="CY62" s="228">
        <f t="shared" si="77"/>
        <v>0</v>
      </c>
      <c r="CZ62" s="228">
        <f t="shared" si="78"/>
        <v>0</v>
      </c>
      <c r="DA62" s="228">
        <f t="shared" si="79"/>
        <v>-989</v>
      </c>
      <c r="DB62" s="228">
        <f t="shared" si="80"/>
        <v>5696</v>
      </c>
      <c r="DC62" s="228">
        <f t="shared" si="81"/>
        <v>0</v>
      </c>
      <c r="DD62" s="228">
        <f t="shared" si="82"/>
        <v>0</v>
      </c>
      <c r="DE62" s="228">
        <f t="shared" si="83"/>
        <v>4322.5300000000007</v>
      </c>
      <c r="DF62" s="228">
        <f t="shared" si="84"/>
        <v>0</v>
      </c>
      <c r="DG62" s="228">
        <f t="shared" si="85"/>
        <v>0</v>
      </c>
      <c r="DH62" s="228">
        <f t="shared" si="86"/>
        <v>2920.7299999999996</v>
      </c>
      <c r="DI62" s="228">
        <f t="shared" si="87"/>
        <v>0</v>
      </c>
      <c r="DJ62" s="228">
        <f t="shared" si="88"/>
        <v>0</v>
      </c>
      <c r="DK62" s="228">
        <f t="shared" si="89"/>
        <v>26607.239999999998</v>
      </c>
      <c r="DL62" s="228">
        <f t="shared" si="90"/>
        <v>0</v>
      </c>
      <c r="DM62" s="228">
        <f t="shared" si="91"/>
        <v>0</v>
      </c>
      <c r="DN62" s="228">
        <f t="shared" si="92"/>
        <v>0</v>
      </c>
      <c r="DO62" s="228">
        <f t="shared" si="93"/>
        <v>0</v>
      </c>
      <c r="DP62" s="229">
        <f t="shared" si="33"/>
        <v>36739</v>
      </c>
      <c r="DQ62" s="228">
        <f t="shared" si="34"/>
        <v>36964</v>
      </c>
      <c r="DR62" s="230">
        <f t="shared" si="35"/>
        <v>36739</v>
      </c>
      <c r="DS62" s="231">
        <f t="shared" si="36"/>
        <v>0</v>
      </c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33"/>
      <c r="FB62" s="233"/>
      <c r="FC62" s="233"/>
      <c r="FD62" s="233"/>
      <c r="FE62" s="233"/>
      <c r="FF62" s="233"/>
      <c r="FG62" s="233"/>
      <c r="FH62" s="233"/>
      <c r="FI62" s="233"/>
    </row>
    <row r="63" spans="1:166" s="234" customFormat="1" ht="19.5" customHeight="1" x14ac:dyDescent="0.35">
      <c r="A63" s="205"/>
      <c r="B63" s="466">
        <f t="shared" si="37"/>
        <v>36770</v>
      </c>
      <c r="C63" s="467">
        <f t="shared" si="38"/>
        <v>96964</v>
      </c>
      <c r="D63" s="467">
        <v>0</v>
      </c>
      <c r="E63" s="467">
        <v>0</v>
      </c>
      <c r="F63" s="467">
        <f t="shared" si="2"/>
        <v>578.5</v>
      </c>
      <c r="G63" s="467">
        <f t="shared" si="39"/>
        <v>97542.5</v>
      </c>
      <c r="H63" s="480">
        <f t="shared" si="40"/>
        <v>5.966131760240914E-3</v>
      </c>
      <c r="I63" s="347">
        <f t="shared" si="41"/>
        <v>37542.5</v>
      </c>
      <c r="J63" s="210">
        <f t="shared" si="3"/>
        <v>0</v>
      </c>
      <c r="K63" s="211">
        <v>36770</v>
      </c>
      <c r="L63" s="212">
        <f t="shared" si="42"/>
        <v>1</v>
      </c>
      <c r="M63" s="398">
        <v>450.5</v>
      </c>
      <c r="N63" s="235">
        <f t="shared" si="4"/>
        <v>450.5</v>
      </c>
      <c r="O63" s="214">
        <f t="shared" ref="O63" si="220">O62</f>
        <v>0</v>
      </c>
      <c r="P63" s="398">
        <v>9.9499999999999993</v>
      </c>
      <c r="Q63" s="236">
        <f t="shared" si="5"/>
        <v>0</v>
      </c>
      <c r="R63" s="212">
        <f t="shared" ref="R63" si="221">R62</f>
        <v>0</v>
      </c>
      <c r="S63" s="397">
        <v>-4729.6000000000004</v>
      </c>
      <c r="T63" s="237">
        <f t="shared" si="6"/>
        <v>0</v>
      </c>
      <c r="U63" s="216">
        <f t="shared" ref="U63" si="222">U62</f>
        <v>0</v>
      </c>
      <c r="V63" s="397">
        <v>-508.06</v>
      </c>
      <c r="W63" s="237">
        <f t="shared" si="7"/>
        <v>0</v>
      </c>
      <c r="X63" s="216">
        <f t="shared" ref="X63" si="223">X62</f>
        <v>0</v>
      </c>
      <c r="Y63" s="382">
        <v>-478</v>
      </c>
      <c r="Z63" s="238">
        <f t="shared" si="8"/>
        <v>0</v>
      </c>
      <c r="AA63" s="218">
        <f t="shared" ref="AA63" si="224">AA62</f>
        <v>1</v>
      </c>
      <c r="AB63" s="382">
        <v>-278</v>
      </c>
      <c r="AC63" s="239">
        <f t="shared" si="9"/>
        <v>-278</v>
      </c>
      <c r="AD63" s="216">
        <f t="shared" ref="AD63" si="225">AD62</f>
        <v>0</v>
      </c>
      <c r="AE63" s="382">
        <v>-118</v>
      </c>
      <c r="AF63" s="239">
        <f t="shared" si="10"/>
        <v>0</v>
      </c>
      <c r="AG63" s="216">
        <f t="shared" ref="AG63" si="226">AG62</f>
        <v>0</v>
      </c>
      <c r="AH63" s="382">
        <v>-778</v>
      </c>
      <c r="AI63" s="238">
        <f t="shared" si="11"/>
        <v>0</v>
      </c>
      <c r="AJ63" s="218">
        <f t="shared" ref="AJ63" si="227">AJ62</f>
        <v>0</v>
      </c>
      <c r="AK63" s="382">
        <v>-428</v>
      </c>
      <c r="AL63" s="239">
        <f t="shared" si="12"/>
        <v>0</v>
      </c>
      <c r="AM63" s="216">
        <f t="shared" ref="AM63" si="228">AM62</f>
        <v>1</v>
      </c>
      <c r="AN63" s="382">
        <v>-218</v>
      </c>
      <c r="AO63" s="238">
        <f t="shared" si="13"/>
        <v>-218</v>
      </c>
      <c r="AP63" s="218">
        <f t="shared" ref="AP63" si="229">AP62</f>
        <v>1</v>
      </c>
      <c r="AQ63" s="398">
        <v>3430</v>
      </c>
      <c r="AR63" s="239">
        <f t="shared" si="14"/>
        <v>3430</v>
      </c>
      <c r="AS63" s="216">
        <f t="shared" ref="AS63" si="230">AS62</f>
        <v>0</v>
      </c>
      <c r="AT63" s="398">
        <v>343</v>
      </c>
      <c r="AU63" s="240">
        <f t="shared" si="15"/>
        <v>0</v>
      </c>
      <c r="AV63" s="214">
        <f t="shared" ref="AV63" si="231">AV62</f>
        <v>0</v>
      </c>
      <c r="AW63" s="398">
        <v>451</v>
      </c>
      <c r="AX63" s="236">
        <f t="shared" si="16"/>
        <v>0</v>
      </c>
      <c r="AY63" s="212">
        <f t="shared" ref="AY63" si="232">AY62</f>
        <v>1</v>
      </c>
      <c r="AZ63" s="382">
        <v>-726.51</v>
      </c>
      <c r="BA63" s="241">
        <f t="shared" si="17"/>
        <v>-726.51</v>
      </c>
      <c r="BB63" s="214">
        <f t="shared" ref="BB63" si="233">BB62</f>
        <v>0</v>
      </c>
      <c r="BC63" s="382">
        <v>-107.75</v>
      </c>
      <c r="BD63" s="242">
        <f t="shared" si="18"/>
        <v>0</v>
      </c>
      <c r="BE63" s="212">
        <f t="shared" ref="BE63" si="234">BE62</f>
        <v>0</v>
      </c>
      <c r="BF63" s="375">
        <v>1686.01</v>
      </c>
      <c r="BG63" s="242">
        <f t="shared" si="19"/>
        <v>0</v>
      </c>
      <c r="BH63" s="212">
        <f t="shared" ref="BH63" si="235">BH62</f>
        <v>1</v>
      </c>
      <c r="BI63" s="375">
        <v>823.51</v>
      </c>
      <c r="BJ63" s="240">
        <f t="shared" si="20"/>
        <v>823.51</v>
      </c>
      <c r="BK63" s="212">
        <f t="shared" ref="BK63" si="236">BK62</f>
        <v>0</v>
      </c>
      <c r="BL63" s="375">
        <v>133.5</v>
      </c>
      <c r="BM63" s="240">
        <f t="shared" si="21"/>
        <v>0</v>
      </c>
      <c r="BN63" s="212">
        <f t="shared" ref="BN63" si="237">BN62</f>
        <v>0</v>
      </c>
      <c r="BO63" s="397">
        <v>-89</v>
      </c>
      <c r="BP63" s="236">
        <f t="shared" si="22"/>
        <v>0</v>
      </c>
      <c r="BQ63" s="212">
        <f t="shared" ref="BQ63" si="238">BQ62</f>
        <v>2</v>
      </c>
      <c r="BR63" s="397">
        <v>-1451.5</v>
      </c>
      <c r="BS63" s="242">
        <f t="shared" si="23"/>
        <v>-2903</v>
      </c>
      <c r="BT63" s="212">
        <f t="shared" ref="BT63" si="239">BT62</f>
        <v>0</v>
      </c>
      <c r="BU63" s="397">
        <v>-745.25</v>
      </c>
      <c r="BV63" s="240">
        <f t="shared" si="24"/>
        <v>0</v>
      </c>
      <c r="BW63" s="220">
        <f t="shared" ref="BW63" si="240">BW62</f>
        <v>0</v>
      </c>
      <c r="BX63" s="397">
        <v>-180.25</v>
      </c>
      <c r="BY63" s="236">
        <f t="shared" si="25"/>
        <v>0</v>
      </c>
      <c r="BZ63" s="212">
        <f t="shared" si="64"/>
        <v>0</v>
      </c>
      <c r="CA63" s="213"/>
      <c r="CB63" s="240">
        <f t="shared" si="26"/>
        <v>0</v>
      </c>
      <c r="CC63" s="214">
        <f t="shared" si="65"/>
        <v>0</v>
      </c>
      <c r="CD63" s="215"/>
      <c r="CE63" s="242">
        <f t="shared" si="27"/>
        <v>0</v>
      </c>
      <c r="CF63" s="221">
        <f t="shared" si="28"/>
        <v>578.5</v>
      </c>
      <c r="CG63" s="222">
        <f t="shared" si="29"/>
        <v>1</v>
      </c>
      <c r="CH63" s="222">
        <f t="shared" si="66"/>
        <v>0</v>
      </c>
      <c r="CI63" s="223">
        <v>36770</v>
      </c>
      <c r="CJ63" s="209">
        <f t="shared" si="67"/>
        <v>578.5</v>
      </c>
      <c r="CK63" s="209">
        <f t="shared" si="30"/>
        <v>0</v>
      </c>
      <c r="CL63" s="209">
        <f t="shared" si="68"/>
        <v>37542.5</v>
      </c>
      <c r="CM63" s="207">
        <f>MAX(CL55:CL63)</f>
        <v>37542.5</v>
      </c>
      <c r="CN63" s="207">
        <f t="shared" si="69"/>
        <v>0</v>
      </c>
      <c r="CO63" s="225" t="b">
        <f>(CN64=CM394)</f>
        <v>0</v>
      </c>
      <c r="CP63" s="226">
        <f t="shared" si="31"/>
        <v>0</v>
      </c>
      <c r="CQ63" s="227">
        <f t="shared" si="32"/>
        <v>36770</v>
      </c>
      <c r="CR63" s="228">
        <f t="shared" si="70"/>
        <v>-1005</v>
      </c>
      <c r="CS63" s="228">
        <f t="shared" si="71"/>
        <v>0</v>
      </c>
      <c r="CT63" s="228">
        <f t="shared" si="72"/>
        <v>0</v>
      </c>
      <c r="CU63" s="228">
        <f t="shared" si="73"/>
        <v>0</v>
      </c>
      <c r="CV63" s="228">
        <f t="shared" si="74"/>
        <v>0</v>
      </c>
      <c r="CW63" s="228">
        <f t="shared" si="75"/>
        <v>-416</v>
      </c>
      <c r="CX63" s="228">
        <f t="shared" si="76"/>
        <v>0</v>
      </c>
      <c r="CY63" s="228">
        <f t="shared" si="77"/>
        <v>0</v>
      </c>
      <c r="CZ63" s="228">
        <f t="shared" si="78"/>
        <v>0</v>
      </c>
      <c r="DA63" s="228">
        <f t="shared" si="79"/>
        <v>-1207</v>
      </c>
      <c r="DB63" s="228">
        <f t="shared" si="80"/>
        <v>9126</v>
      </c>
      <c r="DC63" s="228">
        <f t="shared" si="81"/>
        <v>0</v>
      </c>
      <c r="DD63" s="228">
        <f t="shared" si="82"/>
        <v>0</v>
      </c>
      <c r="DE63" s="228">
        <f t="shared" si="83"/>
        <v>3596.0200000000004</v>
      </c>
      <c r="DF63" s="228">
        <f t="shared" si="84"/>
        <v>0</v>
      </c>
      <c r="DG63" s="228">
        <f t="shared" si="85"/>
        <v>0</v>
      </c>
      <c r="DH63" s="228">
        <f t="shared" si="86"/>
        <v>3744.24</v>
      </c>
      <c r="DI63" s="228">
        <f t="shared" si="87"/>
        <v>0</v>
      </c>
      <c r="DJ63" s="228">
        <f t="shared" si="88"/>
        <v>0</v>
      </c>
      <c r="DK63" s="228">
        <f t="shared" si="89"/>
        <v>23704.239999999998</v>
      </c>
      <c r="DL63" s="228">
        <f t="shared" si="90"/>
        <v>0</v>
      </c>
      <c r="DM63" s="228">
        <f t="shared" si="91"/>
        <v>0</v>
      </c>
      <c r="DN63" s="228">
        <f t="shared" si="92"/>
        <v>0</v>
      </c>
      <c r="DO63" s="228">
        <f t="shared" si="93"/>
        <v>0</v>
      </c>
      <c r="DP63" s="229">
        <f t="shared" si="33"/>
        <v>36770</v>
      </c>
      <c r="DQ63" s="228">
        <f t="shared" si="34"/>
        <v>37542.5</v>
      </c>
      <c r="DR63" s="230">
        <f t="shared" si="35"/>
        <v>36770</v>
      </c>
      <c r="DS63" s="231">
        <f t="shared" si="36"/>
        <v>0</v>
      </c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33"/>
      <c r="FB63" s="233"/>
      <c r="FC63" s="233"/>
      <c r="FD63" s="233"/>
      <c r="FE63" s="233"/>
      <c r="FF63" s="233"/>
      <c r="FG63" s="233"/>
      <c r="FH63" s="233"/>
      <c r="FI63" s="233"/>
    </row>
    <row r="64" spans="1:166" s="234" customFormat="1" ht="19.5" customHeight="1" x14ac:dyDescent="0.35">
      <c r="A64" s="205"/>
      <c r="B64" s="466">
        <f t="shared" si="37"/>
        <v>36800</v>
      </c>
      <c r="C64" s="467">
        <f t="shared" si="38"/>
        <v>97542.5</v>
      </c>
      <c r="D64" s="467">
        <v>0</v>
      </c>
      <c r="E64" s="467">
        <v>0</v>
      </c>
      <c r="F64" s="467">
        <f t="shared" si="2"/>
        <v>5383.4699999999993</v>
      </c>
      <c r="G64" s="467">
        <f t="shared" si="39"/>
        <v>102925.97</v>
      </c>
      <c r="H64" s="480">
        <f t="shared" si="40"/>
        <v>5.5191019299279796E-2</v>
      </c>
      <c r="I64" s="347">
        <f t="shared" si="41"/>
        <v>42925.97</v>
      </c>
      <c r="J64" s="210">
        <f t="shared" si="3"/>
        <v>0</v>
      </c>
      <c r="K64" s="211">
        <v>36800</v>
      </c>
      <c r="L64" s="212">
        <f t="shared" si="42"/>
        <v>1</v>
      </c>
      <c r="M64" s="398">
        <v>355.5</v>
      </c>
      <c r="N64" s="235">
        <f t="shared" si="4"/>
        <v>355.5</v>
      </c>
      <c r="O64" s="214">
        <f t="shared" ref="O64" si="241">O63</f>
        <v>0</v>
      </c>
      <c r="P64" s="398">
        <v>35.549999999999997</v>
      </c>
      <c r="Q64" s="236">
        <f t="shared" si="5"/>
        <v>0</v>
      </c>
      <c r="R64" s="212">
        <f t="shared" ref="R64" si="242">R63</f>
        <v>0</v>
      </c>
      <c r="S64" s="398">
        <v>5766.6</v>
      </c>
      <c r="T64" s="237">
        <f t="shared" si="6"/>
        <v>0</v>
      </c>
      <c r="U64" s="216">
        <f t="shared" ref="U64" si="243">U63</f>
        <v>0</v>
      </c>
      <c r="V64" s="398">
        <v>576.66</v>
      </c>
      <c r="W64" s="237">
        <f t="shared" si="7"/>
        <v>0</v>
      </c>
      <c r="X64" s="216">
        <f t="shared" ref="X64" si="244">X63</f>
        <v>0</v>
      </c>
      <c r="Y64" s="383">
        <v>905</v>
      </c>
      <c r="Z64" s="238">
        <f t="shared" si="8"/>
        <v>0</v>
      </c>
      <c r="AA64" s="218">
        <f t="shared" ref="AA64" si="245">AA63</f>
        <v>1</v>
      </c>
      <c r="AB64" s="383">
        <v>452.5</v>
      </c>
      <c r="AC64" s="239">
        <f t="shared" si="9"/>
        <v>452.5</v>
      </c>
      <c r="AD64" s="216">
        <f t="shared" ref="AD64" si="246">AD63</f>
        <v>0</v>
      </c>
      <c r="AE64" s="383">
        <v>90.5</v>
      </c>
      <c r="AF64" s="239">
        <f t="shared" si="10"/>
        <v>0</v>
      </c>
      <c r="AG64" s="216">
        <f t="shared" ref="AG64" si="247">AG63</f>
        <v>0</v>
      </c>
      <c r="AH64" s="383">
        <v>611</v>
      </c>
      <c r="AI64" s="238">
        <f t="shared" si="11"/>
        <v>0</v>
      </c>
      <c r="AJ64" s="218">
        <f t="shared" ref="AJ64" si="248">AJ63</f>
        <v>0</v>
      </c>
      <c r="AK64" s="383">
        <v>286</v>
      </c>
      <c r="AL64" s="239">
        <f t="shared" si="12"/>
        <v>0</v>
      </c>
      <c r="AM64" s="216">
        <f t="shared" ref="AM64" si="249">AM63</f>
        <v>1</v>
      </c>
      <c r="AN64" s="383">
        <v>91</v>
      </c>
      <c r="AO64" s="238">
        <f t="shared" si="13"/>
        <v>91</v>
      </c>
      <c r="AP64" s="218">
        <f t="shared" ref="AP64" si="250">AP63</f>
        <v>1</v>
      </c>
      <c r="AQ64" s="398">
        <v>2000</v>
      </c>
      <c r="AR64" s="239">
        <f t="shared" si="14"/>
        <v>2000</v>
      </c>
      <c r="AS64" s="216">
        <f t="shared" ref="AS64" si="251">AS63</f>
        <v>0</v>
      </c>
      <c r="AT64" s="398">
        <v>200</v>
      </c>
      <c r="AU64" s="240">
        <f t="shared" si="15"/>
        <v>0</v>
      </c>
      <c r="AV64" s="214">
        <f t="shared" ref="AV64" si="252">AV63</f>
        <v>0</v>
      </c>
      <c r="AW64" s="398">
        <v>1160</v>
      </c>
      <c r="AX64" s="236">
        <f t="shared" si="16"/>
        <v>0</v>
      </c>
      <c r="AY64" s="212">
        <f t="shared" ref="AY64" si="253">AY63</f>
        <v>1</v>
      </c>
      <c r="AZ64" s="382">
        <v>-76.53</v>
      </c>
      <c r="BA64" s="241">
        <f t="shared" si="17"/>
        <v>-76.53</v>
      </c>
      <c r="BB64" s="214">
        <f t="shared" ref="BB64" si="254">BB63</f>
        <v>0</v>
      </c>
      <c r="BC64" s="382">
        <v>-42.75</v>
      </c>
      <c r="BD64" s="242">
        <f t="shared" si="18"/>
        <v>0</v>
      </c>
      <c r="BE64" s="212">
        <f t="shared" ref="BE64" si="255">BE63</f>
        <v>0</v>
      </c>
      <c r="BF64" s="375">
        <v>761</v>
      </c>
      <c r="BG64" s="242">
        <f t="shared" si="19"/>
        <v>0</v>
      </c>
      <c r="BH64" s="212">
        <f t="shared" ref="BH64" si="256">BH63</f>
        <v>1</v>
      </c>
      <c r="BI64" s="375">
        <v>361</v>
      </c>
      <c r="BJ64" s="240">
        <f t="shared" si="20"/>
        <v>361</v>
      </c>
      <c r="BK64" s="212">
        <f t="shared" ref="BK64" si="257">BK63</f>
        <v>0</v>
      </c>
      <c r="BL64" s="375">
        <v>41</v>
      </c>
      <c r="BM64" s="240">
        <f t="shared" si="21"/>
        <v>0</v>
      </c>
      <c r="BN64" s="212">
        <f t="shared" ref="BN64" si="258">BN63</f>
        <v>0</v>
      </c>
      <c r="BO64" s="397">
        <v>-1939</v>
      </c>
      <c r="BP64" s="236">
        <f t="shared" si="22"/>
        <v>0</v>
      </c>
      <c r="BQ64" s="212">
        <f t="shared" ref="BQ64" si="259">BQ63</f>
        <v>2</v>
      </c>
      <c r="BR64" s="398">
        <v>1100</v>
      </c>
      <c r="BS64" s="242">
        <f t="shared" si="23"/>
        <v>2200</v>
      </c>
      <c r="BT64" s="212">
        <f t="shared" ref="BT64" si="260">BT63</f>
        <v>0</v>
      </c>
      <c r="BU64" s="398">
        <v>550</v>
      </c>
      <c r="BV64" s="240">
        <f t="shared" si="24"/>
        <v>0</v>
      </c>
      <c r="BW64" s="220">
        <f t="shared" ref="BW64" si="261">BW63</f>
        <v>0</v>
      </c>
      <c r="BX64" s="398">
        <v>110</v>
      </c>
      <c r="BY64" s="236">
        <f t="shared" si="25"/>
        <v>0</v>
      </c>
      <c r="BZ64" s="212">
        <f t="shared" si="64"/>
        <v>0</v>
      </c>
      <c r="CA64" s="213"/>
      <c r="CB64" s="240">
        <f t="shared" si="26"/>
        <v>0</v>
      </c>
      <c r="CC64" s="214">
        <f t="shared" si="65"/>
        <v>0</v>
      </c>
      <c r="CD64" s="215"/>
      <c r="CE64" s="242">
        <f t="shared" si="27"/>
        <v>0</v>
      </c>
      <c r="CF64" s="221">
        <f t="shared" si="28"/>
        <v>5383.4699999999993</v>
      </c>
      <c r="CG64" s="222">
        <f t="shared" si="29"/>
        <v>1</v>
      </c>
      <c r="CH64" s="222">
        <f t="shared" si="66"/>
        <v>0</v>
      </c>
      <c r="CI64" s="223">
        <v>36800</v>
      </c>
      <c r="CJ64" s="209">
        <f t="shared" si="67"/>
        <v>5383.4699999999993</v>
      </c>
      <c r="CK64" s="209">
        <f t="shared" si="30"/>
        <v>0</v>
      </c>
      <c r="CL64" s="209">
        <f t="shared" si="68"/>
        <v>42925.97</v>
      </c>
      <c r="CM64" s="207">
        <f>MAX(CL55:CL64)</f>
        <v>42925.97</v>
      </c>
      <c r="CN64" s="207">
        <f t="shared" si="69"/>
        <v>0</v>
      </c>
      <c r="CO64" s="225" t="b">
        <f>(CN65=CM394)</f>
        <v>0</v>
      </c>
      <c r="CP64" s="226">
        <f t="shared" si="31"/>
        <v>0</v>
      </c>
      <c r="CQ64" s="227">
        <f t="shared" si="32"/>
        <v>36800</v>
      </c>
      <c r="CR64" s="228">
        <f t="shared" si="70"/>
        <v>-649.5</v>
      </c>
      <c r="CS64" s="228">
        <f t="shared" si="71"/>
        <v>0</v>
      </c>
      <c r="CT64" s="228">
        <f t="shared" si="72"/>
        <v>0</v>
      </c>
      <c r="CU64" s="228">
        <f t="shared" si="73"/>
        <v>0</v>
      </c>
      <c r="CV64" s="228">
        <f t="shared" si="74"/>
        <v>0</v>
      </c>
      <c r="CW64" s="228">
        <f t="shared" si="75"/>
        <v>36.5</v>
      </c>
      <c r="CX64" s="228">
        <f t="shared" si="76"/>
        <v>0</v>
      </c>
      <c r="CY64" s="228">
        <f t="shared" si="77"/>
        <v>0</v>
      </c>
      <c r="CZ64" s="228">
        <f t="shared" si="78"/>
        <v>0</v>
      </c>
      <c r="DA64" s="228">
        <f t="shared" si="79"/>
        <v>-1116</v>
      </c>
      <c r="DB64" s="228">
        <f t="shared" si="80"/>
        <v>11126</v>
      </c>
      <c r="DC64" s="228">
        <f t="shared" si="81"/>
        <v>0</v>
      </c>
      <c r="DD64" s="228">
        <f t="shared" si="82"/>
        <v>0</v>
      </c>
      <c r="DE64" s="228">
        <f t="shared" si="83"/>
        <v>3519.4900000000002</v>
      </c>
      <c r="DF64" s="228">
        <f t="shared" si="84"/>
        <v>0</v>
      </c>
      <c r="DG64" s="228">
        <f t="shared" si="85"/>
        <v>0</v>
      </c>
      <c r="DH64" s="228">
        <f t="shared" si="86"/>
        <v>4105.24</v>
      </c>
      <c r="DI64" s="228">
        <f t="shared" si="87"/>
        <v>0</v>
      </c>
      <c r="DJ64" s="228">
        <f t="shared" si="88"/>
        <v>0</v>
      </c>
      <c r="DK64" s="228">
        <f t="shared" si="89"/>
        <v>25904.239999999998</v>
      </c>
      <c r="DL64" s="228">
        <f t="shared" si="90"/>
        <v>0</v>
      </c>
      <c r="DM64" s="228">
        <f t="shared" si="91"/>
        <v>0</v>
      </c>
      <c r="DN64" s="228">
        <f t="shared" si="92"/>
        <v>0</v>
      </c>
      <c r="DO64" s="228">
        <f t="shared" si="93"/>
        <v>0</v>
      </c>
      <c r="DP64" s="229">
        <f t="shared" si="33"/>
        <v>36800</v>
      </c>
      <c r="DQ64" s="228">
        <f t="shared" si="34"/>
        <v>42925.97</v>
      </c>
      <c r="DR64" s="230">
        <f t="shared" si="35"/>
        <v>36800</v>
      </c>
      <c r="DS64" s="231">
        <f t="shared" si="36"/>
        <v>-5756.8000000000029</v>
      </c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33"/>
      <c r="FB64" s="233"/>
      <c r="FC64" s="233"/>
      <c r="FD64" s="233"/>
      <c r="FE64" s="233"/>
      <c r="FF64" s="233"/>
      <c r="FG64" s="233"/>
      <c r="FH64" s="233"/>
      <c r="FI64" s="233"/>
    </row>
    <row r="65" spans="1:165" s="234" customFormat="1" ht="19.5" customHeight="1" x14ac:dyDescent="0.35">
      <c r="A65" s="205"/>
      <c r="B65" s="466">
        <f t="shared" si="37"/>
        <v>36831</v>
      </c>
      <c r="C65" s="467">
        <f t="shared" si="38"/>
        <v>102925.97</v>
      </c>
      <c r="D65" s="467">
        <v>0</v>
      </c>
      <c r="E65" s="467">
        <v>0</v>
      </c>
      <c r="F65" s="467">
        <f t="shared" si="2"/>
        <v>-5756.7999999999993</v>
      </c>
      <c r="G65" s="467">
        <f t="shared" si="39"/>
        <v>97169.17</v>
      </c>
      <c r="H65" s="480">
        <f t="shared" si="40"/>
        <v>-5.5931462195595527E-2</v>
      </c>
      <c r="I65" s="347">
        <f t="shared" si="41"/>
        <v>37169.17</v>
      </c>
      <c r="J65" s="210">
        <f t="shared" si="3"/>
        <v>-5756.8000000000029</v>
      </c>
      <c r="K65" s="211">
        <v>36831</v>
      </c>
      <c r="L65" s="212">
        <f t="shared" si="42"/>
        <v>1</v>
      </c>
      <c r="M65" s="398">
        <v>2718.5</v>
      </c>
      <c r="N65" s="235">
        <f t="shared" si="4"/>
        <v>2718.5</v>
      </c>
      <c r="O65" s="214">
        <f t="shared" ref="O65" si="262">O64</f>
        <v>0</v>
      </c>
      <c r="P65" s="398">
        <v>201.65</v>
      </c>
      <c r="Q65" s="236">
        <f t="shared" si="5"/>
        <v>0</v>
      </c>
      <c r="R65" s="212">
        <f t="shared" ref="R65" si="263">R64</f>
        <v>0</v>
      </c>
      <c r="S65" s="398">
        <v>15511.8</v>
      </c>
      <c r="T65" s="237">
        <f t="shared" si="6"/>
        <v>0</v>
      </c>
      <c r="U65" s="216">
        <f t="shared" ref="U65" si="264">U64</f>
        <v>0</v>
      </c>
      <c r="V65" s="398">
        <v>1551.18</v>
      </c>
      <c r="W65" s="237">
        <f t="shared" si="7"/>
        <v>0</v>
      </c>
      <c r="X65" s="216">
        <f t="shared" ref="X65" si="265">X64</f>
        <v>0</v>
      </c>
      <c r="Y65" s="382">
        <v>-669</v>
      </c>
      <c r="Z65" s="238">
        <f t="shared" si="8"/>
        <v>0</v>
      </c>
      <c r="AA65" s="218">
        <f t="shared" ref="AA65" si="266">AA64</f>
        <v>1</v>
      </c>
      <c r="AB65" s="382">
        <v>-354</v>
      </c>
      <c r="AC65" s="239">
        <f t="shared" si="9"/>
        <v>-354</v>
      </c>
      <c r="AD65" s="216">
        <f t="shared" ref="AD65" si="267">AD64</f>
        <v>0</v>
      </c>
      <c r="AE65" s="382">
        <v>-102</v>
      </c>
      <c r="AF65" s="239">
        <f t="shared" si="10"/>
        <v>0</v>
      </c>
      <c r="AG65" s="216">
        <f t="shared" ref="AG65" si="268">AG64</f>
        <v>0</v>
      </c>
      <c r="AH65" s="383">
        <v>250</v>
      </c>
      <c r="AI65" s="238">
        <f t="shared" si="11"/>
        <v>0</v>
      </c>
      <c r="AJ65" s="218">
        <f t="shared" ref="AJ65" si="269">AJ64</f>
        <v>0</v>
      </c>
      <c r="AK65" s="383">
        <v>125</v>
      </c>
      <c r="AL65" s="239">
        <f t="shared" si="12"/>
        <v>0</v>
      </c>
      <c r="AM65" s="216">
        <f t="shared" ref="AM65" si="270">AM64</f>
        <v>1</v>
      </c>
      <c r="AN65" s="383">
        <v>50</v>
      </c>
      <c r="AO65" s="238">
        <f t="shared" si="13"/>
        <v>50</v>
      </c>
      <c r="AP65" s="218">
        <f t="shared" ref="AP65" si="271">AP64</f>
        <v>1</v>
      </c>
      <c r="AQ65" s="398">
        <v>461</v>
      </c>
      <c r="AR65" s="239">
        <f t="shared" si="14"/>
        <v>461</v>
      </c>
      <c r="AS65" s="216">
        <f t="shared" ref="AS65" si="272">AS64</f>
        <v>0</v>
      </c>
      <c r="AT65" s="398">
        <v>11</v>
      </c>
      <c r="AU65" s="240">
        <f t="shared" si="15"/>
        <v>0</v>
      </c>
      <c r="AV65" s="214">
        <f t="shared" ref="AV65" si="273">AV64</f>
        <v>0</v>
      </c>
      <c r="AW65" s="398">
        <v>460</v>
      </c>
      <c r="AX65" s="236">
        <f t="shared" si="16"/>
        <v>0</v>
      </c>
      <c r="AY65" s="212">
        <f t="shared" ref="AY65" si="274">AY64</f>
        <v>1</v>
      </c>
      <c r="AZ65" s="382">
        <v>-4415.49</v>
      </c>
      <c r="BA65" s="241">
        <f t="shared" si="17"/>
        <v>-4415.49</v>
      </c>
      <c r="BB65" s="214">
        <f t="shared" ref="BB65" si="275">BB64</f>
        <v>0</v>
      </c>
      <c r="BC65" s="382">
        <v>-511.75</v>
      </c>
      <c r="BD65" s="242">
        <f t="shared" si="18"/>
        <v>0</v>
      </c>
      <c r="BE65" s="212">
        <f t="shared" ref="BE65" si="276">BE64</f>
        <v>0</v>
      </c>
      <c r="BF65" s="374">
        <v>-3204.5</v>
      </c>
      <c r="BG65" s="242">
        <f t="shared" si="19"/>
        <v>0</v>
      </c>
      <c r="BH65" s="212">
        <f t="shared" ref="BH65" si="277">BH64</f>
        <v>1</v>
      </c>
      <c r="BI65" s="374">
        <v>-1660.75</v>
      </c>
      <c r="BJ65" s="240">
        <f t="shared" si="20"/>
        <v>-1660.75</v>
      </c>
      <c r="BK65" s="212">
        <f t="shared" ref="BK65" si="278">BK64</f>
        <v>0</v>
      </c>
      <c r="BL65" s="374">
        <v>-425.75</v>
      </c>
      <c r="BM65" s="240">
        <f t="shared" si="21"/>
        <v>0</v>
      </c>
      <c r="BN65" s="212">
        <f t="shared" ref="BN65" si="279">BN64</f>
        <v>0</v>
      </c>
      <c r="BO65" s="398">
        <v>2181.25</v>
      </c>
      <c r="BP65" s="236">
        <f t="shared" si="22"/>
        <v>0</v>
      </c>
      <c r="BQ65" s="212">
        <f t="shared" ref="BQ65" si="280">BQ64</f>
        <v>2</v>
      </c>
      <c r="BR65" s="397">
        <v>-1278.03</v>
      </c>
      <c r="BS65" s="242">
        <f t="shared" si="23"/>
        <v>-2556.06</v>
      </c>
      <c r="BT65" s="212">
        <f t="shared" ref="BT65" si="281">BT64</f>
        <v>0</v>
      </c>
      <c r="BU65" s="397">
        <v>-678.01</v>
      </c>
      <c r="BV65" s="240">
        <f t="shared" si="24"/>
        <v>0</v>
      </c>
      <c r="BW65" s="220">
        <f t="shared" ref="BW65" si="282">BW64</f>
        <v>0</v>
      </c>
      <c r="BX65" s="397">
        <v>-198</v>
      </c>
      <c r="BY65" s="236">
        <f t="shared" si="25"/>
        <v>0</v>
      </c>
      <c r="BZ65" s="212">
        <f t="shared" si="64"/>
        <v>0</v>
      </c>
      <c r="CA65" s="213"/>
      <c r="CB65" s="240">
        <f t="shared" si="26"/>
        <v>0</v>
      </c>
      <c r="CC65" s="214">
        <f t="shared" si="65"/>
        <v>0</v>
      </c>
      <c r="CD65" s="215"/>
      <c r="CE65" s="242">
        <f t="shared" si="27"/>
        <v>0</v>
      </c>
      <c r="CF65" s="221">
        <f t="shared" si="28"/>
        <v>-5756.7999999999993</v>
      </c>
      <c r="CG65" s="222">
        <f t="shared" si="29"/>
        <v>0</v>
      </c>
      <c r="CH65" s="222">
        <f t="shared" si="66"/>
        <v>1</v>
      </c>
      <c r="CI65" s="223">
        <v>36831</v>
      </c>
      <c r="CJ65" s="209">
        <f t="shared" si="67"/>
        <v>0</v>
      </c>
      <c r="CK65" s="209">
        <f t="shared" si="30"/>
        <v>-5756.7999999999993</v>
      </c>
      <c r="CL65" s="209">
        <f t="shared" si="68"/>
        <v>37169.17</v>
      </c>
      <c r="CM65" s="207">
        <f>MAX(CL55:CL65)</f>
        <v>42925.97</v>
      </c>
      <c r="CN65" s="207">
        <f t="shared" si="69"/>
        <v>-5756.8000000000029</v>
      </c>
      <c r="CO65" s="225" t="b">
        <f>(CN66=CM394)</f>
        <v>0</v>
      </c>
      <c r="CP65" s="226">
        <f t="shared" si="31"/>
        <v>0</v>
      </c>
      <c r="CQ65" s="227">
        <f t="shared" si="32"/>
        <v>36831</v>
      </c>
      <c r="CR65" s="228">
        <f t="shared" si="70"/>
        <v>2069</v>
      </c>
      <c r="CS65" s="228">
        <f t="shared" si="71"/>
        <v>0</v>
      </c>
      <c r="CT65" s="228">
        <f t="shared" si="72"/>
        <v>0</v>
      </c>
      <c r="CU65" s="228">
        <f t="shared" si="73"/>
        <v>0</v>
      </c>
      <c r="CV65" s="228">
        <f t="shared" si="74"/>
        <v>0</v>
      </c>
      <c r="CW65" s="228">
        <f t="shared" si="75"/>
        <v>-317.5</v>
      </c>
      <c r="CX65" s="228">
        <f t="shared" si="76"/>
        <v>0</v>
      </c>
      <c r="CY65" s="228">
        <f t="shared" si="77"/>
        <v>0</v>
      </c>
      <c r="CZ65" s="228">
        <f t="shared" si="78"/>
        <v>0</v>
      </c>
      <c r="DA65" s="228">
        <f t="shared" si="79"/>
        <v>-1066</v>
      </c>
      <c r="DB65" s="228">
        <f t="shared" si="80"/>
        <v>11587</v>
      </c>
      <c r="DC65" s="228">
        <f t="shared" si="81"/>
        <v>0</v>
      </c>
      <c r="DD65" s="228">
        <f t="shared" si="82"/>
        <v>0</v>
      </c>
      <c r="DE65" s="228">
        <f t="shared" si="83"/>
        <v>-895.99999999999955</v>
      </c>
      <c r="DF65" s="228">
        <f t="shared" si="84"/>
        <v>0</v>
      </c>
      <c r="DG65" s="228">
        <f t="shared" si="85"/>
        <v>0</v>
      </c>
      <c r="DH65" s="228">
        <f t="shared" si="86"/>
        <v>2444.4899999999998</v>
      </c>
      <c r="DI65" s="228">
        <f t="shared" si="87"/>
        <v>0</v>
      </c>
      <c r="DJ65" s="228">
        <f t="shared" si="88"/>
        <v>0</v>
      </c>
      <c r="DK65" s="228">
        <f t="shared" si="89"/>
        <v>23348.179999999997</v>
      </c>
      <c r="DL65" s="228">
        <f t="shared" si="90"/>
        <v>0</v>
      </c>
      <c r="DM65" s="228">
        <f t="shared" si="91"/>
        <v>0</v>
      </c>
      <c r="DN65" s="228">
        <f t="shared" si="92"/>
        <v>0</v>
      </c>
      <c r="DO65" s="228">
        <f t="shared" si="93"/>
        <v>0</v>
      </c>
      <c r="DP65" s="229">
        <f t="shared" si="33"/>
        <v>36831</v>
      </c>
      <c r="DQ65" s="228">
        <f t="shared" si="34"/>
        <v>37169.17</v>
      </c>
      <c r="DR65" s="230">
        <f t="shared" si="35"/>
        <v>36831</v>
      </c>
      <c r="DS65" s="231">
        <f t="shared" si="36"/>
        <v>0</v>
      </c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33"/>
      <c r="FB65" s="233"/>
      <c r="FC65" s="233"/>
      <c r="FD65" s="233"/>
      <c r="FE65" s="233"/>
      <c r="FF65" s="233"/>
      <c r="FG65" s="233"/>
      <c r="FH65" s="233"/>
      <c r="FI65" s="233"/>
    </row>
    <row r="66" spans="1:165" s="234" customFormat="1" ht="19.5" customHeight="1" x14ac:dyDescent="0.35">
      <c r="A66" s="205"/>
      <c r="B66" s="466">
        <f t="shared" si="37"/>
        <v>36861</v>
      </c>
      <c r="C66" s="467">
        <f t="shared" si="38"/>
        <v>97169.17</v>
      </c>
      <c r="D66" s="467">
        <v>0</v>
      </c>
      <c r="E66" s="467">
        <v>0</v>
      </c>
      <c r="F66" s="467">
        <f t="shared" si="2"/>
        <v>16548.989999999998</v>
      </c>
      <c r="G66" s="467">
        <f t="shared" si="39"/>
        <v>113718.16</v>
      </c>
      <c r="H66" s="480">
        <f t="shared" si="40"/>
        <v>0.17031111822813758</v>
      </c>
      <c r="I66" s="347">
        <f t="shared" si="41"/>
        <v>53718.159999999996</v>
      </c>
      <c r="J66" s="210">
        <f t="shared" si="3"/>
        <v>0</v>
      </c>
      <c r="K66" s="211">
        <v>36861</v>
      </c>
      <c r="L66" s="212">
        <f t="shared" si="42"/>
        <v>1</v>
      </c>
      <c r="M66" s="397">
        <v>-4271.5</v>
      </c>
      <c r="N66" s="235">
        <f t="shared" si="4"/>
        <v>-4271.5</v>
      </c>
      <c r="O66" s="214">
        <f t="shared" ref="O66" si="283">O65</f>
        <v>0</v>
      </c>
      <c r="P66" s="397">
        <v>-497.35</v>
      </c>
      <c r="Q66" s="236">
        <f t="shared" si="5"/>
        <v>0</v>
      </c>
      <c r="R66" s="212">
        <f t="shared" ref="R66" si="284">R65</f>
        <v>0</v>
      </c>
      <c r="S66" s="398">
        <v>3296</v>
      </c>
      <c r="T66" s="237">
        <f t="shared" si="6"/>
        <v>0</v>
      </c>
      <c r="U66" s="216">
        <f t="shared" ref="U66" si="285">U65</f>
        <v>0</v>
      </c>
      <c r="V66" s="398">
        <v>329.6</v>
      </c>
      <c r="W66" s="237">
        <f t="shared" si="7"/>
        <v>0</v>
      </c>
      <c r="X66" s="216">
        <f t="shared" ref="X66" si="286">X65</f>
        <v>0</v>
      </c>
      <c r="Y66" s="383">
        <v>370</v>
      </c>
      <c r="Z66" s="238">
        <f t="shared" si="8"/>
        <v>0</v>
      </c>
      <c r="AA66" s="218">
        <f t="shared" ref="AA66" si="287">AA65</f>
        <v>1</v>
      </c>
      <c r="AB66" s="383">
        <v>185</v>
      </c>
      <c r="AC66" s="239">
        <f t="shared" si="9"/>
        <v>185</v>
      </c>
      <c r="AD66" s="216">
        <f t="shared" ref="AD66" si="288">AD65</f>
        <v>0</v>
      </c>
      <c r="AE66" s="383">
        <v>37</v>
      </c>
      <c r="AF66" s="239">
        <f t="shared" si="10"/>
        <v>0</v>
      </c>
      <c r="AG66" s="216">
        <f t="shared" ref="AG66" si="289">AG65</f>
        <v>0</v>
      </c>
      <c r="AH66" s="382">
        <v>-28</v>
      </c>
      <c r="AI66" s="238">
        <f t="shared" si="11"/>
        <v>0</v>
      </c>
      <c r="AJ66" s="218">
        <f t="shared" ref="AJ66" si="290">AJ65</f>
        <v>0</v>
      </c>
      <c r="AK66" s="382">
        <v>-53</v>
      </c>
      <c r="AL66" s="239">
        <f t="shared" si="12"/>
        <v>0</v>
      </c>
      <c r="AM66" s="216">
        <f t="shared" ref="AM66" si="291">AM65</f>
        <v>1</v>
      </c>
      <c r="AN66" s="382">
        <v>-68</v>
      </c>
      <c r="AO66" s="238">
        <f t="shared" si="13"/>
        <v>-68</v>
      </c>
      <c r="AP66" s="218">
        <f t="shared" ref="AP66" si="292">AP65</f>
        <v>1</v>
      </c>
      <c r="AQ66" s="398">
        <v>2930</v>
      </c>
      <c r="AR66" s="239">
        <f t="shared" si="14"/>
        <v>2930</v>
      </c>
      <c r="AS66" s="216">
        <f t="shared" ref="AS66" si="293">AS65</f>
        <v>0</v>
      </c>
      <c r="AT66" s="398">
        <v>293</v>
      </c>
      <c r="AU66" s="240">
        <f t="shared" si="15"/>
        <v>0</v>
      </c>
      <c r="AV66" s="214">
        <f t="shared" ref="AV66" si="294">AV65</f>
        <v>0</v>
      </c>
      <c r="AW66" s="398">
        <v>531</v>
      </c>
      <c r="AX66" s="236">
        <f t="shared" si="16"/>
        <v>0</v>
      </c>
      <c r="AY66" s="212">
        <f t="shared" ref="AY66" si="295">AY65</f>
        <v>1</v>
      </c>
      <c r="AZ66" s="383">
        <v>5273.5</v>
      </c>
      <c r="BA66" s="241">
        <f t="shared" si="17"/>
        <v>5273.5</v>
      </c>
      <c r="BB66" s="214">
        <f t="shared" ref="BB66" si="296">BB65</f>
        <v>0</v>
      </c>
      <c r="BC66" s="383">
        <v>492.25</v>
      </c>
      <c r="BD66" s="242">
        <f t="shared" si="18"/>
        <v>0</v>
      </c>
      <c r="BE66" s="212">
        <f t="shared" ref="BE66" si="297">BE65</f>
        <v>0</v>
      </c>
      <c r="BF66" s="375">
        <v>8700.01</v>
      </c>
      <c r="BG66" s="242">
        <f t="shared" si="19"/>
        <v>0</v>
      </c>
      <c r="BH66" s="212">
        <f t="shared" ref="BH66" si="298">BH65</f>
        <v>1</v>
      </c>
      <c r="BI66" s="375">
        <v>4350.01</v>
      </c>
      <c r="BJ66" s="240">
        <f t="shared" si="20"/>
        <v>4350.01</v>
      </c>
      <c r="BK66" s="212">
        <f t="shared" ref="BK66" si="299">BK65</f>
        <v>0</v>
      </c>
      <c r="BL66" s="375">
        <v>870</v>
      </c>
      <c r="BM66" s="240">
        <f t="shared" si="21"/>
        <v>0</v>
      </c>
      <c r="BN66" s="212">
        <f t="shared" ref="BN66" si="300">BN65</f>
        <v>0</v>
      </c>
      <c r="BO66" s="398">
        <v>342.25</v>
      </c>
      <c r="BP66" s="236">
        <f t="shared" si="22"/>
        <v>0</v>
      </c>
      <c r="BQ66" s="212">
        <f t="shared" ref="BQ66" si="301">BQ65</f>
        <v>2</v>
      </c>
      <c r="BR66" s="398">
        <v>4074.99</v>
      </c>
      <c r="BS66" s="242">
        <f t="shared" si="23"/>
        <v>8149.98</v>
      </c>
      <c r="BT66" s="212">
        <f t="shared" ref="BT66" si="302">BT65</f>
        <v>0</v>
      </c>
      <c r="BU66" s="398">
        <v>2037.49</v>
      </c>
      <c r="BV66" s="240">
        <f t="shared" si="24"/>
        <v>0</v>
      </c>
      <c r="BW66" s="220">
        <f t="shared" ref="BW66" si="303">BW65</f>
        <v>0</v>
      </c>
      <c r="BX66" s="398">
        <v>407.5</v>
      </c>
      <c r="BY66" s="236">
        <f t="shared" si="25"/>
        <v>0</v>
      </c>
      <c r="BZ66" s="212">
        <f t="shared" si="64"/>
        <v>0</v>
      </c>
      <c r="CA66" s="213"/>
      <c r="CB66" s="240">
        <f t="shared" si="26"/>
        <v>0</v>
      </c>
      <c r="CC66" s="214">
        <f t="shared" si="65"/>
        <v>0</v>
      </c>
      <c r="CD66" s="215"/>
      <c r="CE66" s="242">
        <f t="shared" si="27"/>
        <v>0</v>
      </c>
      <c r="CF66" s="221">
        <f t="shared" si="28"/>
        <v>16548.989999999998</v>
      </c>
      <c r="CG66" s="222">
        <f t="shared" si="29"/>
        <v>1</v>
      </c>
      <c r="CH66" s="222">
        <f t="shared" si="66"/>
        <v>0</v>
      </c>
      <c r="CI66" s="223">
        <v>36861</v>
      </c>
      <c r="CJ66" s="209">
        <f t="shared" si="67"/>
        <v>16548.989999999998</v>
      </c>
      <c r="CK66" s="209">
        <f t="shared" si="30"/>
        <v>0</v>
      </c>
      <c r="CL66" s="209">
        <f t="shared" si="68"/>
        <v>53718.159999999996</v>
      </c>
      <c r="CM66" s="207">
        <f>MAX(CL55:CL66)</f>
        <v>53718.159999999996</v>
      </c>
      <c r="CN66" s="207">
        <f t="shared" si="69"/>
        <v>0</v>
      </c>
      <c r="CO66" s="247"/>
      <c r="CP66" s="226"/>
      <c r="CQ66" s="227">
        <f t="shared" si="32"/>
        <v>36861</v>
      </c>
      <c r="CR66" s="228">
        <f t="shared" si="70"/>
        <v>-2202.5</v>
      </c>
      <c r="CS66" s="228">
        <f t="shared" si="71"/>
        <v>0</v>
      </c>
      <c r="CT66" s="228">
        <f t="shared" si="72"/>
        <v>0</v>
      </c>
      <c r="CU66" s="228">
        <f t="shared" si="73"/>
        <v>0</v>
      </c>
      <c r="CV66" s="228">
        <f t="shared" si="74"/>
        <v>0</v>
      </c>
      <c r="CW66" s="228">
        <f t="shared" si="75"/>
        <v>-132.5</v>
      </c>
      <c r="CX66" s="228">
        <f t="shared" si="76"/>
        <v>0</v>
      </c>
      <c r="CY66" s="228">
        <f t="shared" si="77"/>
        <v>0</v>
      </c>
      <c r="CZ66" s="228">
        <f t="shared" si="78"/>
        <v>0</v>
      </c>
      <c r="DA66" s="228">
        <f t="shared" si="79"/>
        <v>-1134</v>
      </c>
      <c r="DB66" s="228">
        <f t="shared" si="80"/>
        <v>14517</v>
      </c>
      <c r="DC66" s="228">
        <f t="shared" si="81"/>
        <v>0</v>
      </c>
      <c r="DD66" s="228">
        <f t="shared" si="82"/>
        <v>0</v>
      </c>
      <c r="DE66" s="228">
        <f t="shared" si="83"/>
        <v>4377.5</v>
      </c>
      <c r="DF66" s="228">
        <f t="shared" si="84"/>
        <v>0</v>
      </c>
      <c r="DG66" s="228">
        <f t="shared" si="85"/>
        <v>0</v>
      </c>
      <c r="DH66" s="228">
        <f t="shared" si="86"/>
        <v>6794.5</v>
      </c>
      <c r="DI66" s="228">
        <f t="shared" si="87"/>
        <v>0</v>
      </c>
      <c r="DJ66" s="228">
        <f t="shared" si="88"/>
        <v>0</v>
      </c>
      <c r="DK66" s="228">
        <f t="shared" si="89"/>
        <v>31498.159999999996</v>
      </c>
      <c r="DL66" s="228">
        <f t="shared" si="90"/>
        <v>0</v>
      </c>
      <c r="DM66" s="228">
        <f t="shared" si="91"/>
        <v>0</v>
      </c>
      <c r="DN66" s="228">
        <f t="shared" si="92"/>
        <v>0</v>
      </c>
      <c r="DO66" s="228">
        <f t="shared" si="93"/>
        <v>0</v>
      </c>
      <c r="DP66" s="229">
        <f t="shared" si="33"/>
        <v>36861</v>
      </c>
      <c r="DQ66" s="228">
        <f t="shared" si="34"/>
        <v>53718.159999999996</v>
      </c>
      <c r="DR66" s="230">
        <f t="shared" si="35"/>
        <v>36861</v>
      </c>
      <c r="DS66" s="231">
        <f t="shared" si="36"/>
        <v>0</v>
      </c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33"/>
      <c r="FB66" s="233"/>
      <c r="FC66" s="233"/>
      <c r="FD66" s="233"/>
      <c r="FE66" s="233"/>
      <c r="FF66" s="233"/>
      <c r="FG66" s="233"/>
      <c r="FH66" s="233"/>
      <c r="FI66" s="233"/>
    </row>
    <row r="67" spans="1:165" s="234" customFormat="1" ht="19.5" customHeight="1" x14ac:dyDescent="0.35">
      <c r="A67" s="205"/>
      <c r="B67" s="470"/>
      <c r="C67" s="467"/>
      <c r="D67" s="467"/>
      <c r="E67" s="467"/>
      <c r="F67" s="481" t="s">
        <v>70</v>
      </c>
      <c r="G67" s="467"/>
      <c r="H67" s="482" t="s">
        <v>28</v>
      </c>
      <c r="I67" s="347"/>
      <c r="J67" s="210"/>
      <c r="K67" s="248"/>
      <c r="L67" s="212"/>
      <c r="M67"/>
      <c r="N67" s="235"/>
      <c r="O67" s="214"/>
      <c r="P67"/>
      <c r="Q67" s="236"/>
      <c r="R67" s="212"/>
      <c r="S67"/>
      <c r="T67" s="237"/>
      <c r="U67" s="216"/>
      <c r="V67"/>
      <c r="W67" s="237"/>
      <c r="X67" s="216"/>
      <c r="Y67" s="384" t="s">
        <v>70</v>
      </c>
      <c r="Z67" s="238"/>
      <c r="AA67" s="218"/>
      <c r="AB67" s="384" t="s">
        <v>70</v>
      </c>
      <c r="AC67" s="239"/>
      <c r="AD67" s="216"/>
      <c r="AE67" s="384" t="s">
        <v>70</v>
      </c>
      <c r="AF67" s="239"/>
      <c r="AG67" s="216"/>
      <c r="AH67" s="384" t="s">
        <v>70</v>
      </c>
      <c r="AI67" s="238"/>
      <c r="AJ67" s="218"/>
      <c r="AK67" s="384" t="s">
        <v>70</v>
      </c>
      <c r="AL67" s="239"/>
      <c r="AM67" s="216"/>
      <c r="AN67" s="384" t="s">
        <v>70</v>
      </c>
      <c r="AO67" s="238"/>
      <c r="AP67" s="218"/>
      <c r="AQ67" s="378" t="s">
        <v>4</v>
      </c>
      <c r="AR67" s="239"/>
      <c r="AS67" s="216"/>
      <c r="AT67" s="378" t="s">
        <v>4</v>
      </c>
      <c r="AU67" s="240"/>
      <c r="AV67" s="214"/>
      <c r="AW67" s="378" t="s">
        <v>4</v>
      </c>
      <c r="AX67" s="236"/>
      <c r="AY67" s="212"/>
      <c r="AZ67" s="384" t="s">
        <v>4</v>
      </c>
      <c r="BA67" s="241"/>
      <c r="BB67" s="214"/>
      <c r="BC67" s="384" t="s">
        <v>4</v>
      </c>
      <c r="BD67" s="242"/>
      <c r="BE67" s="212"/>
      <c r="BF67" s="380" t="s">
        <v>140</v>
      </c>
      <c r="BG67" s="242"/>
      <c r="BH67" s="212"/>
      <c r="BI67" s="380" t="s">
        <v>140</v>
      </c>
      <c r="BJ67" s="240"/>
      <c r="BK67" s="212"/>
      <c r="BL67" s="380" t="s">
        <v>140</v>
      </c>
      <c r="BM67" s="240"/>
      <c r="BN67" s="212"/>
      <c r="BO67" s="378" t="s">
        <v>4</v>
      </c>
      <c r="BP67" s="236"/>
      <c r="BQ67" s="212"/>
      <c r="BR67" s="378" t="s">
        <v>4</v>
      </c>
      <c r="BS67" s="242"/>
      <c r="BT67" s="212"/>
      <c r="BU67" s="378" t="s">
        <v>4</v>
      </c>
      <c r="BV67" s="240"/>
      <c r="BW67" s="220"/>
      <c r="BX67" s="378" t="s">
        <v>4</v>
      </c>
      <c r="BY67" s="236"/>
      <c r="BZ67" s="212"/>
      <c r="CA67" s="249"/>
      <c r="CB67" s="240"/>
      <c r="CC67" s="214"/>
      <c r="CD67" s="250"/>
      <c r="CE67" s="242"/>
      <c r="CF67" s="251" t="s">
        <v>4</v>
      </c>
      <c r="CG67" s="222"/>
      <c r="CH67" s="222"/>
      <c r="CI67" s="223"/>
      <c r="CJ67" s="209"/>
      <c r="CK67" s="209"/>
      <c r="CL67" s="209"/>
      <c r="CM67" s="207"/>
      <c r="CN67" s="207"/>
      <c r="CO67" s="247"/>
      <c r="CP67" s="226"/>
      <c r="CQ67" s="227">
        <f t="shared" ref="CQ67:CQ78" si="304">CI70</f>
        <v>36892</v>
      </c>
      <c r="CR67" s="228">
        <f t="shared" ref="CR67:CR78" si="305">N70+CR66</f>
        <v>-874</v>
      </c>
      <c r="CS67" s="228">
        <f t="shared" ref="CS67:CS78" si="306">Q70+CS66</f>
        <v>0</v>
      </c>
      <c r="CT67" s="228">
        <f t="shared" ref="CT67:CT78" si="307">T70+CT66</f>
        <v>0</v>
      </c>
      <c r="CU67" s="228">
        <f t="shared" ref="CU67:CU78" si="308">W70+CU66</f>
        <v>0</v>
      </c>
      <c r="CV67" s="228">
        <f t="shared" ref="CV67:CV78" si="309">Z70+CV66</f>
        <v>0</v>
      </c>
      <c r="CW67" s="228">
        <f t="shared" ref="CW67:CW78" si="310">AC70+CW66</f>
        <v>-271.5</v>
      </c>
      <c r="CX67" s="228">
        <f t="shared" ref="CX67:CX78" si="311">AF70+CX66</f>
        <v>0</v>
      </c>
      <c r="CY67" s="228">
        <f t="shared" ref="CY67:CY78" si="312">AI70+CY66</f>
        <v>0</v>
      </c>
      <c r="CZ67" s="228">
        <f t="shared" ref="CZ67:CZ78" si="313">AL70+CZ66</f>
        <v>0</v>
      </c>
      <c r="DA67" s="228">
        <f t="shared" ref="DA67:DA78" si="314">AO70+DA66</f>
        <v>-1143.5</v>
      </c>
      <c r="DB67" s="228">
        <f t="shared" ref="DB67:DB78" si="315">AR70+DB66</f>
        <v>14408</v>
      </c>
      <c r="DC67" s="228">
        <f t="shared" ref="DC67:DC78" si="316">AU70+DC66</f>
        <v>0</v>
      </c>
      <c r="DD67" s="228">
        <f t="shared" ref="DD67:DD78" si="317">AX70+DD66</f>
        <v>0</v>
      </c>
      <c r="DE67" s="228">
        <f t="shared" ref="DE67:DE78" si="318">BA70+DE66</f>
        <v>2838.5</v>
      </c>
      <c r="DF67" s="228">
        <f t="shared" ref="DF67:DF78" si="319">BD70+DF66</f>
        <v>0</v>
      </c>
      <c r="DG67" s="228">
        <f t="shared" ref="DG67:DG78" si="320">BG70+DG66</f>
        <v>0</v>
      </c>
      <c r="DH67" s="228">
        <f t="shared" ref="DH67:DH78" si="321">BJ70+DH66</f>
        <v>4805.51</v>
      </c>
      <c r="DI67" s="228">
        <f t="shared" ref="DI67:DI78" si="322">BM70+DI66</f>
        <v>0</v>
      </c>
      <c r="DJ67" s="228">
        <f t="shared" ref="DJ67:DJ78" si="323">BP70+DJ66</f>
        <v>0</v>
      </c>
      <c r="DK67" s="228">
        <f t="shared" ref="DK67:DK78" si="324">BS70+DK66</f>
        <v>35023.179999999993</v>
      </c>
      <c r="DL67" s="228">
        <f t="shared" ref="DL67:DL78" si="325">BV70+DL66</f>
        <v>0</v>
      </c>
      <c r="DM67" s="228">
        <f t="shared" ref="DM67:DM78" si="326">BY70+DM66</f>
        <v>0</v>
      </c>
      <c r="DN67" s="228">
        <f t="shared" ref="DN67:DN78" si="327">CB70+DN66</f>
        <v>0</v>
      </c>
      <c r="DO67" s="228">
        <f t="shared" ref="DO67:DO78" si="328">CE70+DO66</f>
        <v>0</v>
      </c>
      <c r="DP67" s="229">
        <f t="shared" ref="DP67:DP78" si="329">B70</f>
        <v>36892</v>
      </c>
      <c r="DQ67" s="228">
        <f t="shared" si="34"/>
        <v>54786.189999999995</v>
      </c>
      <c r="DR67" s="230">
        <f t="shared" si="35"/>
        <v>36892</v>
      </c>
      <c r="DS67" s="231">
        <f t="shared" si="36"/>
        <v>0</v>
      </c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33"/>
      <c r="FB67" s="233"/>
      <c r="FC67" s="233"/>
      <c r="FD67" s="233"/>
      <c r="FE67" s="233"/>
      <c r="FF67" s="233"/>
      <c r="FG67" s="233"/>
      <c r="FH67" s="233"/>
      <c r="FI67" s="233"/>
    </row>
    <row r="68" spans="1:165" s="234" customFormat="1" ht="19.5" customHeight="1" x14ac:dyDescent="0.35">
      <c r="A68" s="205"/>
      <c r="B68" s="470"/>
      <c r="C68" s="467"/>
      <c r="D68" s="467"/>
      <c r="E68" s="467"/>
      <c r="F68" s="479">
        <f t="shared" si="2"/>
        <v>53718.33</v>
      </c>
      <c r="G68" s="479"/>
      <c r="H68" s="483">
        <f>F68/D55</f>
        <v>0.89530549999999998</v>
      </c>
      <c r="I68" s="344"/>
      <c r="J68" s="253"/>
      <c r="K68" s="248"/>
      <c r="L68" s="212">
        <f>L66</f>
        <v>1</v>
      </c>
      <c r="M68" s="399">
        <v>-2202.5</v>
      </c>
      <c r="N68" s="235">
        <f>M68*L68</f>
        <v>-2202.5</v>
      </c>
      <c r="O68" s="214">
        <f>O66</f>
        <v>0</v>
      </c>
      <c r="P68" s="399">
        <v>-711.65</v>
      </c>
      <c r="Q68" s="236">
        <f>P68*O68</f>
        <v>0</v>
      </c>
      <c r="R68" s="212">
        <f>R66</f>
        <v>0</v>
      </c>
      <c r="S68" s="389">
        <v>52240.6</v>
      </c>
      <c r="T68" s="237">
        <f>S68*R68</f>
        <v>0</v>
      </c>
      <c r="U68" s="216">
        <f>U66</f>
        <v>0</v>
      </c>
      <c r="V68" s="389">
        <v>5013.46</v>
      </c>
      <c r="W68" s="237">
        <f>V68*U68</f>
        <v>0</v>
      </c>
      <c r="X68" s="216">
        <f>X66</f>
        <v>0</v>
      </c>
      <c r="Y68" s="385">
        <v>165</v>
      </c>
      <c r="Z68" s="238">
        <f>Y68*X68</f>
        <v>0</v>
      </c>
      <c r="AA68" s="218">
        <f>AA66</f>
        <v>1</v>
      </c>
      <c r="AB68" s="386">
        <v>-132</v>
      </c>
      <c r="AC68" s="239">
        <f>AB68*AA68</f>
        <v>-132</v>
      </c>
      <c r="AD68" s="216">
        <f>AD66</f>
        <v>0</v>
      </c>
      <c r="AE68" s="386">
        <v>-369.6</v>
      </c>
      <c r="AF68" s="239">
        <f>AE68*AD68</f>
        <v>0</v>
      </c>
      <c r="AG68" s="216">
        <f>AG66</f>
        <v>0</v>
      </c>
      <c r="AH68" s="386">
        <v>-3174</v>
      </c>
      <c r="AI68" s="238">
        <f>AH68*AG68</f>
        <v>0</v>
      </c>
      <c r="AJ68" s="218">
        <f>AJ66</f>
        <v>0</v>
      </c>
      <c r="AK68" s="386">
        <v>-1899</v>
      </c>
      <c r="AL68" s="239">
        <f>AK68*AJ68</f>
        <v>0</v>
      </c>
      <c r="AM68" s="216">
        <f>AM66</f>
        <v>1</v>
      </c>
      <c r="AN68" s="386">
        <v>-1134</v>
      </c>
      <c r="AO68" s="238">
        <f>AN68*AM68</f>
        <v>-1134</v>
      </c>
      <c r="AP68" s="218">
        <f>AP66</f>
        <v>1</v>
      </c>
      <c r="AQ68" s="389">
        <v>14517</v>
      </c>
      <c r="AR68" s="239">
        <f>AQ68*AP68</f>
        <v>14517</v>
      </c>
      <c r="AS68" s="216">
        <f>AS66</f>
        <v>0</v>
      </c>
      <c r="AT68" s="389">
        <v>1206</v>
      </c>
      <c r="AU68" s="240">
        <f>AT68*AS68</f>
        <v>0</v>
      </c>
      <c r="AV68" s="214">
        <f>AV66</f>
        <v>0</v>
      </c>
      <c r="AW68" s="389">
        <v>603</v>
      </c>
      <c r="AX68" s="236">
        <f>AW68*AV68</f>
        <v>0</v>
      </c>
      <c r="AY68" s="212">
        <f>AY66</f>
        <v>1</v>
      </c>
      <c r="AZ68" s="385">
        <v>4377.4799999999996</v>
      </c>
      <c r="BA68" s="241">
        <f>AZ68*AY68</f>
        <v>4377.4799999999996</v>
      </c>
      <c r="BB68" s="214">
        <f>BB66</f>
        <v>0</v>
      </c>
      <c r="BC68" s="386">
        <v>-88.75</v>
      </c>
      <c r="BD68" s="242">
        <f>BC68*BB68</f>
        <v>0</v>
      </c>
      <c r="BE68" s="212">
        <f>BE66</f>
        <v>0</v>
      </c>
      <c r="BF68" s="379">
        <v>14056.99</v>
      </c>
      <c r="BG68" s="242">
        <f>BF68*BE68</f>
        <v>0</v>
      </c>
      <c r="BH68" s="212">
        <f>BH66</f>
        <v>1</v>
      </c>
      <c r="BI68" s="379">
        <v>6794.49</v>
      </c>
      <c r="BJ68" s="240">
        <f>BI68*BH68</f>
        <v>6794.49</v>
      </c>
      <c r="BK68" s="212">
        <f>BK66</f>
        <v>0</v>
      </c>
      <c r="BL68" s="379">
        <v>984.5</v>
      </c>
      <c r="BM68" s="240">
        <f>BL68*BK68</f>
        <v>0</v>
      </c>
      <c r="BN68" s="212">
        <f>BN66</f>
        <v>0</v>
      </c>
      <c r="BO68" s="389">
        <v>3905.5</v>
      </c>
      <c r="BP68" s="236">
        <f>BO68*BN68</f>
        <v>0</v>
      </c>
      <c r="BQ68" s="212">
        <f>BQ66</f>
        <v>2</v>
      </c>
      <c r="BR68" s="389">
        <v>15748.93</v>
      </c>
      <c r="BS68" s="242">
        <f>BR68*BQ68</f>
        <v>31497.86</v>
      </c>
      <c r="BT68" s="212">
        <f>BT66</f>
        <v>0</v>
      </c>
      <c r="BU68" s="389">
        <v>7698.96</v>
      </c>
      <c r="BV68" s="240">
        <f>BU68*BT68</f>
        <v>0</v>
      </c>
      <c r="BW68" s="220">
        <f>BW66</f>
        <v>0</v>
      </c>
      <c r="BX68" s="389">
        <v>1258.99</v>
      </c>
      <c r="BY68" s="236">
        <f>BX68*BW68</f>
        <v>0</v>
      </c>
      <c r="BZ68" s="212">
        <f>BZ66</f>
        <v>0</v>
      </c>
      <c r="CA68" s="213"/>
      <c r="CB68" s="240">
        <f>CA68*BZ68</f>
        <v>0</v>
      </c>
      <c r="CC68" s="214">
        <f>CC66</f>
        <v>0</v>
      </c>
      <c r="CD68" s="215"/>
      <c r="CE68" s="242">
        <f>CD68*CC68</f>
        <v>0</v>
      </c>
      <c r="CF68" s="254">
        <f>N68+Q68+T68+W68+Z68+AC68+AF68+AI68+AL68+AO68+AR68+AU68+AX68+BA68+BD68+BG68+BJ68+BM68+BP68+BS68+BV68+BY68+CB68+CE68</f>
        <v>53718.33</v>
      </c>
      <c r="CG68" s="222"/>
      <c r="CH68" s="222"/>
      <c r="CI68" s="223"/>
      <c r="CJ68" s="209"/>
      <c r="CK68" s="209"/>
      <c r="CL68" s="209"/>
      <c r="CM68" s="207"/>
      <c r="CN68" s="207"/>
      <c r="CO68" s="247"/>
      <c r="CP68" s="226"/>
      <c r="CQ68" s="227">
        <f t="shared" si="304"/>
        <v>36923</v>
      </c>
      <c r="CR68" s="228">
        <f t="shared" si="305"/>
        <v>2042.5</v>
      </c>
      <c r="CS68" s="228">
        <f t="shared" si="306"/>
        <v>0</v>
      </c>
      <c r="CT68" s="228">
        <f t="shared" si="307"/>
        <v>0</v>
      </c>
      <c r="CU68" s="228">
        <f t="shared" si="308"/>
        <v>0</v>
      </c>
      <c r="CV68" s="228">
        <f t="shared" si="309"/>
        <v>0</v>
      </c>
      <c r="CW68" s="228">
        <f t="shared" si="310"/>
        <v>-328</v>
      </c>
      <c r="CX68" s="228">
        <f t="shared" si="311"/>
        <v>0</v>
      </c>
      <c r="CY68" s="228">
        <f t="shared" si="312"/>
        <v>0</v>
      </c>
      <c r="CZ68" s="228">
        <f t="shared" si="313"/>
        <v>0</v>
      </c>
      <c r="DA68" s="228">
        <f t="shared" si="314"/>
        <v>-1132.5</v>
      </c>
      <c r="DB68" s="228">
        <f t="shared" si="315"/>
        <v>16778</v>
      </c>
      <c r="DC68" s="228">
        <f t="shared" si="316"/>
        <v>0</v>
      </c>
      <c r="DD68" s="228">
        <f t="shared" si="317"/>
        <v>0</v>
      </c>
      <c r="DE68" s="228">
        <f t="shared" si="318"/>
        <v>4263.5</v>
      </c>
      <c r="DF68" s="228">
        <f t="shared" si="319"/>
        <v>0</v>
      </c>
      <c r="DG68" s="228">
        <f t="shared" si="320"/>
        <v>0</v>
      </c>
      <c r="DH68" s="228">
        <f t="shared" si="321"/>
        <v>4990</v>
      </c>
      <c r="DI68" s="228">
        <f t="shared" si="322"/>
        <v>0</v>
      </c>
      <c r="DJ68" s="228">
        <f t="shared" si="323"/>
        <v>0</v>
      </c>
      <c r="DK68" s="228">
        <f t="shared" si="324"/>
        <v>31461.119999999992</v>
      </c>
      <c r="DL68" s="228">
        <f t="shared" si="325"/>
        <v>0</v>
      </c>
      <c r="DM68" s="228">
        <f t="shared" si="326"/>
        <v>0</v>
      </c>
      <c r="DN68" s="228">
        <f t="shared" si="327"/>
        <v>0</v>
      </c>
      <c r="DO68" s="228">
        <f t="shared" si="328"/>
        <v>0</v>
      </c>
      <c r="DP68" s="229">
        <f t="shared" si="329"/>
        <v>36923</v>
      </c>
      <c r="DQ68" s="228">
        <f t="shared" si="34"/>
        <v>58074.619999999995</v>
      </c>
      <c r="DR68" s="230">
        <f t="shared" si="35"/>
        <v>36923</v>
      </c>
      <c r="DS68" s="231">
        <f t="shared" si="36"/>
        <v>0</v>
      </c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32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5"/>
      <c r="FA68" s="233"/>
      <c r="FB68" s="233"/>
      <c r="FC68" s="233"/>
      <c r="FD68" s="233"/>
      <c r="FE68" s="233"/>
      <c r="FF68" s="233"/>
      <c r="FG68" s="233"/>
      <c r="FH68" s="233"/>
      <c r="FI68" s="233"/>
    </row>
    <row r="69" spans="1:165" s="234" customFormat="1" ht="19.5" customHeight="1" x14ac:dyDescent="0.35">
      <c r="A69" s="205"/>
      <c r="B69" s="466"/>
      <c r="C69" s="467"/>
      <c r="D69" s="467"/>
      <c r="E69" s="467"/>
      <c r="F69" s="467"/>
      <c r="G69" s="467"/>
      <c r="H69" s="480"/>
      <c r="I69" s="347"/>
      <c r="J69" s="210"/>
      <c r="K69" s="248"/>
      <c r="L69" s="212"/>
      <c r="M69"/>
      <c r="N69" s="255"/>
      <c r="O69" s="214"/>
      <c r="P69"/>
      <c r="Q69" s="256"/>
      <c r="R69" s="212"/>
      <c r="S69"/>
      <c r="T69" s="257"/>
      <c r="U69" s="216"/>
      <c r="V69"/>
      <c r="W69" s="258"/>
      <c r="X69" s="216"/>
      <c r="Y69"/>
      <c r="Z69" s="259"/>
      <c r="AA69" s="218"/>
      <c r="AB69"/>
      <c r="AC69" s="258"/>
      <c r="AD69" s="216"/>
      <c r="AE69"/>
      <c r="AF69" s="258"/>
      <c r="AG69" s="216"/>
      <c r="AH69"/>
      <c r="AI69" s="259"/>
      <c r="AJ69" s="218"/>
      <c r="AK69"/>
      <c r="AL69" s="258"/>
      <c r="AM69" s="216"/>
      <c r="AN69"/>
      <c r="AO69" s="259"/>
      <c r="AP69" s="218"/>
      <c r="AQ69"/>
      <c r="AR69" s="258"/>
      <c r="AS69" s="216"/>
      <c r="AT69"/>
      <c r="AU69" s="260"/>
      <c r="AV69" s="214"/>
      <c r="AW69"/>
      <c r="AX69" s="256"/>
      <c r="AY69" s="212"/>
      <c r="AZ69"/>
      <c r="BA69" s="260"/>
      <c r="BB69" s="214"/>
      <c r="BC69"/>
      <c r="BD69" s="256"/>
      <c r="BE69" s="212"/>
      <c r="BF69"/>
      <c r="BG69" s="256"/>
      <c r="BH69" s="212"/>
      <c r="BI69"/>
      <c r="BJ69" s="260"/>
      <c r="BK69" s="212"/>
      <c r="BL69"/>
      <c r="BM69" s="260"/>
      <c r="BN69" s="212"/>
      <c r="BO69"/>
      <c r="BP69" s="256"/>
      <c r="BQ69" s="212"/>
      <c r="BR69"/>
      <c r="BS69" s="256"/>
      <c r="BT69" s="212"/>
      <c r="BU69"/>
      <c r="BV69" s="260"/>
      <c r="BW69" s="220"/>
      <c r="BX69"/>
      <c r="BY69" s="256"/>
      <c r="BZ69" s="212"/>
      <c r="CA69" s="249"/>
      <c r="CB69" s="260"/>
      <c r="CC69" s="214"/>
      <c r="CD69" s="250"/>
      <c r="CE69" s="261"/>
      <c r="CF69" s="221"/>
      <c r="CG69" s="222"/>
      <c r="CH69" s="222"/>
      <c r="CI69" s="223"/>
      <c r="CJ69" s="209"/>
      <c r="CK69" s="209"/>
      <c r="CL69" s="209"/>
      <c r="CM69" s="207"/>
      <c r="CN69" s="207"/>
      <c r="CO69" s="225" t="b">
        <f>(CN70=CM394)</f>
        <v>0</v>
      </c>
      <c r="CP69" s="226">
        <f t="shared" ref="CP69:CP80" si="330">CO69*CI70</f>
        <v>0</v>
      </c>
      <c r="CQ69" s="227">
        <f t="shared" si="304"/>
        <v>36951</v>
      </c>
      <c r="CR69" s="228">
        <f t="shared" si="305"/>
        <v>6023</v>
      </c>
      <c r="CS69" s="228">
        <f t="shared" si="306"/>
        <v>0</v>
      </c>
      <c r="CT69" s="228">
        <f t="shared" si="307"/>
        <v>0</v>
      </c>
      <c r="CU69" s="228">
        <f t="shared" si="308"/>
        <v>0</v>
      </c>
      <c r="CV69" s="228">
        <f t="shared" si="309"/>
        <v>0</v>
      </c>
      <c r="CW69" s="228">
        <f t="shared" si="310"/>
        <v>-427</v>
      </c>
      <c r="CX69" s="228">
        <f t="shared" si="311"/>
        <v>0</v>
      </c>
      <c r="CY69" s="228">
        <f t="shared" si="312"/>
        <v>0</v>
      </c>
      <c r="CZ69" s="228">
        <f t="shared" si="313"/>
        <v>0</v>
      </c>
      <c r="DA69" s="228">
        <f t="shared" si="314"/>
        <v>-952.5</v>
      </c>
      <c r="DB69" s="228">
        <f t="shared" si="315"/>
        <v>20118</v>
      </c>
      <c r="DC69" s="228">
        <f t="shared" si="316"/>
        <v>0</v>
      </c>
      <c r="DD69" s="228">
        <f t="shared" si="317"/>
        <v>0</v>
      </c>
      <c r="DE69" s="228">
        <f t="shared" si="318"/>
        <v>3498</v>
      </c>
      <c r="DF69" s="228">
        <f t="shared" si="319"/>
        <v>0</v>
      </c>
      <c r="DG69" s="228">
        <f t="shared" si="320"/>
        <v>0</v>
      </c>
      <c r="DH69" s="228">
        <f t="shared" si="321"/>
        <v>6005.76</v>
      </c>
      <c r="DI69" s="228">
        <f t="shared" si="322"/>
        <v>0</v>
      </c>
      <c r="DJ69" s="228">
        <f t="shared" si="323"/>
        <v>0</v>
      </c>
      <c r="DK69" s="228">
        <f t="shared" si="324"/>
        <v>46236.119999999995</v>
      </c>
      <c r="DL69" s="228">
        <f t="shared" si="325"/>
        <v>0</v>
      </c>
      <c r="DM69" s="228">
        <f t="shared" si="326"/>
        <v>0</v>
      </c>
      <c r="DN69" s="228">
        <f t="shared" si="327"/>
        <v>0</v>
      </c>
      <c r="DO69" s="228">
        <f t="shared" si="328"/>
        <v>0</v>
      </c>
      <c r="DP69" s="229">
        <f t="shared" si="329"/>
        <v>36951</v>
      </c>
      <c r="DQ69" s="228">
        <f t="shared" si="34"/>
        <v>80501.38</v>
      </c>
      <c r="DR69" s="230">
        <f t="shared" si="35"/>
        <v>36951</v>
      </c>
      <c r="DS69" s="231">
        <f t="shared" si="36"/>
        <v>0</v>
      </c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32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33"/>
      <c r="FB69" s="233"/>
      <c r="FC69" s="233"/>
      <c r="FD69" s="233"/>
      <c r="FE69" s="233"/>
      <c r="FF69" s="233"/>
      <c r="FG69" s="233"/>
      <c r="FH69" s="233"/>
      <c r="FI69" s="233"/>
    </row>
    <row r="70" spans="1:165" s="234" customFormat="1" ht="19.5" customHeight="1" x14ac:dyDescent="0.35">
      <c r="A70" s="205"/>
      <c r="B70" s="466">
        <f>EDATE(B66,1)</f>
        <v>36892</v>
      </c>
      <c r="C70" s="467">
        <f>D55</f>
        <v>60000</v>
      </c>
      <c r="D70" s="467">
        <f>(F68&lt;0)*-F68</f>
        <v>0</v>
      </c>
      <c r="E70" s="467">
        <f>(F68&gt;0)*-F68</f>
        <v>-53718.33</v>
      </c>
      <c r="F70" s="467">
        <f t="shared" ref="F70:F81" si="331">CF70</f>
        <v>1068.0300000000002</v>
      </c>
      <c r="G70" s="467">
        <f>F70+D55</f>
        <v>61068.03</v>
      </c>
      <c r="H70" s="480">
        <f>F70/D55</f>
        <v>1.7800500000000004E-2</v>
      </c>
      <c r="I70" s="347">
        <f>F70+I66</f>
        <v>54786.189999999995</v>
      </c>
      <c r="J70" s="210">
        <f t="shared" ref="J70:J81" si="332">CN70</f>
        <v>0</v>
      </c>
      <c r="K70" s="211">
        <v>36892</v>
      </c>
      <c r="L70" s="212">
        <f>L66</f>
        <v>1</v>
      </c>
      <c r="M70" s="398">
        <v>1328.5</v>
      </c>
      <c r="N70" s="235">
        <f t="shared" ref="N70:N81" si="333">M70*L70</f>
        <v>1328.5</v>
      </c>
      <c r="O70" s="214">
        <f>O66</f>
        <v>0</v>
      </c>
      <c r="P70" s="398">
        <v>97.75</v>
      </c>
      <c r="Q70" s="236">
        <f t="shared" ref="Q70:Q81" si="334">P70*O70</f>
        <v>0</v>
      </c>
      <c r="R70" s="212">
        <f>R66</f>
        <v>0</v>
      </c>
      <c r="S70" s="397">
        <v>-3691.8</v>
      </c>
      <c r="T70" s="237">
        <f t="shared" ref="T70:T81" si="335">S70*R70</f>
        <v>0</v>
      </c>
      <c r="U70" s="216">
        <f>U66</f>
        <v>0</v>
      </c>
      <c r="V70" s="397">
        <v>-404.28</v>
      </c>
      <c r="W70" s="237">
        <f t="shared" ref="W70:W81" si="336">V70*U70</f>
        <v>0</v>
      </c>
      <c r="X70" s="216">
        <f>X66</f>
        <v>0</v>
      </c>
      <c r="Y70" s="382">
        <v>-239</v>
      </c>
      <c r="Z70" s="238">
        <f t="shared" ref="Z70:Z81" si="337">Y70*X70</f>
        <v>0</v>
      </c>
      <c r="AA70" s="218">
        <f>AA66</f>
        <v>1</v>
      </c>
      <c r="AB70" s="382">
        <v>-139</v>
      </c>
      <c r="AC70" s="239">
        <f t="shared" ref="AC70:AC81" si="338">AB70*AA70</f>
        <v>-139</v>
      </c>
      <c r="AD70" s="216">
        <f>AD66</f>
        <v>0</v>
      </c>
      <c r="AE70" s="382">
        <v>-59</v>
      </c>
      <c r="AF70" s="239">
        <f t="shared" ref="AF70:AF81" si="339">AE70*AD70</f>
        <v>0</v>
      </c>
      <c r="AG70" s="216">
        <f>AG66</f>
        <v>0</v>
      </c>
      <c r="AH70" s="383">
        <v>111</v>
      </c>
      <c r="AI70" s="238">
        <f t="shared" ref="AI70:AI81" si="340">AH70*AG70</f>
        <v>0</v>
      </c>
      <c r="AJ70" s="218">
        <f>AJ66</f>
        <v>0</v>
      </c>
      <c r="AK70" s="383">
        <v>36</v>
      </c>
      <c r="AL70" s="239">
        <f t="shared" ref="AL70:AL81" si="341">AK70*AJ70</f>
        <v>0</v>
      </c>
      <c r="AM70" s="216">
        <f>AM66</f>
        <v>1</v>
      </c>
      <c r="AN70" s="382">
        <v>-9.5</v>
      </c>
      <c r="AO70" s="238">
        <f t="shared" ref="AO70:AO81" si="342">AN70*AM70</f>
        <v>-9.5</v>
      </c>
      <c r="AP70" s="218">
        <f>AP66</f>
        <v>1</v>
      </c>
      <c r="AQ70" s="397">
        <v>-109</v>
      </c>
      <c r="AR70" s="239">
        <f t="shared" ref="AR70:AR81" si="343">AQ70*AP70</f>
        <v>-109</v>
      </c>
      <c r="AS70" s="216">
        <f>AS66</f>
        <v>0</v>
      </c>
      <c r="AT70" s="397">
        <v>-46</v>
      </c>
      <c r="AU70" s="240">
        <f t="shared" ref="AU70:AU81" si="344">AT70*AS70</f>
        <v>0</v>
      </c>
      <c r="AV70" s="214">
        <f>AV66</f>
        <v>0</v>
      </c>
      <c r="AW70" s="398">
        <v>150</v>
      </c>
      <c r="AX70" s="236">
        <f t="shared" ref="AX70:AX81" si="345">AW70*AV70</f>
        <v>0</v>
      </c>
      <c r="AY70" s="212">
        <f>AY66</f>
        <v>1</v>
      </c>
      <c r="AZ70" s="382">
        <v>-1539</v>
      </c>
      <c r="BA70" s="241">
        <f t="shared" ref="BA70:BA81" si="346">AZ70*AY70</f>
        <v>-1539</v>
      </c>
      <c r="BB70" s="214">
        <f>BB66</f>
        <v>0</v>
      </c>
      <c r="BC70" s="382">
        <v>-189</v>
      </c>
      <c r="BD70" s="242">
        <f t="shared" ref="BD70:BD81" si="347">BC70*BB70</f>
        <v>0</v>
      </c>
      <c r="BE70" s="212">
        <f>BE66</f>
        <v>0</v>
      </c>
      <c r="BF70" s="374">
        <v>-3938.99</v>
      </c>
      <c r="BG70" s="242">
        <f t="shared" ref="BG70:BG81" si="348">BF70*BE70</f>
        <v>0</v>
      </c>
      <c r="BH70" s="212">
        <f>BH66</f>
        <v>1</v>
      </c>
      <c r="BI70" s="374">
        <v>-1988.99</v>
      </c>
      <c r="BJ70" s="240">
        <f t="shared" ref="BJ70:BJ81" si="349">BI70*BH70</f>
        <v>-1988.99</v>
      </c>
      <c r="BK70" s="212">
        <f>BK66</f>
        <v>0</v>
      </c>
      <c r="BL70" s="374">
        <v>-429</v>
      </c>
      <c r="BM70" s="240">
        <f t="shared" ref="BM70:BM81" si="350">BL70*BK70</f>
        <v>0</v>
      </c>
      <c r="BN70" s="212">
        <f>BN66</f>
        <v>0</v>
      </c>
      <c r="BO70" s="397">
        <v>-364</v>
      </c>
      <c r="BP70" s="236">
        <f t="shared" ref="BP70:BP81" si="351">BO70*BN70</f>
        <v>0</v>
      </c>
      <c r="BQ70" s="212">
        <f>BQ66</f>
        <v>2</v>
      </c>
      <c r="BR70" s="398">
        <v>1762.51</v>
      </c>
      <c r="BS70" s="242">
        <f t="shared" ref="BS70:BS81" si="352">BR70*BQ70</f>
        <v>3525.02</v>
      </c>
      <c r="BT70" s="212">
        <f>BT66</f>
        <v>0</v>
      </c>
      <c r="BU70" s="398">
        <v>881.26</v>
      </c>
      <c r="BV70" s="240">
        <f t="shared" ref="BV70:BV81" si="353">BU70*BT70</f>
        <v>0</v>
      </c>
      <c r="BW70" s="220">
        <f>BW66</f>
        <v>0</v>
      </c>
      <c r="BX70" s="398">
        <v>176.25</v>
      </c>
      <c r="BY70" s="236">
        <f t="shared" ref="BY70:BY81" si="354">BX70*BW70</f>
        <v>0</v>
      </c>
      <c r="BZ70" s="212">
        <f>BZ66</f>
        <v>0</v>
      </c>
      <c r="CA70" s="213"/>
      <c r="CB70" s="240">
        <f t="shared" ref="CB70:CB81" si="355">CA70*BZ70</f>
        <v>0</v>
      </c>
      <c r="CC70" s="214">
        <f>CC66</f>
        <v>0</v>
      </c>
      <c r="CD70" s="215"/>
      <c r="CE70" s="242">
        <f t="shared" ref="CE70:CE81" si="356">CD70*CC70</f>
        <v>0</v>
      </c>
      <c r="CF70" s="221">
        <f t="shared" ref="CF70:CF81" si="357">N70+Q70+T70+W70+Z70+AC70+AF70+AI70+AL70+AO70+AR70+AU70+AX70+BA70+BD70+BG70+BJ70+BM70+BP70+BS70+BV70+BY70+CB70+CE70</f>
        <v>1068.0300000000002</v>
      </c>
      <c r="CG70" s="222">
        <f t="shared" ref="CG70:CG81" si="358">(CF70&gt;0)*1</f>
        <v>1</v>
      </c>
      <c r="CH70" s="222">
        <f t="shared" ref="CH70:CH81" si="359">(CF70&lt;0)*1</f>
        <v>0</v>
      </c>
      <c r="CI70" s="223">
        <v>36892</v>
      </c>
      <c r="CJ70" s="209">
        <f t="shared" ref="CJ70:CJ81" si="360">CF70*CG70</f>
        <v>1068.0300000000002</v>
      </c>
      <c r="CK70" s="209">
        <f t="shared" ref="CK70:CK81" si="361">CF70*CH70</f>
        <v>0</v>
      </c>
      <c r="CL70" s="209">
        <f>CL66+CF70</f>
        <v>54786.189999999995</v>
      </c>
      <c r="CM70" s="207">
        <f>MAX(CL55:CL70)</f>
        <v>54786.189999999995</v>
      </c>
      <c r="CN70" s="207">
        <f t="shared" ref="CN70:CN81" si="362">CL70-CM70</f>
        <v>0</v>
      </c>
      <c r="CO70" s="225" t="b">
        <f>(CN71=CM394)</f>
        <v>0</v>
      </c>
      <c r="CP70" s="226">
        <f t="shared" si="330"/>
        <v>0</v>
      </c>
      <c r="CQ70" s="227">
        <f t="shared" si="304"/>
        <v>36982</v>
      </c>
      <c r="CR70" s="228">
        <f t="shared" si="305"/>
        <v>8505.5</v>
      </c>
      <c r="CS70" s="228">
        <f t="shared" si="306"/>
        <v>0</v>
      </c>
      <c r="CT70" s="228">
        <f t="shared" si="307"/>
        <v>0</v>
      </c>
      <c r="CU70" s="228">
        <f t="shared" si="308"/>
        <v>0</v>
      </c>
      <c r="CV70" s="228">
        <f t="shared" si="309"/>
        <v>0</v>
      </c>
      <c r="CW70" s="228">
        <f t="shared" si="310"/>
        <v>-471</v>
      </c>
      <c r="CX70" s="228">
        <f t="shared" si="311"/>
        <v>0</v>
      </c>
      <c r="CY70" s="228">
        <f t="shared" si="312"/>
        <v>0</v>
      </c>
      <c r="CZ70" s="228">
        <f t="shared" si="313"/>
        <v>0</v>
      </c>
      <c r="DA70" s="228">
        <f t="shared" si="314"/>
        <v>-1251.5</v>
      </c>
      <c r="DB70" s="228">
        <f t="shared" si="315"/>
        <v>18509</v>
      </c>
      <c r="DC70" s="228">
        <f t="shared" si="316"/>
        <v>0</v>
      </c>
      <c r="DD70" s="228">
        <f t="shared" si="317"/>
        <v>0</v>
      </c>
      <c r="DE70" s="228">
        <f t="shared" si="318"/>
        <v>3473</v>
      </c>
      <c r="DF70" s="228">
        <f t="shared" si="319"/>
        <v>0</v>
      </c>
      <c r="DG70" s="228">
        <f t="shared" si="320"/>
        <v>0</v>
      </c>
      <c r="DH70" s="228">
        <f t="shared" si="321"/>
        <v>4621.51</v>
      </c>
      <c r="DI70" s="228">
        <f t="shared" si="322"/>
        <v>0</v>
      </c>
      <c r="DJ70" s="228">
        <f t="shared" si="323"/>
        <v>0</v>
      </c>
      <c r="DK70" s="228">
        <f t="shared" si="324"/>
        <v>35233.14</v>
      </c>
      <c r="DL70" s="228">
        <f t="shared" si="325"/>
        <v>0</v>
      </c>
      <c r="DM70" s="228">
        <f t="shared" si="326"/>
        <v>0</v>
      </c>
      <c r="DN70" s="228">
        <f t="shared" si="327"/>
        <v>0</v>
      </c>
      <c r="DO70" s="228">
        <f t="shared" si="328"/>
        <v>0</v>
      </c>
      <c r="DP70" s="229">
        <f t="shared" si="329"/>
        <v>36982</v>
      </c>
      <c r="DQ70" s="228">
        <f t="shared" si="34"/>
        <v>68619.649999999994</v>
      </c>
      <c r="DR70" s="230">
        <f t="shared" si="35"/>
        <v>36982</v>
      </c>
      <c r="DS70" s="231">
        <f t="shared" si="36"/>
        <v>0</v>
      </c>
      <c r="DT70" s="232"/>
      <c r="DU70" s="232"/>
      <c r="DV70" s="232"/>
      <c r="DW70" s="232"/>
      <c r="DX70" s="232"/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32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33"/>
      <c r="FB70" s="233"/>
      <c r="FC70" s="233"/>
      <c r="FD70" s="233"/>
      <c r="FE70" s="233"/>
      <c r="FF70" s="233"/>
      <c r="FG70" s="233"/>
      <c r="FH70" s="233"/>
      <c r="FI70" s="233"/>
    </row>
    <row r="71" spans="1:165" s="234" customFormat="1" ht="19.5" customHeight="1" x14ac:dyDescent="0.35">
      <c r="A71" s="205"/>
      <c r="B71" s="466">
        <f t="shared" ref="B71:B81" si="363">EDATE(B70,1)</f>
        <v>36923</v>
      </c>
      <c r="C71" s="467">
        <f t="shared" ref="C71:C81" si="364">G70</f>
        <v>61068.03</v>
      </c>
      <c r="D71" s="467">
        <v>0</v>
      </c>
      <c r="E71" s="467">
        <v>0</v>
      </c>
      <c r="F71" s="467">
        <f t="shared" si="331"/>
        <v>3288.43</v>
      </c>
      <c r="G71" s="467">
        <f t="shared" ref="G71:G81" si="365">F71+G70</f>
        <v>64356.46</v>
      </c>
      <c r="H71" s="480">
        <f t="shared" ref="H71:H81" si="366">F71/G70</f>
        <v>5.3848634056150167E-2</v>
      </c>
      <c r="I71" s="347">
        <f t="shared" ref="I71:I81" si="367">F71+I70</f>
        <v>58074.619999999995</v>
      </c>
      <c r="J71" s="210">
        <f t="shared" si="332"/>
        <v>0</v>
      </c>
      <c r="K71" s="211">
        <v>36923</v>
      </c>
      <c r="L71" s="212">
        <f t="shared" ref="L71:L81" si="368">L70</f>
        <v>1</v>
      </c>
      <c r="M71" s="398">
        <v>2916.5</v>
      </c>
      <c r="N71" s="235">
        <f t="shared" si="333"/>
        <v>2916.5</v>
      </c>
      <c r="O71" s="214">
        <f t="shared" ref="O71" si="369">O70</f>
        <v>0</v>
      </c>
      <c r="P71" s="398">
        <v>256.55</v>
      </c>
      <c r="Q71" s="236">
        <f t="shared" si="334"/>
        <v>0</v>
      </c>
      <c r="R71" s="212">
        <f t="shared" ref="R71" si="370">R70</f>
        <v>0</v>
      </c>
      <c r="S71" s="398">
        <v>8626.6</v>
      </c>
      <c r="T71" s="237">
        <f t="shared" si="335"/>
        <v>0</v>
      </c>
      <c r="U71" s="216">
        <f t="shared" ref="U71" si="371">U70</f>
        <v>0</v>
      </c>
      <c r="V71" s="398">
        <v>827.56</v>
      </c>
      <c r="W71" s="237">
        <f t="shared" si="336"/>
        <v>0</v>
      </c>
      <c r="X71" s="216">
        <f t="shared" ref="X71" si="372">X70</f>
        <v>0</v>
      </c>
      <c r="Y71" s="382">
        <v>-74</v>
      </c>
      <c r="Z71" s="238">
        <f t="shared" si="337"/>
        <v>0</v>
      </c>
      <c r="AA71" s="218">
        <f t="shared" ref="AA71" si="373">AA70</f>
        <v>1</v>
      </c>
      <c r="AB71" s="382">
        <v>-56.5</v>
      </c>
      <c r="AC71" s="239">
        <f t="shared" si="338"/>
        <v>-56.5</v>
      </c>
      <c r="AD71" s="216">
        <f t="shared" ref="AD71" si="374">AD70</f>
        <v>0</v>
      </c>
      <c r="AE71" s="382">
        <v>-42.5</v>
      </c>
      <c r="AF71" s="239">
        <f t="shared" si="339"/>
        <v>0</v>
      </c>
      <c r="AG71" s="216">
        <f t="shared" ref="AG71" si="375">AG70</f>
        <v>0</v>
      </c>
      <c r="AH71" s="383">
        <v>211</v>
      </c>
      <c r="AI71" s="238">
        <f t="shared" si="340"/>
        <v>0</v>
      </c>
      <c r="AJ71" s="218">
        <f t="shared" ref="AJ71" si="376">AJ70</f>
        <v>0</v>
      </c>
      <c r="AK71" s="383">
        <v>86</v>
      </c>
      <c r="AL71" s="239">
        <f t="shared" si="341"/>
        <v>0</v>
      </c>
      <c r="AM71" s="216">
        <f t="shared" ref="AM71" si="377">AM70</f>
        <v>1</v>
      </c>
      <c r="AN71" s="383">
        <v>11</v>
      </c>
      <c r="AO71" s="238">
        <f t="shared" si="342"/>
        <v>11</v>
      </c>
      <c r="AP71" s="218">
        <f t="shared" ref="AP71" si="378">AP70</f>
        <v>1</v>
      </c>
      <c r="AQ71" s="398">
        <v>2370</v>
      </c>
      <c r="AR71" s="239">
        <f t="shared" si="343"/>
        <v>2370</v>
      </c>
      <c r="AS71" s="216">
        <f t="shared" ref="AS71" si="379">AS70</f>
        <v>0</v>
      </c>
      <c r="AT71" s="398">
        <v>237</v>
      </c>
      <c r="AU71" s="240">
        <f t="shared" si="344"/>
        <v>0</v>
      </c>
      <c r="AV71" s="214">
        <f t="shared" ref="AV71" si="380">AV70</f>
        <v>0</v>
      </c>
      <c r="AW71" s="398">
        <v>391</v>
      </c>
      <c r="AX71" s="236">
        <f t="shared" si="345"/>
        <v>0</v>
      </c>
      <c r="AY71" s="212">
        <f t="shared" ref="AY71" si="381">AY70</f>
        <v>1</v>
      </c>
      <c r="AZ71" s="383">
        <v>1425</v>
      </c>
      <c r="BA71" s="241">
        <f t="shared" si="346"/>
        <v>1425</v>
      </c>
      <c r="BB71" s="214">
        <f t="shared" ref="BB71" si="382">BB70</f>
        <v>0</v>
      </c>
      <c r="BC71" s="383">
        <v>142.5</v>
      </c>
      <c r="BD71" s="242">
        <f t="shared" si="347"/>
        <v>0</v>
      </c>
      <c r="BE71" s="212">
        <f t="shared" ref="BE71" si="383">BE70</f>
        <v>0</v>
      </c>
      <c r="BF71" s="375">
        <v>446.99</v>
      </c>
      <c r="BG71" s="242">
        <f t="shared" si="348"/>
        <v>0</v>
      </c>
      <c r="BH71" s="212">
        <f t="shared" ref="BH71" si="384">BH70</f>
        <v>1</v>
      </c>
      <c r="BI71" s="375">
        <v>184.49</v>
      </c>
      <c r="BJ71" s="240">
        <f t="shared" si="349"/>
        <v>184.49</v>
      </c>
      <c r="BK71" s="212">
        <f t="shared" ref="BK71" si="385">BK70</f>
        <v>0</v>
      </c>
      <c r="BL71" s="374">
        <v>-25.5</v>
      </c>
      <c r="BM71" s="240">
        <f t="shared" si="350"/>
        <v>0</v>
      </c>
      <c r="BN71" s="212">
        <f t="shared" ref="BN71" si="386">BN70</f>
        <v>0</v>
      </c>
      <c r="BO71" s="398">
        <v>912.5</v>
      </c>
      <c r="BP71" s="236">
        <f t="shared" si="351"/>
        <v>0</v>
      </c>
      <c r="BQ71" s="212">
        <f t="shared" ref="BQ71" si="387">BQ70</f>
        <v>2</v>
      </c>
      <c r="BR71" s="397">
        <v>-1781.03</v>
      </c>
      <c r="BS71" s="242">
        <f t="shared" si="352"/>
        <v>-3562.06</v>
      </c>
      <c r="BT71" s="212">
        <f t="shared" ref="BT71" si="388">BT70</f>
        <v>0</v>
      </c>
      <c r="BU71" s="397">
        <v>-968.51</v>
      </c>
      <c r="BV71" s="240">
        <f t="shared" si="353"/>
        <v>0</v>
      </c>
      <c r="BW71" s="220">
        <f t="shared" ref="BW71" si="389">BW70</f>
        <v>0</v>
      </c>
      <c r="BX71" s="397">
        <v>-318.5</v>
      </c>
      <c r="BY71" s="236">
        <f t="shared" si="354"/>
        <v>0</v>
      </c>
      <c r="BZ71" s="212">
        <f t="shared" ref="BZ71:BZ81" si="390">BZ70</f>
        <v>0</v>
      </c>
      <c r="CA71" s="213"/>
      <c r="CB71" s="240">
        <f t="shared" si="355"/>
        <v>0</v>
      </c>
      <c r="CC71" s="214">
        <f t="shared" ref="CC71:CC81" si="391">CC70</f>
        <v>0</v>
      </c>
      <c r="CD71" s="215"/>
      <c r="CE71" s="242">
        <f t="shared" si="356"/>
        <v>0</v>
      </c>
      <c r="CF71" s="221">
        <f t="shared" si="357"/>
        <v>3288.43</v>
      </c>
      <c r="CG71" s="222">
        <f t="shared" si="358"/>
        <v>1</v>
      </c>
      <c r="CH71" s="222">
        <f t="shared" si="359"/>
        <v>0</v>
      </c>
      <c r="CI71" s="223">
        <v>36923</v>
      </c>
      <c r="CJ71" s="209">
        <f t="shared" si="360"/>
        <v>3288.43</v>
      </c>
      <c r="CK71" s="209">
        <f t="shared" si="361"/>
        <v>0</v>
      </c>
      <c r="CL71" s="209">
        <f t="shared" ref="CL71:CL81" si="392">CL70+CF71</f>
        <v>58074.619999999995</v>
      </c>
      <c r="CM71" s="207">
        <f>MAX(CL55:CL71)</f>
        <v>58074.619999999995</v>
      </c>
      <c r="CN71" s="207">
        <f t="shared" si="362"/>
        <v>0</v>
      </c>
      <c r="CO71" s="225" t="b">
        <f>(CN72=CM394)</f>
        <v>0</v>
      </c>
      <c r="CP71" s="226">
        <f t="shared" si="330"/>
        <v>0</v>
      </c>
      <c r="CQ71" s="227">
        <f t="shared" si="304"/>
        <v>37012</v>
      </c>
      <c r="CR71" s="228">
        <f t="shared" si="305"/>
        <v>8823.5</v>
      </c>
      <c r="CS71" s="228">
        <f t="shared" si="306"/>
        <v>0</v>
      </c>
      <c r="CT71" s="228">
        <f t="shared" si="307"/>
        <v>0</v>
      </c>
      <c r="CU71" s="228">
        <f t="shared" si="308"/>
        <v>0</v>
      </c>
      <c r="CV71" s="228">
        <f t="shared" si="309"/>
        <v>0</v>
      </c>
      <c r="CW71" s="228">
        <f t="shared" si="310"/>
        <v>-383.5</v>
      </c>
      <c r="CX71" s="228">
        <f t="shared" si="311"/>
        <v>0</v>
      </c>
      <c r="CY71" s="228">
        <f t="shared" si="312"/>
        <v>0</v>
      </c>
      <c r="CZ71" s="228">
        <f t="shared" si="313"/>
        <v>0</v>
      </c>
      <c r="DA71" s="228">
        <f t="shared" si="314"/>
        <v>-1519.5</v>
      </c>
      <c r="DB71" s="228">
        <f t="shared" si="315"/>
        <v>19970</v>
      </c>
      <c r="DC71" s="228">
        <f t="shared" si="316"/>
        <v>0</v>
      </c>
      <c r="DD71" s="228">
        <f t="shared" si="317"/>
        <v>0</v>
      </c>
      <c r="DE71" s="228">
        <f t="shared" si="318"/>
        <v>5548</v>
      </c>
      <c r="DF71" s="228">
        <f t="shared" si="319"/>
        <v>0</v>
      </c>
      <c r="DG71" s="228">
        <f t="shared" si="320"/>
        <v>0</v>
      </c>
      <c r="DH71" s="228">
        <f t="shared" si="321"/>
        <v>7184.02</v>
      </c>
      <c r="DI71" s="228">
        <f t="shared" si="322"/>
        <v>0</v>
      </c>
      <c r="DJ71" s="228">
        <f t="shared" si="323"/>
        <v>0</v>
      </c>
      <c r="DK71" s="228">
        <f t="shared" si="324"/>
        <v>41227.06</v>
      </c>
      <c r="DL71" s="228">
        <f t="shared" si="325"/>
        <v>0</v>
      </c>
      <c r="DM71" s="228">
        <f t="shared" si="326"/>
        <v>0</v>
      </c>
      <c r="DN71" s="228">
        <f t="shared" si="327"/>
        <v>0</v>
      </c>
      <c r="DO71" s="228">
        <f t="shared" si="328"/>
        <v>0</v>
      </c>
      <c r="DP71" s="229">
        <f t="shared" si="329"/>
        <v>37012</v>
      </c>
      <c r="DQ71" s="228">
        <f t="shared" si="34"/>
        <v>80849.58</v>
      </c>
      <c r="DR71" s="230">
        <f t="shared" si="35"/>
        <v>37012</v>
      </c>
      <c r="DS71" s="231">
        <f t="shared" si="36"/>
        <v>0</v>
      </c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33"/>
      <c r="FB71" s="233"/>
      <c r="FC71" s="233"/>
      <c r="FD71" s="233"/>
      <c r="FE71" s="233"/>
      <c r="FF71" s="233"/>
      <c r="FG71" s="233"/>
      <c r="FH71" s="233"/>
      <c r="FI71" s="233"/>
    </row>
    <row r="72" spans="1:165" s="234" customFormat="1" ht="19.5" customHeight="1" x14ac:dyDescent="0.35">
      <c r="A72" s="205"/>
      <c r="B72" s="466">
        <f t="shared" si="363"/>
        <v>36951</v>
      </c>
      <c r="C72" s="467">
        <f t="shared" si="364"/>
        <v>64356.46</v>
      </c>
      <c r="D72" s="467">
        <v>0</v>
      </c>
      <c r="E72" s="467">
        <v>0</v>
      </c>
      <c r="F72" s="467">
        <f t="shared" si="331"/>
        <v>22426.760000000002</v>
      </c>
      <c r="G72" s="467">
        <f t="shared" si="365"/>
        <v>86783.22</v>
      </c>
      <c r="H72" s="480">
        <f t="shared" si="366"/>
        <v>0.34847721580708452</v>
      </c>
      <c r="I72" s="347">
        <f t="shared" si="367"/>
        <v>80501.38</v>
      </c>
      <c r="J72" s="210">
        <f t="shared" si="332"/>
        <v>0</v>
      </c>
      <c r="K72" s="211">
        <v>36951</v>
      </c>
      <c r="L72" s="212">
        <f t="shared" si="368"/>
        <v>1</v>
      </c>
      <c r="M72" s="398">
        <v>3980.5</v>
      </c>
      <c r="N72" s="235">
        <f t="shared" si="333"/>
        <v>3980.5</v>
      </c>
      <c r="O72" s="214">
        <f t="shared" ref="O72" si="393">O71</f>
        <v>0</v>
      </c>
      <c r="P72" s="398">
        <v>398.05</v>
      </c>
      <c r="Q72" s="236">
        <f t="shared" si="334"/>
        <v>0</v>
      </c>
      <c r="R72" s="212">
        <f t="shared" ref="R72" si="394">R71</f>
        <v>0</v>
      </c>
      <c r="S72" s="398">
        <v>6701.4</v>
      </c>
      <c r="T72" s="237">
        <f t="shared" si="335"/>
        <v>0</v>
      </c>
      <c r="U72" s="216">
        <f t="shared" ref="U72" si="395">U71</f>
        <v>0</v>
      </c>
      <c r="V72" s="398">
        <v>670.14</v>
      </c>
      <c r="W72" s="237">
        <f t="shared" si="336"/>
        <v>0</v>
      </c>
      <c r="X72" s="216">
        <f t="shared" ref="X72" si="396">X71</f>
        <v>0</v>
      </c>
      <c r="Y72" s="382">
        <v>-159</v>
      </c>
      <c r="Z72" s="238">
        <f t="shared" si="337"/>
        <v>0</v>
      </c>
      <c r="AA72" s="218">
        <f t="shared" ref="AA72" si="397">AA71</f>
        <v>1</v>
      </c>
      <c r="AB72" s="382">
        <v>-99</v>
      </c>
      <c r="AC72" s="239">
        <f t="shared" si="338"/>
        <v>-99</v>
      </c>
      <c r="AD72" s="216">
        <f t="shared" ref="AD72" si="398">AD71</f>
        <v>0</v>
      </c>
      <c r="AE72" s="382">
        <v>-51</v>
      </c>
      <c r="AF72" s="239">
        <f t="shared" si="339"/>
        <v>0</v>
      </c>
      <c r="AG72" s="216">
        <f t="shared" ref="AG72" si="399">AG71</f>
        <v>0</v>
      </c>
      <c r="AH72" s="383">
        <v>900</v>
      </c>
      <c r="AI72" s="238">
        <f t="shared" si="340"/>
        <v>0</v>
      </c>
      <c r="AJ72" s="218">
        <f t="shared" ref="AJ72" si="400">AJ71</f>
        <v>0</v>
      </c>
      <c r="AK72" s="383">
        <v>450</v>
      </c>
      <c r="AL72" s="239">
        <f t="shared" si="341"/>
        <v>0</v>
      </c>
      <c r="AM72" s="216">
        <f t="shared" ref="AM72" si="401">AM71</f>
        <v>1</v>
      </c>
      <c r="AN72" s="383">
        <v>180</v>
      </c>
      <c r="AO72" s="238">
        <f t="shared" si="342"/>
        <v>180</v>
      </c>
      <c r="AP72" s="218">
        <f t="shared" ref="AP72" si="402">AP71</f>
        <v>1</v>
      </c>
      <c r="AQ72" s="398">
        <v>3340</v>
      </c>
      <c r="AR72" s="239">
        <f t="shared" si="343"/>
        <v>3340</v>
      </c>
      <c r="AS72" s="216">
        <f t="shared" ref="AS72" si="403">AS71</f>
        <v>0</v>
      </c>
      <c r="AT72" s="398">
        <v>334</v>
      </c>
      <c r="AU72" s="240">
        <f t="shared" si="344"/>
        <v>0</v>
      </c>
      <c r="AV72" s="214">
        <f t="shared" ref="AV72" si="404">AV71</f>
        <v>0</v>
      </c>
      <c r="AW72" s="398">
        <v>1660</v>
      </c>
      <c r="AX72" s="236">
        <f t="shared" si="345"/>
        <v>0</v>
      </c>
      <c r="AY72" s="212">
        <f t="shared" ref="AY72" si="405">AY71</f>
        <v>1</v>
      </c>
      <c r="AZ72" s="382">
        <v>-765.5</v>
      </c>
      <c r="BA72" s="241">
        <f t="shared" si="346"/>
        <v>-765.5</v>
      </c>
      <c r="BB72" s="214">
        <f t="shared" ref="BB72" si="406">BB71</f>
        <v>0</v>
      </c>
      <c r="BC72" s="382">
        <v>-146.75</v>
      </c>
      <c r="BD72" s="242">
        <f t="shared" si="347"/>
        <v>0</v>
      </c>
      <c r="BE72" s="212">
        <f t="shared" ref="BE72" si="407">BE71</f>
        <v>0</v>
      </c>
      <c r="BF72" s="375">
        <v>2109.5300000000002</v>
      </c>
      <c r="BG72" s="242">
        <f t="shared" si="348"/>
        <v>0</v>
      </c>
      <c r="BH72" s="212">
        <f t="shared" ref="BH72" si="408">BH71</f>
        <v>1</v>
      </c>
      <c r="BI72" s="375">
        <v>1015.76</v>
      </c>
      <c r="BJ72" s="240">
        <f t="shared" si="349"/>
        <v>1015.76</v>
      </c>
      <c r="BK72" s="212">
        <f t="shared" ref="BK72" si="409">BK71</f>
        <v>0</v>
      </c>
      <c r="BL72" s="375">
        <v>140.75</v>
      </c>
      <c r="BM72" s="240">
        <f t="shared" si="350"/>
        <v>0</v>
      </c>
      <c r="BN72" s="212">
        <f t="shared" ref="BN72" si="410">BN71</f>
        <v>0</v>
      </c>
      <c r="BO72" s="397">
        <v>-2359.25</v>
      </c>
      <c r="BP72" s="236">
        <f t="shared" si="351"/>
        <v>0</v>
      </c>
      <c r="BQ72" s="212">
        <f t="shared" ref="BQ72" si="411">BQ71</f>
        <v>2</v>
      </c>
      <c r="BR72" s="398">
        <v>7387.5</v>
      </c>
      <c r="BS72" s="242">
        <f t="shared" si="352"/>
        <v>14775</v>
      </c>
      <c r="BT72" s="212">
        <f t="shared" ref="BT72" si="412">BT71</f>
        <v>0</v>
      </c>
      <c r="BU72" s="398">
        <v>3693.75</v>
      </c>
      <c r="BV72" s="240">
        <f t="shared" si="353"/>
        <v>0</v>
      </c>
      <c r="BW72" s="220">
        <f t="shared" ref="BW72" si="413">BW71</f>
        <v>0</v>
      </c>
      <c r="BX72" s="398">
        <v>738.75</v>
      </c>
      <c r="BY72" s="236">
        <f t="shared" si="354"/>
        <v>0</v>
      </c>
      <c r="BZ72" s="212">
        <f t="shared" si="390"/>
        <v>0</v>
      </c>
      <c r="CA72" s="213"/>
      <c r="CB72" s="240">
        <f t="shared" si="355"/>
        <v>0</v>
      </c>
      <c r="CC72" s="214">
        <f t="shared" si="391"/>
        <v>0</v>
      </c>
      <c r="CD72" s="215"/>
      <c r="CE72" s="242">
        <f t="shared" si="356"/>
        <v>0</v>
      </c>
      <c r="CF72" s="221">
        <f t="shared" si="357"/>
        <v>22426.760000000002</v>
      </c>
      <c r="CG72" s="222">
        <f t="shared" si="358"/>
        <v>1</v>
      </c>
      <c r="CH72" s="222">
        <f t="shared" si="359"/>
        <v>0</v>
      </c>
      <c r="CI72" s="223">
        <v>36951</v>
      </c>
      <c r="CJ72" s="209">
        <f t="shared" si="360"/>
        <v>22426.760000000002</v>
      </c>
      <c r="CK72" s="209">
        <f t="shared" si="361"/>
        <v>0</v>
      </c>
      <c r="CL72" s="209">
        <f t="shared" si="392"/>
        <v>80501.38</v>
      </c>
      <c r="CM72" s="207">
        <f>MAX(CL55:CL72)</f>
        <v>80501.38</v>
      </c>
      <c r="CN72" s="207">
        <f t="shared" si="362"/>
        <v>0</v>
      </c>
      <c r="CO72" s="225" t="b">
        <f>(CN73=CM394)</f>
        <v>0</v>
      </c>
      <c r="CP72" s="226">
        <f t="shared" si="330"/>
        <v>0</v>
      </c>
      <c r="CQ72" s="227">
        <f t="shared" si="304"/>
        <v>37043</v>
      </c>
      <c r="CR72" s="228">
        <f t="shared" si="305"/>
        <v>10212.5</v>
      </c>
      <c r="CS72" s="228">
        <f t="shared" si="306"/>
        <v>0</v>
      </c>
      <c r="CT72" s="228">
        <f t="shared" si="307"/>
        <v>0</v>
      </c>
      <c r="CU72" s="228">
        <f t="shared" si="308"/>
        <v>0</v>
      </c>
      <c r="CV72" s="228">
        <f t="shared" si="309"/>
        <v>0</v>
      </c>
      <c r="CW72" s="228">
        <f t="shared" si="310"/>
        <v>-884</v>
      </c>
      <c r="CX72" s="228">
        <f t="shared" si="311"/>
        <v>0</v>
      </c>
      <c r="CY72" s="228">
        <f t="shared" si="312"/>
        <v>0</v>
      </c>
      <c r="CZ72" s="228">
        <f t="shared" si="313"/>
        <v>0</v>
      </c>
      <c r="DA72" s="228">
        <f t="shared" si="314"/>
        <v>-1428.5</v>
      </c>
      <c r="DB72" s="228">
        <f t="shared" si="315"/>
        <v>19122</v>
      </c>
      <c r="DC72" s="228">
        <f t="shared" si="316"/>
        <v>0</v>
      </c>
      <c r="DD72" s="228">
        <f t="shared" si="317"/>
        <v>0</v>
      </c>
      <c r="DE72" s="228">
        <f t="shared" si="318"/>
        <v>8882.48</v>
      </c>
      <c r="DF72" s="228">
        <f t="shared" si="319"/>
        <v>0</v>
      </c>
      <c r="DG72" s="228">
        <f t="shared" si="320"/>
        <v>0</v>
      </c>
      <c r="DH72" s="228">
        <f t="shared" si="321"/>
        <v>6965.27</v>
      </c>
      <c r="DI72" s="228">
        <f t="shared" si="322"/>
        <v>0</v>
      </c>
      <c r="DJ72" s="228">
        <f t="shared" si="323"/>
        <v>0</v>
      </c>
      <c r="DK72" s="228">
        <f t="shared" si="324"/>
        <v>37099.08</v>
      </c>
      <c r="DL72" s="228">
        <f t="shared" si="325"/>
        <v>0</v>
      </c>
      <c r="DM72" s="228">
        <f t="shared" si="326"/>
        <v>0</v>
      </c>
      <c r="DN72" s="228">
        <f t="shared" si="327"/>
        <v>0</v>
      </c>
      <c r="DO72" s="228">
        <f t="shared" si="328"/>
        <v>0</v>
      </c>
      <c r="DP72" s="229">
        <f t="shared" si="329"/>
        <v>37043</v>
      </c>
      <c r="DQ72" s="228">
        <f t="shared" si="34"/>
        <v>79968.83</v>
      </c>
      <c r="DR72" s="230">
        <f t="shared" si="35"/>
        <v>37043</v>
      </c>
      <c r="DS72" s="231">
        <f t="shared" si="36"/>
        <v>-11881.729999999996</v>
      </c>
      <c r="DT72" s="232"/>
      <c r="DU72" s="232"/>
      <c r="DV72" s="232"/>
      <c r="DW72" s="232"/>
      <c r="DX72" s="232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33"/>
      <c r="FB72" s="233"/>
      <c r="FC72" s="233"/>
      <c r="FD72" s="233"/>
      <c r="FE72" s="233"/>
      <c r="FF72" s="233"/>
      <c r="FG72" s="233"/>
      <c r="FH72" s="233"/>
      <c r="FI72" s="233"/>
    </row>
    <row r="73" spans="1:165" s="234" customFormat="1" ht="19.5" customHeight="1" x14ac:dyDescent="0.35">
      <c r="A73" s="205"/>
      <c r="B73" s="466">
        <f t="shared" si="363"/>
        <v>36982</v>
      </c>
      <c r="C73" s="467">
        <f t="shared" si="364"/>
        <v>86783.22</v>
      </c>
      <c r="D73" s="467">
        <v>0</v>
      </c>
      <c r="E73" s="467">
        <v>0</v>
      </c>
      <c r="F73" s="467">
        <f t="shared" si="331"/>
        <v>-11881.73</v>
      </c>
      <c r="G73" s="467">
        <f t="shared" si="365"/>
        <v>74901.490000000005</v>
      </c>
      <c r="H73" s="480">
        <f t="shared" si="366"/>
        <v>-0.13691275801934982</v>
      </c>
      <c r="I73" s="347">
        <f t="shared" si="367"/>
        <v>68619.650000000009</v>
      </c>
      <c r="J73" s="210">
        <f t="shared" si="332"/>
        <v>-11881.729999999996</v>
      </c>
      <c r="K73" s="211">
        <v>36982</v>
      </c>
      <c r="L73" s="212">
        <f t="shared" si="368"/>
        <v>1</v>
      </c>
      <c r="M73" s="398">
        <v>2482.5</v>
      </c>
      <c r="N73" s="235">
        <f t="shared" si="333"/>
        <v>2482.5</v>
      </c>
      <c r="O73" s="214">
        <f t="shared" ref="O73" si="414">O72</f>
        <v>0</v>
      </c>
      <c r="P73" s="398">
        <v>213.15</v>
      </c>
      <c r="Q73" s="236">
        <f t="shared" si="334"/>
        <v>0</v>
      </c>
      <c r="R73" s="212">
        <f t="shared" ref="R73" si="415">R72</f>
        <v>0</v>
      </c>
      <c r="S73" s="398">
        <v>1668.6</v>
      </c>
      <c r="T73" s="237">
        <f t="shared" si="335"/>
        <v>0</v>
      </c>
      <c r="U73" s="216">
        <f t="shared" ref="U73" si="416">U72</f>
        <v>0</v>
      </c>
      <c r="V73" s="398">
        <v>131.76</v>
      </c>
      <c r="W73" s="237">
        <f t="shared" si="336"/>
        <v>0</v>
      </c>
      <c r="X73" s="216">
        <f t="shared" ref="X73" si="417">X72</f>
        <v>0</v>
      </c>
      <c r="Y73" s="382">
        <v>-49</v>
      </c>
      <c r="Z73" s="238">
        <f t="shared" si="337"/>
        <v>0</v>
      </c>
      <c r="AA73" s="218">
        <f t="shared" ref="AA73" si="418">AA72</f>
        <v>1</v>
      </c>
      <c r="AB73" s="382">
        <v>-44</v>
      </c>
      <c r="AC73" s="239">
        <f t="shared" si="338"/>
        <v>-44</v>
      </c>
      <c r="AD73" s="216">
        <f t="shared" ref="AD73" si="419">AD72</f>
        <v>0</v>
      </c>
      <c r="AE73" s="382">
        <v>-40</v>
      </c>
      <c r="AF73" s="239">
        <f t="shared" si="339"/>
        <v>0</v>
      </c>
      <c r="AG73" s="216">
        <f t="shared" ref="AG73" si="420">AG72</f>
        <v>0</v>
      </c>
      <c r="AH73" s="382">
        <v>-1339</v>
      </c>
      <c r="AI73" s="238">
        <f t="shared" si="340"/>
        <v>0</v>
      </c>
      <c r="AJ73" s="218">
        <f t="shared" ref="AJ73" si="421">AJ72</f>
        <v>0</v>
      </c>
      <c r="AK73" s="382">
        <v>-689</v>
      </c>
      <c r="AL73" s="239">
        <f t="shared" si="341"/>
        <v>0</v>
      </c>
      <c r="AM73" s="216">
        <f t="shared" ref="AM73" si="422">AM72</f>
        <v>1</v>
      </c>
      <c r="AN73" s="382">
        <v>-299</v>
      </c>
      <c r="AO73" s="238">
        <f t="shared" si="342"/>
        <v>-299</v>
      </c>
      <c r="AP73" s="218">
        <f t="shared" ref="AP73" si="423">AP72</f>
        <v>1</v>
      </c>
      <c r="AQ73" s="397">
        <v>-1609</v>
      </c>
      <c r="AR73" s="239">
        <f t="shared" si="343"/>
        <v>-1609</v>
      </c>
      <c r="AS73" s="216">
        <f t="shared" ref="AS73" si="424">AS72</f>
        <v>0</v>
      </c>
      <c r="AT73" s="397">
        <v>-196</v>
      </c>
      <c r="AU73" s="240">
        <f t="shared" si="344"/>
        <v>0</v>
      </c>
      <c r="AV73" s="214">
        <f t="shared" ref="AV73" si="425">AV72</f>
        <v>0</v>
      </c>
      <c r="AW73" s="398">
        <v>471</v>
      </c>
      <c r="AX73" s="236">
        <f t="shared" si="345"/>
        <v>0</v>
      </c>
      <c r="AY73" s="212">
        <f t="shared" ref="AY73" si="426">AY72</f>
        <v>1</v>
      </c>
      <c r="AZ73" s="382">
        <v>-25</v>
      </c>
      <c r="BA73" s="241">
        <f t="shared" si="346"/>
        <v>-25</v>
      </c>
      <c r="BB73" s="214">
        <f t="shared" ref="BB73" si="427">BB72</f>
        <v>0</v>
      </c>
      <c r="BC73" s="382">
        <v>-2.5</v>
      </c>
      <c r="BD73" s="242">
        <f t="shared" si="347"/>
        <v>0</v>
      </c>
      <c r="BE73" s="212">
        <f t="shared" ref="BE73" si="428">BE72</f>
        <v>0</v>
      </c>
      <c r="BF73" s="374">
        <v>-2690.5</v>
      </c>
      <c r="BG73" s="242">
        <f t="shared" si="348"/>
        <v>0</v>
      </c>
      <c r="BH73" s="212">
        <f t="shared" ref="BH73" si="429">BH72</f>
        <v>1</v>
      </c>
      <c r="BI73" s="374">
        <v>-1384.25</v>
      </c>
      <c r="BJ73" s="240">
        <f t="shared" si="349"/>
        <v>-1384.25</v>
      </c>
      <c r="BK73" s="212">
        <f t="shared" ref="BK73" si="430">BK72</f>
        <v>0</v>
      </c>
      <c r="BL73" s="374">
        <v>-339.25</v>
      </c>
      <c r="BM73" s="240">
        <f t="shared" si="350"/>
        <v>0</v>
      </c>
      <c r="BN73" s="212">
        <f t="shared" ref="BN73" si="431">BN72</f>
        <v>0</v>
      </c>
      <c r="BO73" s="397">
        <v>-320.25</v>
      </c>
      <c r="BP73" s="236">
        <f t="shared" si="351"/>
        <v>0</v>
      </c>
      <c r="BQ73" s="212">
        <f t="shared" ref="BQ73" si="432">BQ72</f>
        <v>2</v>
      </c>
      <c r="BR73" s="397">
        <v>-5501.49</v>
      </c>
      <c r="BS73" s="242">
        <f t="shared" si="352"/>
        <v>-11002.98</v>
      </c>
      <c r="BT73" s="212">
        <f t="shared" ref="BT73" si="433">BT72</f>
        <v>0</v>
      </c>
      <c r="BU73" s="397">
        <v>-2770.24</v>
      </c>
      <c r="BV73" s="240">
        <f t="shared" si="353"/>
        <v>0</v>
      </c>
      <c r="BW73" s="220">
        <f t="shared" ref="BW73" si="434">BW72</f>
        <v>0</v>
      </c>
      <c r="BX73" s="397">
        <v>-585.25</v>
      </c>
      <c r="BY73" s="236">
        <f t="shared" si="354"/>
        <v>0</v>
      </c>
      <c r="BZ73" s="212">
        <f t="shared" si="390"/>
        <v>0</v>
      </c>
      <c r="CA73" s="213"/>
      <c r="CB73" s="240">
        <f t="shared" si="355"/>
        <v>0</v>
      </c>
      <c r="CC73" s="214">
        <f t="shared" si="391"/>
        <v>0</v>
      </c>
      <c r="CD73" s="215"/>
      <c r="CE73" s="242">
        <f t="shared" si="356"/>
        <v>0</v>
      </c>
      <c r="CF73" s="221">
        <f t="shared" si="357"/>
        <v>-11881.73</v>
      </c>
      <c r="CG73" s="222">
        <f t="shared" si="358"/>
        <v>0</v>
      </c>
      <c r="CH73" s="222">
        <f t="shared" si="359"/>
        <v>1</v>
      </c>
      <c r="CI73" s="223">
        <v>36982</v>
      </c>
      <c r="CJ73" s="209">
        <f t="shared" si="360"/>
        <v>0</v>
      </c>
      <c r="CK73" s="209">
        <f t="shared" si="361"/>
        <v>-11881.73</v>
      </c>
      <c r="CL73" s="209">
        <f t="shared" si="392"/>
        <v>68619.650000000009</v>
      </c>
      <c r="CM73" s="207">
        <f>MAX(CL55:CL73)</f>
        <v>80501.38</v>
      </c>
      <c r="CN73" s="207">
        <f t="shared" si="362"/>
        <v>-11881.729999999996</v>
      </c>
      <c r="CO73" s="225" t="b">
        <f>(CN74=CM394)</f>
        <v>0</v>
      </c>
      <c r="CP73" s="226">
        <f t="shared" si="330"/>
        <v>0</v>
      </c>
      <c r="CQ73" s="227">
        <f t="shared" si="304"/>
        <v>37073</v>
      </c>
      <c r="CR73" s="228">
        <f t="shared" si="305"/>
        <v>10871</v>
      </c>
      <c r="CS73" s="228">
        <f t="shared" si="306"/>
        <v>0</v>
      </c>
      <c r="CT73" s="228">
        <f t="shared" si="307"/>
        <v>0</v>
      </c>
      <c r="CU73" s="228">
        <f t="shared" si="308"/>
        <v>0</v>
      </c>
      <c r="CV73" s="228">
        <f t="shared" si="309"/>
        <v>0</v>
      </c>
      <c r="CW73" s="228">
        <f t="shared" si="310"/>
        <v>-723</v>
      </c>
      <c r="CX73" s="228">
        <f t="shared" si="311"/>
        <v>0</v>
      </c>
      <c r="CY73" s="228">
        <f t="shared" si="312"/>
        <v>0</v>
      </c>
      <c r="CZ73" s="228">
        <f t="shared" si="313"/>
        <v>0</v>
      </c>
      <c r="DA73" s="228">
        <f t="shared" si="314"/>
        <v>-1358.5</v>
      </c>
      <c r="DB73" s="228">
        <f t="shared" si="315"/>
        <v>18942</v>
      </c>
      <c r="DC73" s="228">
        <f t="shared" si="316"/>
        <v>0</v>
      </c>
      <c r="DD73" s="228">
        <f t="shared" si="317"/>
        <v>0</v>
      </c>
      <c r="DE73" s="228">
        <f t="shared" si="318"/>
        <v>8618.48</v>
      </c>
      <c r="DF73" s="228">
        <f t="shared" si="319"/>
        <v>0</v>
      </c>
      <c r="DG73" s="228">
        <f t="shared" si="320"/>
        <v>0</v>
      </c>
      <c r="DH73" s="228">
        <f t="shared" si="321"/>
        <v>7382.51</v>
      </c>
      <c r="DI73" s="228">
        <f t="shared" si="322"/>
        <v>0</v>
      </c>
      <c r="DJ73" s="228">
        <f t="shared" si="323"/>
        <v>0</v>
      </c>
      <c r="DK73" s="228">
        <f t="shared" si="324"/>
        <v>33718.1</v>
      </c>
      <c r="DL73" s="228">
        <f t="shared" si="325"/>
        <v>0</v>
      </c>
      <c r="DM73" s="228">
        <f t="shared" si="326"/>
        <v>0</v>
      </c>
      <c r="DN73" s="228">
        <f t="shared" si="327"/>
        <v>0</v>
      </c>
      <c r="DO73" s="228">
        <f t="shared" si="328"/>
        <v>0</v>
      </c>
      <c r="DP73" s="229">
        <f t="shared" si="329"/>
        <v>37073</v>
      </c>
      <c r="DQ73" s="228">
        <f t="shared" si="34"/>
        <v>77450.59</v>
      </c>
      <c r="DR73" s="230">
        <f t="shared" si="35"/>
        <v>37073</v>
      </c>
      <c r="DS73" s="231">
        <f t="shared" si="36"/>
        <v>0</v>
      </c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33"/>
      <c r="FB73" s="233"/>
      <c r="FC73" s="233"/>
      <c r="FD73" s="233"/>
      <c r="FE73" s="233"/>
      <c r="FF73" s="233"/>
      <c r="FG73" s="233"/>
      <c r="FH73" s="233"/>
      <c r="FI73" s="233"/>
    </row>
    <row r="74" spans="1:165" s="234" customFormat="1" ht="19.5" customHeight="1" x14ac:dyDescent="0.35">
      <c r="A74" s="205"/>
      <c r="B74" s="466">
        <f t="shared" si="363"/>
        <v>37012</v>
      </c>
      <c r="C74" s="467">
        <f t="shared" si="364"/>
        <v>74901.490000000005</v>
      </c>
      <c r="D74" s="467">
        <v>0</v>
      </c>
      <c r="E74" s="467">
        <v>0</v>
      </c>
      <c r="F74" s="467">
        <f t="shared" si="331"/>
        <v>12229.93</v>
      </c>
      <c r="G74" s="467">
        <f t="shared" si="365"/>
        <v>87131.420000000013</v>
      </c>
      <c r="H74" s="480">
        <f t="shared" si="366"/>
        <v>0.16328019642866917</v>
      </c>
      <c r="I74" s="347">
        <f t="shared" si="367"/>
        <v>80849.580000000016</v>
      </c>
      <c r="J74" s="210">
        <f t="shared" si="332"/>
        <v>0</v>
      </c>
      <c r="K74" s="211">
        <v>37012</v>
      </c>
      <c r="L74" s="212">
        <f t="shared" si="368"/>
        <v>1</v>
      </c>
      <c r="M74" s="398">
        <v>318</v>
      </c>
      <c r="N74" s="235">
        <f t="shared" si="333"/>
        <v>318</v>
      </c>
      <c r="O74" s="214">
        <f t="shared" ref="O74" si="435">O73</f>
        <v>0</v>
      </c>
      <c r="P74" s="398">
        <v>31.8</v>
      </c>
      <c r="Q74" s="236">
        <f t="shared" si="334"/>
        <v>0</v>
      </c>
      <c r="R74" s="212">
        <f t="shared" ref="R74" si="436">R73</f>
        <v>0</v>
      </c>
      <c r="S74" s="397">
        <v>-1105.2</v>
      </c>
      <c r="T74" s="237">
        <f t="shared" si="335"/>
        <v>0</v>
      </c>
      <c r="U74" s="216">
        <f t="shared" ref="U74" si="437">U73</f>
        <v>0</v>
      </c>
      <c r="V74" s="397">
        <v>-110.52</v>
      </c>
      <c r="W74" s="237">
        <f t="shared" si="336"/>
        <v>0</v>
      </c>
      <c r="X74" s="216">
        <f t="shared" ref="X74" si="438">X73</f>
        <v>0</v>
      </c>
      <c r="Y74" s="383">
        <v>175</v>
      </c>
      <c r="Z74" s="238">
        <f t="shared" si="337"/>
        <v>0</v>
      </c>
      <c r="AA74" s="218">
        <f t="shared" ref="AA74" si="439">AA73</f>
        <v>1</v>
      </c>
      <c r="AB74" s="383">
        <v>87.5</v>
      </c>
      <c r="AC74" s="239">
        <f t="shared" si="338"/>
        <v>87.5</v>
      </c>
      <c r="AD74" s="216">
        <f t="shared" ref="AD74" si="440">AD73</f>
        <v>0</v>
      </c>
      <c r="AE74" s="383">
        <v>17.5</v>
      </c>
      <c r="AF74" s="239">
        <f t="shared" si="339"/>
        <v>0</v>
      </c>
      <c r="AG74" s="216">
        <f t="shared" ref="AG74" si="441">AG73</f>
        <v>0</v>
      </c>
      <c r="AH74" s="382">
        <v>-1028</v>
      </c>
      <c r="AI74" s="238">
        <f t="shared" si="340"/>
        <v>0</v>
      </c>
      <c r="AJ74" s="218">
        <f t="shared" ref="AJ74" si="442">AJ73</f>
        <v>0</v>
      </c>
      <c r="AK74" s="382">
        <v>-553</v>
      </c>
      <c r="AL74" s="239">
        <f t="shared" si="341"/>
        <v>0</v>
      </c>
      <c r="AM74" s="216">
        <f t="shared" ref="AM74" si="443">AM73</f>
        <v>1</v>
      </c>
      <c r="AN74" s="382">
        <v>-268</v>
      </c>
      <c r="AO74" s="238">
        <f t="shared" si="342"/>
        <v>-268</v>
      </c>
      <c r="AP74" s="218">
        <f t="shared" ref="AP74" si="444">AP73</f>
        <v>1</v>
      </c>
      <c r="AQ74" s="398">
        <v>1461</v>
      </c>
      <c r="AR74" s="239">
        <f t="shared" si="343"/>
        <v>1461</v>
      </c>
      <c r="AS74" s="216">
        <f t="shared" ref="AS74" si="445">AS73</f>
        <v>0</v>
      </c>
      <c r="AT74" s="398">
        <v>111</v>
      </c>
      <c r="AU74" s="240">
        <f t="shared" si="344"/>
        <v>0</v>
      </c>
      <c r="AV74" s="214">
        <f t="shared" ref="AV74" si="446">AV73</f>
        <v>0</v>
      </c>
      <c r="AW74" s="397">
        <v>-50</v>
      </c>
      <c r="AX74" s="236">
        <f t="shared" si="345"/>
        <v>0</v>
      </c>
      <c r="AY74" s="212">
        <f t="shared" ref="AY74" si="447">AY73</f>
        <v>1</v>
      </c>
      <c r="AZ74" s="383">
        <v>2075</v>
      </c>
      <c r="BA74" s="241">
        <f t="shared" si="346"/>
        <v>2075</v>
      </c>
      <c r="BB74" s="214">
        <f t="shared" ref="BB74" si="448">BB73</f>
        <v>0</v>
      </c>
      <c r="BC74" s="383">
        <v>207.5</v>
      </c>
      <c r="BD74" s="242">
        <f t="shared" si="347"/>
        <v>0</v>
      </c>
      <c r="BE74" s="212">
        <f t="shared" ref="BE74" si="449">BE73</f>
        <v>0</v>
      </c>
      <c r="BF74" s="375">
        <v>5125.01</v>
      </c>
      <c r="BG74" s="242">
        <f t="shared" si="348"/>
        <v>0</v>
      </c>
      <c r="BH74" s="212">
        <f t="shared" ref="BH74" si="450">BH73</f>
        <v>1</v>
      </c>
      <c r="BI74" s="375">
        <v>2562.5100000000002</v>
      </c>
      <c r="BJ74" s="240">
        <f t="shared" si="349"/>
        <v>2562.5100000000002</v>
      </c>
      <c r="BK74" s="212">
        <f t="shared" ref="BK74" si="451">BK73</f>
        <v>0</v>
      </c>
      <c r="BL74" s="375">
        <v>512.5</v>
      </c>
      <c r="BM74" s="240">
        <f t="shared" si="350"/>
        <v>0</v>
      </c>
      <c r="BN74" s="212">
        <f t="shared" ref="BN74" si="452">BN73</f>
        <v>0</v>
      </c>
      <c r="BO74" s="398">
        <v>904.75</v>
      </c>
      <c r="BP74" s="236">
        <f t="shared" si="351"/>
        <v>0</v>
      </c>
      <c r="BQ74" s="212">
        <f t="shared" ref="BQ74" si="453">BQ73</f>
        <v>2</v>
      </c>
      <c r="BR74" s="398">
        <v>2996.96</v>
      </c>
      <c r="BS74" s="242">
        <f t="shared" si="352"/>
        <v>5993.92</v>
      </c>
      <c r="BT74" s="212">
        <f t="shared" ref="BT74" si="454">BT73</f>
        <v>0</v>
      </c>
      <c r="BU74" s="398">
        <v>1459.48</v>
      </c>
      <c r="BV74" s="240">
        <f t="shared" si="353"/>
        <v>0</v>
      </c>
      <c r="BW74" s="220">
        <f t="shared" ref="BW74" si="455">BW73</f>
        <v>0</v>
      </c>
      <c r="BX74" s="398">
        <v>229.5</v>
      </c>
      <c r="BY74" s="236">
        <f t="shared" si="354"/>
        <v>0</v>
      </c>
      <c r="BZ74" s="212">
        <f t="shared" si="390"/>
        <v>0</v>
      </c>
      <c r="CA74" s="213"/>
      <c r="CB74" s="240">
        <f t="shared" si="355"/>
        <v>0</v>
      </c>
      <c r="CC74" s="214">
        <f t="shared" si="391"/>
        <v>0</v>
      </c>
      <c r="CD74" s="215"/>
      <c r="CE74" s="242">
        <f t="shared" si="356"/>
        <v>0</v>
      </c>
      <c r="CF74" s="221">
        <f t="shared" si="357"/>
        <v>12229.93</v>
      </c>
      <c r="CG74" s="222">
        <f t="shared" si="358"/>
        <v>1</v>
      </c>
      <c r="CH74" s="222">
        <f t="shared" si="359"/>
        <v>0</v>
      </c>
      <c r="CI74" s="223">
        <v>37012</v>
      </c>
      <c r="CJ74" s="209">
        <f t="shared" si="360"/>
        <v>12229.93</v>
      </c>
      <c r="CK74" s="209">
        <f t="shared" si="361"/>
        <v>0</v>
      </c>
      <c r="CL74" s="209">
        <f t="shared" si="392"/>
        <v>80849.580000000016</v>
      </c>
      <c r="CM74" s="207">
        <f>MAX(CL55:CL74)</f>
        <v>80849.580000000016</v>
      </c>
      <c r="CN74" s="207">
        <f t="shared" si="362"/>
        <v>0</v>
      </c>
      <c r="CO74" s="225" t="b">
        <f>(CN75=CM394)</f>
        <v>0</v>
      </c>
      <c r="CP74" s="226">
        <f t="shared" si="330"/>
        <v>0</v>
      </c>
      <c r="CQ74" s="227">
        <f t="shared" si="304"/>
        <v>37104</v>
      </c>
      <c r="CR74" s="228">
        <f t="shared" si="305"/>
        <v>13130.5</v>
      </c>
      <c r="CS74" s="228">
        <f t="shared" si="306"/>
        <v>0</v>
      </c>
      <c r="CT74" s="228">
        <f t="shared" si="307"/>
        <v>0</v>
      </c>
      <c r="CU74" s="228">
        <f t="shared" si="308"/>
        <v>0</v>
      </c>
      <c r="CV74" s="228">
        <f t="shared" si="309"/>
        <v>0</v>
      </c>
      <c r="CW74" s="228">
        <f t="shared" si="310"/>
        <v>-1052</v>
      </c>
      <c r="CX74" s="228">
        <f t="shared" si="311"/>
        <v>0</v>
      </c>
      <c r="CY74" s="228">
        <f t="shared" si="312"/>
        <v>0</v>
      </c>
      <c r="CZ74" s="228">
        <f t="shared" si="313"/>
        <v>0</v>
      </c>
      <c r="DA74" s="228">
        <f t="shared" si="314"/>
        <v>-1308.5</v>
      </c>
      <c r="DB74" s="228">
        <f t="shared" si="315"/>
        <v>20993</v>
      </c>
      <c r="DC74" s="228">
        <f t="shared" si="316"/>
        <v>0</v>
      </c>
      <c r="DD74" s="228">
        <f t="shared" si="317"/>
        <v>0</v>
      </c>
      <c r="DE74" s="228">
        <f t="shared" si="318"/>
        <v>12030.98</v>
      </c>
      <c r="DF74" s="228">
        <f t="shared" si="319"/>
        <v>0</v>
      </c>
      <c r="DG74" s="228">
        <f t="shared" si="320"/>
        <v>0</v>
      </c>
      <c r="DH74" s="228">
        <f t="shared" si="321"/>
        <v>9688.76</v>
      </c>
      <c r="DI74" s="228">
        <f t="shared" si="322"/>
        <v>0</v>
      </c>
      <c r="DJ74" s="228">
        <f t="shared" si="323"/>
        <v>0</v>
      </c>
      <c r="DK74" s="228">
        <f t="shared" si="324"/>
        <v>39740.119999999995</v>
      </c>
      <c r="DL74" s="228">
        <f t="shared" si="325"/>
        <v>0</v>
      </c>
      <c r="DM74" s="228">
        <f t="shared" si="326"/>
        <v>0</v>
      </c>
      <c r="DN74" s="228">
        <f t="shared" si="327"/>
        <v>0</v>
      </c>
      <c r="DO74" s="228">
        <f t="shared" si="328"/>
        <v>0</v>
      </c>
      <c r="DP74" s="229">
        <f t="shared" si="329"/>
        <v>37104</v>
      </c>
      <c r="DQ74" s="228">
        <f t="shared" si="34"/>
        <v>93222.859999999986</v>
      </c>
      <c r="DR74" s="230">
        <f t="shared" si="35"/>
        <v>37104</v>
      </c>
      <c r="DS74" s="231">
        <f t="shared" si="36"/>
        <v>-880.75</v>
      </c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232"/>
      <c r="EK74" s="232"/>
      <c r="EL74" s="232"/>
      <c r="EM74" s="232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33"/>
      <c r="FB74" s="233"/>
      <c r="FC74" s="233"/>
      <c r="FD74" s="233"/>
      <c r="FE74" s="233"/>
      <c r="FF74" s="233"/>
      <c r="FG74" s="233"/>
      <c r="FH74" s="233"/>
      <c r="FI74" s="233"/>
    </row>
    <row r="75" spans="1:165" s="234" customFormat="1" ht="19.5" customHeight="1" x14ac:dyDescent="0.35">
      <c r="A75" s="205"/>
      <c r="B75" s="466">
        <f t="shared" si="363"/>
        <v>37043</v>
      </c>
      <c r="C75" s="467">
        <f t="shared" si="364"/>
        <v>87131.420000000013</v>
      </c>
      <c r="D75" s="467">
        <v>0</v>
      </c>
      <c r="E75" s="467">
        <v>0</v>
      </c>
      <c r="F75" s="467">
        <f t="shared" si="331"/>
        <v>-880.74999999999955</v>
      </c>
      <c r="G75" s="467">
        <f t="shared" si="365"/>
        <v>86250.670000000013</v>
      </c>
      <c r="H75" s="480">
        <f t="shared" si="366"/>
        <v>-1.0108293885259753E-2</v>
      </c>
      <c r="I75" s="347">
        <f t="shared" si="367"/>
        <v>79968.830000000016</v>
      </c>
      <c r="J75" s="210">
        <f t="shared" si="332"/>
        <v>-880.75</v>
      </c>
      <c r="K75" s="211">
        <v>37043</v>
      </c>
      <c r="L75" s="212">
        <f t="shared" si="368"/>
        <v>1</v>
      </c>
      <c r="M75" s="398">
        <v>1389</v>
      </c>
      <c r="N75" s="235">
        <f t="shared" si="333"/>
        <v>1389</v>
      </c>
      <c r="O75" s="214">
        <f t="shared" ref="O75" si="456">O74</f>
        <v>0</v>
      </c>
      <c r="P75" s="398">
        <v>103.8</v>
      </c>
      <c r="Q75" s="236">
        <f t="shared" si="334"/>
        <v>0</v>
      </c>
      <c r="R75" s="212">
        <f t="shared" ref="R75" si="457">R74</f>
        <v>0</v>
      </c>
      <c r="S75" s="397">
        <v>-2808</v>
      </c>
      <c r="T75" s="237">
        <f t="shared" si="335"/>
        <v>0</v>
      </c>
      <c r="U75" s="216">
        <f t="shared" ref="U75" si="458">U74</f>
        <v>0</v>
      </c>
      <c r="V75" s="397">
        <v>-386.1</v>
      </c>
      <c r="W75" s="237">
        <f t="shared" si="336"/>
        <v>0</v>
      </c>
      <c r="X75" s="216">
        <f t="shared" ref="X75" si="459">X74</f>
        <v>0</v>
      </c>
      <c r="Y75" s="382">
        <v>-923</v>
      </c>
      <c r="Z75" s="238">
        <f t="shared" si="337"/>
        <v>0</v>
      </c>
      <c r="AA75" s="218">
        <f t="shared" ref="AA75" si="460">AA74</f>
        <v>1</v>
      </c>
      <c r="AB75" s="382">
        <v>-500.5</v>
      </c>
      <c r="AC75" s="239">
        <f t="shared" si="338"/>
        <v>-500.5</v>
      </c>
      <c r="AD75" s="216">
        <f t="shared" ref="AD75" si="461">AD74</f>
        <v>0</v>
      </c>
      <c r="AE75" s="382">
        <v>-162.5</v>
      </c>
      <c r="AF75" s="239">
        <f t="shared" si="339"/>
        <v>0</v>
      </c>
      <c r="AG75" s="216">
        <f t="shared" ref="AG75" si="462">AG74</f>
        <v>0</v>
      </c>
      <c r="AH75" s="383">
        <v>611</v>
      </c>
      <c r="AI75" s="238">
        <f t="shared" si="340"/>
        <v>0</v>
      </c>
      <c r="AJ75" s="218">
        <f t="shared" ref="AJ75" si="463">AJ74</f>
        <v>0</v>
      </c>
      <c r="AK75" s="383">
        <v>286</v>
      </c>
      <c r="AL75" s="239">
        <f t="shared" si="341"/>
        <v>0</v>
      </c>
      <c r="AM75" s="216">
        <f t="shared" ref="AM75" si="464">AM74</f>
        <v>1</v>
      </c>
      <c r="AN75" s="383">
        <v>91</v>
      </c>
      <c r="AO75" s="238">
        <f t="shared" si="342"/>
        <v>91</v>
      </c>
      <c r="AP75" s="218">
        <f t="shared" ref="AP75" si="465">AP74</f>
        <v>1</v>
      </c>
      <c r="AQ75" s="397">
        <v>-848</v>
      </c>
      <c r="AR75" s="239">
        <f t="shared" si="343"/>
        <v>-848</v>
      </c>
      <c r="AS75" s="216">
        <f t="shared" ref="AS75" si="466">AS74</f>
        <v>0</v>
      </c>
      <c r="AT75" s="397">
        <v>-155</v>
      </c>
      <c r="AU75" s="240">
        <f t="shared" si="344"/>
        <v>0</v>
      </c>
      <c r="AV75" s="214">
        <f t="shared" ref="AV75" si="467">AV74</f>
        <v>0</v>
      </c>
      <c r="AW75" s="398">
        <v>1050</v>
      </c>
      <c r="AX75" s="236">
        <f t="shared" si="345"/>
        <v>0</v>
      </c>
      <c r="AY75" s="212">
        <f t="shared" ref="AY75" si="468">AY74</f>
        <v>1</v>
      </c>
      <c r="AZ75" s="383">
        <v>3334.48</v>
      </c>
      <c r="BA75" s="241">
        <f t="shared" si="346"/>
        <v>3334.48</v>
      </c>
      <c r="BB75" s="214">
        <f t="shared" ref="BB75" si="469">BB74</f>
        <v>0</v>
      </c>
      <c r="BC75" s="383">
        <v>263.25</v>
      </c>
      <c r="BD75" s="242">
        <f t="shared" si="347"/>
        <v>0</v>
      </c>
      <c r="BE75" s="212">
        <f t="shared" ref="BE75" si="470">BE74</f>
        <v>0</v>
      </c>
      <c r="BF75" s="374">
        <v>-437.5</v>
      </c>
      <c r="BG75" s="242">
        <f t="shared" si="348"/>
        <v>0</v>
      </c>
      <c r="BH75" s="212">
        <f t="shared" ref="BH75" si="471">BH74</f>
        <v>1</v>
      </c>
      <c r="BI75" s="374">
        <v>-218.75</v>
      </c>
      <c r="BJ75" s="240">
        <f t="shared" si="349"/>
        <v>-218.75</v>
      </c>
      <c r="BK75" s="212">
        <f t="shared" ref="BK75" si="472">BK74</f>
        <v>0</v>
      </c>
      <c r="BL75" s="374">
        <v>-43.75</v>
      </c>
      <c r="BM75" s="240">
        <f t="shared" si="350"/>
        <v>0</v>
      </c>
      <c r="BN75" s="212">
        <f t="shared" ref="BN75" si="473">BN74</f>
        <v>0</v>
      </c>
      <c r="BO75" s="398">
        <v>629.75</v>
      </c>
      <c r="BP75" s="236">
        <f t="shared" si="351"/>
        <v>0</v>
      </c>
      <c r="BQ75" s="212">
        <f t="shared" ref="BQ75" si="474">BQ74</f>
        <v>2</v>
      </c>
      <c r="BR75" s="397">
        <v>-2063.9899999999998</v>
      </c>
      <c r="BS75" s="242">
        <f t="shared" si="352"/>
        <v>-4127.9799999999996</v>
      </c>
      <c r="BT75" s="212">
        <f t="shared" ref="BT75" si="475">BT74</f>
        <v>0</v>
      </c>
      <c r="BU75" s="397">
        <v>-1051.49</v>
      </c>
      <c r="BV75" s="240">
        <f t="shared" si="353"/>
        <v>0</v>
      </c>
      <c r="BW75" s="220">
        <f t="shared" ref="BW75" si="476">BW74</f>
        <v>0</v>
      </c>
      <c r="BX75" s="397">
        <v>-241.5</v>
      </c>
      <c r="BY75" s="236">
        <f t="shared" si="354"/>
        <v>0</v>
      </c>
      <c r="BZ75" s="212">
        <f t="shared" si="390"/>
        <v>0</v>
      </c>
      <c r="CA75" s="213"/>
      <c r="CB75" s="240">
        <f t="shared" si="355"/>
        <v>0</v>
      </c>
      <c r="CC75" s="214">
        <f t="shared" si="391"/>
        <v>0</v>
      </c>
      <c r="CD75" s="215"/>
      <c r="CE75" s="242">
        <f t="shared" si="356"/>
        <v>0</v>
      </c>
      <c r="CF75" s="221">
        <f t="shared" si="357"/>
        <v>-880.74999999999955</v>
      </c>
      <c r="CG75" s="222">
        <f t="shared" si="358"/>
        <v>0</v>
      </c>
      <c r="CH75" s="222">
        <f t="shared" si="359"/>
        <v>1</v>
      </c>
      <c r="CI75" s="223">
        <v>37043</v>
      </c>
      <c r="CJ75" s="209">
        <f t="shared" si="360"/>
        <v>0</v>
      </c>
      <c r="CK75" s="209">
        <f t="shared" si="361"/>
        <v>-880.74999999999955</v>
      </c>
      <c r="CL75" s="209">
        <f t="shared" si="392"/>
        <v>79968.830000000016</v>
      </c>
      <c r="CM75" s="207">
        <f>MAX(CL55:CL75)</f>
        <v>80849.580000000016</v>
      </c>
      <c r="CN75" s="207">
        <f t="shared" si="362"/>
        <v>-880.75</v>
      </c>
      <c r="CO75" s="225" t="b">
        <f>(CN76=CM394)</f>
        <v>0</v>
      </c>
      <c r="CP75" s="226">
        <f t="shared" si="330"/>
        <v>0</v>
      </c>
      <c r="CQ75" s="227">
        <f t="shared" si="304"/>
        <v>37135</v>
      </c>
      <c r="CR75" s="228">
        <f t="shared" si="305"/>
        <v>17762.5</v>
      </c>
      <c r="CS75" s="228">
        <f t="shared" si="306"/>
        <v>0</v>
      </c>
      <c r="CT75" s="228">
        <f t="shared" si="307"/>
        <v>0</v>
      </c>
      <c r="CU75" s="228">
        <f t="shared" si="308"/>
        <v>0</v>
      </c>
      <c r="CV75" s="228">
        <f t="shared" si="309"/>
        <v>0</v>
      </c>
      <c r="CW75" s="228">
        <f t="shared" si="310"/>
        <v>-127</v>
      </c>
      <c r="CX75" s="228">
        <f t="shared" si="311"/>
        <v>0</v>
      </c>
      <c r="CY75" s="228">
        <f t="shared" si="312"/>
        <v>0</v>
      </c>
      <c r="CZ75" s="228">
        <f t="shared" si="313"/>
        <v>0</v>
      </c>
      <c r="DA75" s="228">
        <f t="shared" si="314"/>
        <v>-957.5</v>
      </c>
      <c r="DB75" s="228">
        <f t="shared" si="315"/>
        <v>23304</v>
      </c>
      <c r="DC75" s="228">
        <f t="shared" si="316"/>
        <v>0</v>
      </c>
      <c r="DD75" s="228">
        <f t="shared" si="317"/>
        <v>0</v>
      </c>
      <c r="DE75" s="228">
        <f t="shared" si="318"/>
        <v>13693.48</v>
      </c>
      <c r="DF75" s="228">
        <f t="shared" si="319"/>
        <v>0</v>
      </c>
      <c r="DG75" s="228">
        <f t="shared" si="320"/>
        <v>0</v>
      </c>
      <c r="DH75" s="228">
        <f t="shared" si="321"/>
        <v>6204.52</v>
      </c>
      <c r="DI75" s="228">
        <f t="shared" si="322"/>
        <v>0</v>
      </c>
      <c r="DJ75" s="228">
        <f t="shared" si="323"/>
        <v>0</v>
      </c>
      <c r="DK75" s="228">
        <f t="shared" si="324"/>
        <v>38590.119999999995</v>
      </c>
      <c r="DL75" s="228">
        <f t="shared" si="325"/>
        <v>0</v>
      </c>
      <c r="DM75" s="228">
        <f t="shared" si="326"/>
        <v>0</v>
      </c>
      <c r="DN75" s="228">
        <f t="shared" si="327"/>
        <v>0</v>
      </c>
      <c r="DO75" s="228">
        <f t="shared" si="328"/>
        <v>0</v>
      </c>
      <c r="DP75" s="229">
        <f t="shared" si="329"/>
        <v>37135</v>
      </c>
      <c r="DQ75" s="228">
        <f t="shared" si="34"/>
        <v>98470.12</v>
      </c>
      <c r="DR75" s="230">
        <f t="shared" si="35"/>
        <v>37135</v>
      </c>
      <c r="DS75" s="231">
        <f t="shared" si="36"/>
        <v>-3398.9900000000052</v>
      </c>
      <c r="DT75" s="232"/>
      <c r="DU75" s="232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32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33"/>
      <c r="FB75" s="233"/>
      <c r="FC75" s="233"/>
      <c r="FD75" s="233"/>
      <c r="FE75" s="233"/>
      <c r="FF75" s="233"/>
      <c r="FG75" s="233"/>
      <c r="FH75" s="233"/>
      <c r="FI75" s="233"/>
    </row>
    <row r="76" spans="1:165" s="234" customFormat="1" ht="19.5" customHeight="1" x14ac:dyDescent="0.35">
      <c r="A76" s="205"/>
      <c r="B76" s="466">
        <f t="shared" si="363"/>
        <v>37073</v>
      </c>
      <c r="C76" s="467">
        <f t="shared" si="364"/>
        <v>86250.670000000013</v>
      </c>
      <c r="D76" s="467">
        <v>0</v>
      </c>
      <c r="E76" s="467">
        <v>0</v>
      </c>
      <c r="F76" s="467">
        <f t="shared" si="331"/>
        <v>-2518.2399999999998</v>
      </c>
      <c r="G76" s="467">
        <f t="shared" si="365"/>
        <v>83732.430000000008</v>
      </c>
      <c r="H76" s="480">
        <f t="shared" si="366"/>
        <v>-2.9196758703439629E-2</v>
      </c>
      <c r="I76" s="347">
        <f t="shared" si="367"/>
        <v>77450.590000000011</v>
      </c>
      <c r="J76" s="210">
        <f t="shared" si="332"/>
        <v>-3398.9900000000052</v>
      </c>
      <c r="K76" s="211">
        <v>37073</v>
      </c>
      <c r="L76" s="212">
        <f t="shared" si="368"/>
        <v>1</v>
      </c>
      <c r="M76" s="398">
        <v>658.5</v>
      </c>
      <c r="N76" s="235">
        <f t="shared" si="333"/>
        <v>658.5</v>
      </c>
      <c r="O76" s="214">
        <f t="shared" ref="O76" si="477">O75</f>
        <v>0</v>
      </c>
      <c r="P76" s="398">
        <v>65.849999999999994</v>
      </c>
      <c r="Q76" s="236">
        <f t="shared" si="334"/>
        <v>0</v>
      </c>
      <c r="R76" s="212">
        <f t="shared" ref="R76" si="478">R75</f>
        <v>0</v>
      </c>
      <c r="S76" s="398">
        <v>2944.2</v>
      </c>
      <c r="T76" s="237">
        <f t="shared" si="335"/>
        <v>0</v>
      </c>
      <c r="U76" s="216">
        <f t="shared" ref="U76" si="479">U75</f>
        <v>0</v>
      </c>
      <c r="V76" s="398">
        <v>294.42</v>
      </c>
      <c r="W76" s="237">
        <f t="shared" si="336"/>
        <v>0</v>
      </c>
      <c r="X76" s="216">
        <f t="shared" ref="X76" si="480">X75</f>
        <v>0</v>
      </c>
      <c r="Y76" s="383">
        <v>361</v>
      </c>
      <c r="Z76" s="238">
        <f t="shared" si="337"/>
        <v>0</v>
      </c>
      <c r="AA76" s="218">
        <f t="shared" ref="AA76" si="481">AA75</f>
        <v>1</v>
      </c>
      <c r="AB76" s="383">
        <v>161</v>
      </c>
      <c r="AC76" s="239">
        <f t="shared" si="338"/>
        <v>161</v>
      </c>
      <c r="AD76" s="216">
        <f t="shared" ref="AD76" si="482">AD75</f>
        <v>0</v>
      </c>
      <c r="AE76" s="383">
        <v>1</v>
      </c>
      <c r="AF76" s="239">
        <f t="shared" si="339"/>
        <v>0</v>
      </c>
      <c r="AG76" s="216">
        <f t="shared" ref="AG76" si="483">AG75</f>
        <v>0</v>
      </c>
      <c r="AH76" s="383">
        <v>350</v>
      </c>
      <c r="AI76" s="238">
        <f t="shared" si="340"/>
        <v>0</v>
      </c>
      <c r="AJ76" s="218">
        <f t="shared" ref="AJ76" si="484">AJ75</f>
        <v>0</v>
      </c>
      <c r="AK76" s="383">
        <v>175</v>
      </c>
      <c r="AL76" s="239">
        <f t="shared" si="341"/>
        <v>0</v>
      </c>
      <c r="AM76" s="216">
        <f t="shared" ref="AM76" si="485">AM75</f>
        <v>1</v>
      </c>
      <c r="AN76" s="383">
        <v>70</v>
      </c>
      <c r="AO76" s="238">
        <f t="shared" si="342"/>
        <v>70</v>
      </c>
      <c r="AP76" s="218">
        <f t="shared" ref="AP76" si="486">AP75</f>
        <v>1</v>
      </c>
      <c r="AQ76" s="397">
        <v>-180</v>
      </c>
      <c r="AR76" s="239">
        <f t="shared" si="343"/>
        <v>-180</v>
      </c>
      <c r="AS76" s="216">
        <f t="shared" ref="AS76" si="487">AS75</f>
        <v>0</v>
      </c>
      <c r="AT76" s="397">
        <v>-18</v>
      </c>
      <c r="AU76" s="240">
        <f t="shared" si="344"/>
        <v>0</v>
      </c>
      <c r="AV76" s="214">
        <f t="shared" ref="AV76" si="488">AV75</f>
        <v>0</v>
      </c>
      <c r="AW76" s="397">
        <v>-569</v>
      </c>
      <c r="AX76" s="236">
        <f t="shared" si="345"/>
        <v>0</v>
      </c>
      <c r="AY76" s="212">
        <f t="shared" ref="AY76" si="489">AY75</f>
        <v>1</v>
      </c>
      <c r="AZ76" s="382">
        <v>-264</v>
      </c>
      <c r="BA76" s="241">
        <f t="shared" si="346"/>
        <v>-264</v>
      </c>
      <c r="BB76" s="214">
        <f t="shared" ref="BB76" si="490">BB75</f>
        <v>0</v>
      </c>
      <c r="BC76" s="382">
        <v>-61.5</v>
      </c>
      <c r="BD76" s="242">
        <f t="shared" si="347"/>
        <v>0</v>
      </c>
      <c r="BE76" s="212">
        <f t="shared" ref="BE76" si="491">BE75</f>
        <v>0</v>
      </c>
      <c r="BF76" s="375">
        <v>873.48</v>
      </c>
      <c r="BG76" s="242">
        <f t="shared" si="348"/>
        <v>0</v>
      </c>
      <c r="BH76" s="212">
        <f t="shared" ref="BH76" si="492">BH75</f>
        <v>1</v>
      </c>
      <c r="BI76" s="375">
        <v>417.24</v>
      </c>
      <c r="BJ76" s="240">
        <f t="shared" si="349"/>
        <v>417.24</v>
      </c>
      <c r="BK76" s="212">
        <f t="shared" ref="BK76" si="493">BK75</f>
        <v>0</v>
      </c>
      <c r="BL76" s="375">
        <v>52.25</v>
      </c>
      <c r="BM76" s="240">
        <f t="shared" si="350"/>
        <v>0</v>
      </c>
      <c r="BN76" s="212">
        <f t="shared" ref="BN76" si="494">BN75</f>
        <v>0</v>
      </c>
      <c r="BO76" s="397">
        <v>-728</v>
      </c>
      <c r="BP76" s="236">
        <f t="shared" si="351"/>
        <v>0</v>
      </c>
      <c r="BQ76" s="212">
        <f t="shared" ref="BQ76" si="495">BQ75</f>
        <v>2</v>
      </c>
      <c r="BR76" s="397">
        <v>-1690.49</v>
      </c>
      <c r="BS76" s="242">
        <f t="shared" si="352"/>
        <v>-3380.98</v>
      </c>
      <c r="BT76" s="212">
        <f t="shared" ref="BT76" si="496">BT75</f>
        <v>0</v>
      </c>
      <c r="BU76" s="397">
        <v>-884.24</v>
      </c>
      <c r="BV76" s="240">
        <f t="shared" si="353"/>
        <v>0</v>
      </c>
      <c r="BW76" s="220">
        <f t="shared" ref="BW76" si="497">BW75</f>
        <v>0</v>
      </c>
      <c r="BX76" s="397">
        <v>-239.25</v>
      </c>
      <c r="BY76" s="236">
        <f t="shared" si="354"/>
        <v>0</v>
      </c>
      <c r="BZ76" s="212">
        <f t="shared" si="390"/>
        <v>0</v>
      </c>
      <c r="CA76" s="213"/>
      <c r="CB76" s="240">
        <f t="shared" si="355"/>
        <v>0</v>
      </c>
      <c r="CC76" s="214">
        <f t="shared" si="391"/>
        <v>0</v>
      </c>
      <c r="CD76" s="215"/>
      <c r="CE76" s="242">
        <f t="shared" si="356"/>
        <v>0</v>
      </c>
      <c r="CF76" s="221">
        <f t="shared" si="357"/>
        <v>-2518.2399999999998</v>
      </c>
      <c r="CG76" s="222">
        <f t="shared" si="358"/>
        <v>0</v>
      </c>
      <c r="CH76" s="222">
        <f t="shared" si="359"/>
        <v>1</v>
      </c>
      <c r="CI76" s="223">
        <v>37073</v>
      </c>
      <c r="CJ76" s="209">
        <f t="shared" si="360"/>
        <v>0</v>
      </c>
      <c r="CK76" s="209">
        <f t="shared" si="361"/>
        <v>-2518.2399999999998</v>
      </c>
      <c r="CL76" s="209">
        <f t="shared" si="392"/>
        <v>77450.590000000011</v>
      </c>
      <c r="CM76" s="207">
        <f>MAX(CL55:CL76)</f>
        <v>80849.580000000016</v>
      </c>
      <c r="CN76" s="207">
        <f t="shared" si="362"/>
        <v>-3398.9900000000052</v>
      </c>
      <c r="CO76" s="225" t="b">
        <f>(CN77=CM394)</f>
        <v>0</v>
      </c>
      <c r="CP76" s="226">
        <f t="shared" si="330"/>
        <v>0</v>
      </c>
      <c r="CQ76" s="227">
        <f t="shared" si="304"/>
        <v>37165</v>
      </c>
      <c r="CR76" s="228">
        <f t="shared" si="305"/>
        <v>14660.5</v>
      </c>
      <c r="CS76" s="228">
        <f t="shared" si="306"/>
        <v>0</v>
      </c>
      <c r="CT76" s="228">
        <f t="shared" si="307"/>
        <v>0</v>
      </c>
      <c r="CU76" s="228">
        <f t="shared" si="308"/>
        <v>0</v>
      </c>
      <c r="CV76" s="228">
        <f t="shared" si="309"/>
        <v>0</v>
      </c>
      <c r="CW76" s="228">
        <f t="shared" si="310"/>
        <v>-658.5</v>
      </c>
      <c r="CX76" s="228">
        <f t="shared" si="311"/>
        <v>0</v>
      </c>
      <c r="CY76" s="228">
        <f t="shared" si="312"/>
        <v>0</v>
      </c>
      <c r="CZ76" s="228">
        <f t="shared" si="313"/>
        <v>0</v>
      </c>
      <c r="DA76" s="228">
        <f t="shared" si="314"/>
        <v>-956.5</v>
      </c>
      <c r="DB76" s="228">
        <f t="shared" si="315"/>
        <v>22305</v>
      </c>
      <c r="DC76" s="228">
        <f t="shared" si="316"/>
        <v>0</v>
      </c>
      <c r="DD76" s="228">
        <f t="shared" si="317"/>
        <v>0</v>
      </c>
      <c r="DE76" s="228">
        <f t="shared" si="318"/>
        <v>12891.98</v>
      </c>
      <c r="DF76" s="228">
        <f t="shared" si="319"/>
        <v>0</v>
      </c>
      <c r="DG76" s="228">
        <f t="shared" si="320"/>
        <v>0</v>
      </c>
      <c r="DH76" s="228">
        <f t="shared" si="321"/>
        <v>6878.02</v>
      </c>
      <c r="DI76" s="228">
        <f t="shared" si="322"/>
        <v>0</v>
      </c>
      <c r="DJ76" s="228">
        <f t="shared" si="323"/>
        <v>0</v>
      </c>
      <c r="DK76" s="228">
        <f t="shared" si="324"/>
        <v>40637.079999999994</v>
      </c>
      <c r="DL76" s="228">
        <f t="shared" si="325"/>
        <v>0</v>
      </c>
      <c r="DM76" s="228">
        <f t="shared" si="326"/>
        <v>0</v>
      </c>
      <c r="DN76" s="228">
        <f t="shared" si="327"/>
        <v>0</v>
      </c>
      <c r="DO76" s="228">
        <f t="shared" si="328"/>
        <v>0</v>
      </c>
      <c r="DP76" s="229">
        <f t="shared" si="329"/>
        <v>37165</v>
      </c>
      <c r="DQ76" s="228">
        <f t="shared" si="34"/>
        <v>95757.579999999987</v>
      </c>
      <c r="DR76" s="230">
        <f t="shared" si="35"/>
        <v>37165</v>
      </c>
      <c r="DS76" s="231">
        <f t="shared" si="36"/>
        <v>0</v>
      </c>
      <c r="DT76" s="232"/>
      <c r="DU76" s="232"/>
      <c r="DV76" s="232"/>
      <c r="DW76" s="232"/>
      <c r="DX76" s="232"/>
      <c r="DY76" s="232"/>
      <c r="DZ76" s="232"/>
      <c r="EA76" s="232"/>
      <c r="EB76" s="232"/>
      <c r="EC76" s="232"/>
      <c r="ED76" s="232"/>
      <c r="EE76" s="232"/>
      <c r="EF76" s="232"/>
      <c r="EG76" s="232"/>
      <c r="EH76" s="232"/>
      <c r="EI76" s="232"/>
      <c r="EJ76" s="232"/>
      <c r="EK76" s="232"/>
      <c r="EL76" s="232"/>
      <c r="EM76" s="232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33"/>
      <c r="FB76" s="233"/>
      <c r="FC76" s="233"/>
      <c r="FD76" s="233"/>
      <c r="FE76" s="233"/>
      <c r="FF76" s="233"/>
      <c r="FG76" s="233"/>
      <c r="FH76" s="233"/>
      <c r="FI76" s="233"/>
    </row>
    <row r="77" spans="1:165" s="234" customFormat="1" ht="19.5" customHeight="1" x14ac:dyDescent="0.35">
      <c r="A77" s="205"/>
      <c r="B77" s="466">
        <f t="shared" si="363"/>
        <v>37104</v>
      </c>
      <c r="C77" s="467">
        <f t="shared" si="364"/>
        <v>83732.430000000008</v>
      </c>
      <c r="D77" s="467">
        <v>0</v>
      </c>
      <c r="E77" s="467">
        <v>0</v>
      </c>
      <c r="F77" s="467">
        <f t="shared" si="331"/>
        <v>15772.27</v>
      </c>
      <c r="G77" s="467">
        <f t="shared" si="365"/>
        <v>99504.700000000012</v>
      </c>
      <c r="H77" s="480">
        <f t="shared" si="366"/>
        <v>0.18836512925756482</v>
      </c>
      <c r="I77" s="347">
        <f t="shared" si="367"/>
        <v>93222.860000000015</v>
      </c>
      <c r="J77" s="210">
        <f t="shared" si="332"/>
        <v>0</v>
      </c>
      <c r="K77" s="211">
        <v>37104</v>
      </c>
      <c r="L77" s="212">
        <f t="shared" si="368"/>
        <v>1</v>
      </c>
      <c r="M77" s="398">
        <v>2259.5</v>
      </c>
      <c r="N77" s="235">
        <f t="shared" si="333"/>
        <v>2259.5</v>
      </c>
      <c r="O77" s="214">
        <f t="shared" ref="O77" si="498">O76</f>
        <v>0</v>
      </c>
      <c r="P77" s="398">
        <v>155.75</v>
      </c>
      <c r="Q77" s="236">
        <f t="shared" si="334"/>
        <v>0</v>
      </c>
      <c r="R77" s="212">
        <f t="shared" ref="R77" si="499">R76</f>
        <v>0</v>
      </c>
      <c r="S77" s="398">
        <v>3019</v>
      </c>
      <c r="T77" s="237">
        <f t="shared" si="335"/>
        <v>0</v>
      </c>
      <c r="U77" s="216">
        <f t="shared" ref="U77" si="500">U76</f>
        <v>0</v>
      </c>
      <c r="V77" s="398">
        <v>231.7</v>
      </c>
      <c r="W77" s="237">
        <f t="shared" si="336"/>
        <v>0</v>
      </c>
      <c r="X77" s="216">
        <f t="shared" ref="X77" si="501">X76</f>
        <v>0</v>
      </c>
      <c r="Y77" s="382">
        <v>-619</v>
      </c>
      <c r="Z77" s="238">
        <f t="shared" si="337"/>
        <v>0</v>
      </c>
      <c r="AA77" s="218">
        <f t="shared" ref="AA77" si="502">AA76</f>
        <v>1</v>
      </c>
      <c r="AB77" s="382">
        <v>-329</v>
      </c>
      <c r="AC77" s="239">
        <f t="shared" si="338"/>
        <v>-329</v>
      </c>
      <c r="AD77" s="216">
        <f t="shared" ref="AD77" si="503">AD76</f>
        <v>0</v>
      </c>
      <c r="AE77" s="382">
        <v>-97</v>
      </c>
      <c r="AF77" s="239">
        <f t="shared" si="339"/>
        <v>0</v>
      </c>
      <c r="AG77" s="216">
        <f t="shared" ref="AG77" si="504">AG76</f>
        <v>0</v>
      </c>
      <c r="AH77" s="383">
        <v>250</v>
      </c>
      <c r="AI77" s="238">
        <f t="shared" si="340"/>
        <v>0</v>
      </c>
      <c r="AJ77" s="218">
        <f t="shared" ref="AJ77" si="505">AJ76</f>
        <v>0</v>
      </c>
      <c r="AK77" s="383">
        <v>125</v>
      </c>
      <c r="AL77" s="239">
        <f t="shared" si="341"/>
        <v>0</v>
      </c>
      <c r="AM77" s="216">
        <f t="shared" ref="AM77" si="506">AM76</f>
        <v>1</v>
      </c>
      <c r="AN77" s="383">
        <v>50</v>
      </c>
      <c r="AO77" s="238">
        <f t="shared" si="342"/>
        <v>50</v>
      </c>
      <c r="AP77" s="218">
        <f t="shared" ref="AP77" si="507">AP76</f>
        <v>1</v>
      </c>
      <c r="AQ77" s="398">
        <v>2051</v>
      </c>
      <c r="AR77" s="239">
        <f t="shared" si="343"/>
        <v>2051</v>
      </c>
      <c r="AS77" s="216">
        <f t="shared" ref="AS77" si="508">AS76</f>
        <v>0</v>
      </c>
      <c r="AT77" s="398">
        <v>170</v>
      </c>
      <c r="AU77" s="240">
        <f t="shared" si="344"/>
        <v>0</v>
      </c>
      <c r="AV77" s="214">
        <f t="shared" ref="AV77" si="509">AV76</f>
        <v>0</v>
      </c>
      <c r="AW77" s="398">
        <v>860</v>
      </c>
      <c r="AX77" s="236">
        <f t="shared" si="345"/>
        <v>0</v>
      </c>
      <c r="AY77" s="212">
        <f t="shared" ref="AY77" si="510">AY76</f>
        <v>1</v>
      </c>
      <c r="AZ77" s="383">
        <v>3412.5</v>
      </c>
      <c r="BA77" s="241">
        <f t="shared" si="346"/>
        <v>3412.5</v>
      </c>
      <c r="BB77" s="214">
        <f t="shared" ref="BB77" si="511">BB76</f>
        <v>0</v>
      </c>
      <c r="BC77" s="383">
        <v>341.25</v>
      </c>
      <c r="BD77" s="242">
        <f t="shared" si="347"/>
        <v>0</v>
      </c>
      <c r="BE77" s="212">
        <f t="shared" ref="BE77" si="512">BE76</f>
        <v>0</v>
      </c>
      <c r="BF77" s="375">
        <v>4612.5</v>
      </c>
      <c r="BG77" s="242">
        <f t="shared" si="348"/>
        <v>0</v>
      </c>
      <c r="BH77" s="212">
        <f t="shared" ref="BH77" si="513">BH76</f>
        <v>1</v>
      </c>
      <c r="BI77" s="375">
        <v>2306.25</v>
      </c>
      <c r="BJ77" s="240">
        <f t="shared" si="349"/>
        <v>2306.25</v>
      </c>
      <c r="BK77" s="212">
        <f t="shared" ref="BK77" si="514">BK76</f>
        <v>0</v>
      </c>
      <c r="BL77" s="375">
        <v>461.25</v>
      </c>
      <c r="BM77" s="240">
        <f t="shared" si="350"/>
        <v>0</v>
      </c>
      <c r="BN77" s="212">
        <f t="shared" ref="BN77" si="515">BN76</f>
        <v>0</v>
      </c>
      <c r="BO77" s="398">
        <v>1768.75</v>
      </c>
      <c r="BP77" s="236">
        <f t="shared" si="351"/>
        <v>0</v>
      </c>
      <c r="BQ77" s="212">
        <f t="shared" ref="BQ77" si="516">BQ76</f>
        <v>2</v>
      </c>
      <c r="BR77" s="398">
        <v>3011.01</v>
      </c>
      <c r="BS77" s="242">
        <f t="shared" si="352"/>
        <v>6022.02</v>
      </c>
      <c r="BT77" s="212">
        <f t="shared" ref="BT77" si="517">BT76</f>
        <v>0</v>
      </c>
      <c r="BU77" s="398">
        <v>1486.01</v>
      </c>
      <c r="BV77" s="240">
        <f t="shared" si="353"/>
        <v>0</v>
      </c>
      <c r="BW77" s="220">
        <f t="shared" ref="BW77" si="518">BW76</f>
        <v>0</v>
      </c>
      <c r="BX77" s="398">
        <v>266</v>
      </c>
      <c r="BY77" s="236">
        <f t="shared" si="354"/>
        <v>0</v>
      </c>
      <c r="BZ77" s="212">
        <f t="shared" si="390"/>
        <v>0</v>
      </c>
      <c r="CA77" s="213"/>
      <c r="CB77" s="240">
        <f t="shared" si="355"/>
        <v>0</v>
      </c>
      <c r="CC77" s="214">
        <f t="shared" si="391"/>
        <v>0</v>
      </c>
      <c r="CD77" s="215"/>
      <c r="CE77" s="242">
        <f t="shared" si="356"/>
        <v>0</v>
      </c>
      <c r="CF77" s="221">
        <f t="shared" si="357"/>
        <v>15772.27</v>
      </c>
      <c r="CG77" s="222">
        <f t="shared" si="358"/>
        <v>1</v>
      </c>
      <c r="CH77" s="222">
        <f t="shared" si="359"/>
        <v>0</v>
      </c>
      <c r="CI77" s="223">
        <v>37104</v>
      </c>
      <c r="CJ77" s="209">
        <f t="shared" si="360"/>
        <v>15772.27</v>
      </c>
      <c r="CK77" s="209">
        <f t="shared" si="361"/>
        <v>0</v>
      </c>
      <c r="CL77" s="209">
        <f t="shared" si="392"/>
        <v>93222.860000000015</v>
      </c>
      <c r="CM77" s="207">
        <f>MAX(CL55:CL77)</f>
        <v>93222.860000000015</v>
      </c>
      <c r="CN77" s="207">
        <f t="shared" si="362"/>
        <v>0</v>
      </c>
      <c r="CO77" s="225" t="b">
        <f>(CN78=CM394)</f>
        <v>0</v>
      </c>
      <c r="CP77" s="226">
        <f t="shared" si="330"/>
        <v>0</v>
      </c>
      <c r="CQ77" s="227">
        <f t="shared" si="304"/>
        <v>37196</v>
      </c>
      <c r="CR77" s="228">
        <f t="shared" si="305"/>
        <v>18644</v>
      </c>
      <c r="CS77" s="228">
        <f t="shared" si="306"/>
        <v>0</v>
      </c>
      <c r="CT77" s="228">
        <f t="shared" si="307"/>
        <v>0</v>
      </c>
      <c r="CU77" s="228">
        <f t="shared" si="308"/>
        <v>0</v>
      </c>
      <c r="CV77" s="228">
        <f t="shared" si="309"/>
        <v>0</v>
      </c>
      <c r="CW77" s="228">
        <f t="shared" si="310"/>
        <v>-396</v>
      </c>
      <c r="CX77" s="228">
        <f t="shared" si="311"/>
        <v>0</v>
      </c>
      <c r="CY77" s="228">
        <f t="shared" si="312"/>
        <v>0</v>
      </c>
      <c r="CZ77" s="228">
        <f t="shared" si="313"/>
        <v>0</v>
      </c>
      <c r="DA77" s="228">
        <f t="shared" si="314"/>
        <v>-906.5</v>
      </c>
      <c r="DB77" s="228">
        <f t="shared" si="315"/>
        <v>23675</v>
      </c>
      <c r="DC77" s="228">
        <f t="shared" si="316"/>
        <v>0</v>
      </c>
      <c r="DD77" s="228">
        <f t="shared" si="317"/>
        <v>0</v>
      </c>
      <c r="DE77" s="228">
        <f t="shared" si="318"/>
        <v>13026.47</v>
      </c>
      <c r="DF77" s="228">
        <f t="shared" si="319"/>
        <v>0</v>
      </c>
      <c r="DG77" s="228">
        <f t="shared" si="320"/>
        <v>0</v>
      </c>
      <c r="DH77" s="228">
        <f t="shared" si="321"/>
        <v>7128.01</v>
      </c>
      <c r="DI77" s="228">
        <f t="shared" si="322"/>
        <v>0</v>
      </c>
      <c r="DJ77" s="228">
        <f t="shared" si="323"/>
        <v>0</v>
      </c>
      <c r="DK77" s="228">
        <f t="shared" si="324"/>
        <v>39931.019999999997</v>
      </c>
      <c r="DL77" s="228">
        <f t="shared" si="325"/>
        <v>0</v>
      </c>
      <c r="DM77" s="228">
        <f t="shared" si="326"/>
        <v>0</v>
      </c>
      <c r="DN77" s="228">
        <f t="shared" si="327"/>
        <v>0</v>
      </c>
      <c r="DO77" s="228">
        <f t="shared" si="328"/>
        <v>0</v>
      </c>
      <c r="DP77" s="229">
        <f t="shared" si="329"/>
        <v>37196</v>
      </c>
      <c r="DQ77" s="228">
        <f t="shared" si="34"/>
        <v>101102</v>
      </c>
      <c r="DR77" s="230">
        <f t="shared" si="35"/>
        <v>37196</v>
      </c>
      <c r="DS77" s="231">
        <f t="shared" si="36"/>
        <v>0</v>
      </c>
      <c r="DT77" s="232"/>
      <c r="DU77" s="232"/>
      <c r="DV77" s="232"/>
      <c r="DW77" s="232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33"/>
      <c r="FB77" s="233"/>
      <c r="FC77" s="233"/>
      <c r="FD77" s="233"/>
      <c r="FE77" s="233"/>
      <c r="FF77" s="233"/>
      <c r="FG77" s="233"/>
      <c r="FH77" s="233"/>
      <c r="FI77" s="233"/>
    </row>
    <row r="78" spans="1:165" s="234" customFormat="1" ht="19.5" customHeight="1" x14ac:dyDescent="0.35">
      <c r="A78" s="205"/>
      <c r="B78" s="466">
        <f t="shared" si="363"/>
        <v>37135</v>
      </c>
      <c r="C78" s="467">
        <f t="shared" si="364"/>
        <v>99504.700000000012</v>
      </c>
      <c r="D78" s="467">
        <v>0</v>
      </c>
      <c r="E78" s="467">
        <v>0</v>
      </c>
      <c r="F78" s="467">
        <f t="shared" si="331"/>
        <v>5247.26</v>
      </c>
      <c r="G78" s="467">
        <f t="shared" si="365"/>
        <v>104751.96</v>
      </c>
      <c r="H78" s="480">
        <f t="shared" si="366"/>
        <v>5.2733790464169025E-2</v>
      </c>
      <c r="I78" s="347">
        <f t="shared" si="367"/>
        <v>98470.12000000001</v>
      </c>
      <c r="J78" s="210">
        <f t="shared" si="332"/>
        <v>0</v>
      </c>
      <c r="K78" s="211">
        <v>37135</v>
      </c>
      <c r="L78" s="212">
        <f t="shared" si="368"/>
        <v>1</v>
      </c>
      <c r="M78" s="398">
        <v>4632</v>
      </c>
      <c r="N78" s="235">
        <f t="shared" si="333"/>
        <v>4632</v>
      </c>
      <c r="O78" s="214">
        <f t="shared" ref="O78" si="519">O77</f>
        <v>0</v>
      </c>
      <c r="P78" s="398">
        <v>463.2</v>
      </c>
      <c r="Q78" s="236">
        <f t="shared" si="334"/>
        <v>0</v>
      </c>
      <c r="R78" s="212">
        <f t="shared" ref="R78" si="520">R77</f>
        <v>0</v>
      </c>
      <c r="S78" s="398">
        <v>6026.6</v>
      </c>
      <c r="T78" s="237">
        <f t="shared" si="335"/>
        <v>0</v>
      </c>
      <c r="U78" s="216">
        <f t="shared" ref="U78" si="521">U77</f>
        <v>0</v>
      </c>
      <c r="V78" s="398">
        <v>602.66</v>
      </c>
      <c r="W78" s="237">
        <f t="shared" si="336"/>
        <v>0</v>
      </c>
      <c r="X78" s="216">
        <f t="shared" ref="X78" si="522">X77</f>
        <v>0</v>
      </c>
      <c r="Y78" s="383">
        <v>1850</v>
      </c>
      <c r="Z78" s="238">
        <f t="shared" si="337"/>
        <v>0</v>
      </c>
      <c r="AA78" s="218">
        <f t="shared" ref="AA78" si="523">AA77</f>
        <v>1</v>
      </c>
      <c r="AB78" s="383">
        <v>925</v>
      </c>
      <c r="AC78" s="239">
        <f t="shared" si="338"/>
        <v>925</v>
      </c>
      <c r="AD78" s="216">
        <f t="shared" ref="AD78" si="524">AD77</f>
        <v>0</v>
      </c>
      <c r="AE78" s="383">
        <v>185</v>
      </c>
      <c r="AF78" s="239">
        <f t="shared" si="339"/>
        <v>0</v>
      </c>
      <c r="AG78" s="216">
        <f t="shared" ref="AG78" si="525">AG77</f>
        <v>0</v>
      </c>
      <c r="AH78" s="383">
        <v>1911</v>
      </c>
      <c r="AI78" s="238">
        <f t="shared" si="340"/>
        <v>0</v>
      </c>
      <c r="AJ78" s="218">
        <f t="shared" ref="AJ78" si="526">AJ77</f>
        <v>0</v>
      </c>
      <c r="AK78" s="383">
        <v>936</v>
      </c>
      <c r="AL78" s="239">
        <f t="shared" si="341"/>
        <v>0</v>
      </c>
      <c r="AM78" s="216">
        <f t="shared" ref="AM78" si="527">AM77</f>
        <v>1</v>
      </c>
      <c r="AN78" s="383">
        <v>351</v>
      </c>
      <c r="AO78" s="238">
        <f t="shared" si="342"/>
        <v>351</v>
      </c>
      <c r="AP78" s="218">
        <f t="shared" ref="AP78" si="528">AP77</f>
        <v>1</v>
      </c>
      <c r="AQ78" s="398">
        <v>2311</v>
      </c>
      <c r="AR78" s="239">
        <f t="shared" si="343"/>
        <v>2311</v>
      </c>
      <c r="AS78" s="216">
        <f t="shared" ref="AS78" si="529">AS77</f>
        <v>0</v>
      </c>
      <c r="AT78" s="398">
        <v>196</v>
      </c>
      <c r="AU78" s="240">
        <f t="shared" si="344"/>
        <v>0</v>
      </c>
      <c r="AV78" s="214">
        <f t="shared" ref="AV78" si="530">AV77</f>
        <v>0</v>
      </c>
      <c r="AW78" s="398">
        <v>1170</v>
      </c>
      <c r="AX78" s="236">
        <f t="shared" si="345"/>
        <v>0</v>
      </c>
      <c r="AY78" s="212">
        <f t="shared" ref="AY78" si="531">AY77</f>
        <v>1</v>
      </c>
      <c r="AZ78" s="383">
        <v>1662.5</v>
      </c>
      <c r="BA78" s="241">
        <f t="shared" si="346"/>
        <v>1662.5</v>
      </c>
      <c r="BB78" s="214">
        <f t="shared" ref="BB78" si="532">BB77</f>
        <v>0</v>
      </c>
      <c r="BC78" s="383">
        <v>166.25</v>
      </c>
      <c r="BD78" s="242">
        <f t="shared" si="347"/>
        <v>0</v>
      </c>
      <c r="BE78" s="212">
        <f t="shared" ref="BE78" si="533">BE77</f>
        <v>0</v>
      </c>
      <c r="BF78" s="374">
        <v>-6890.48</v>
      </c>
      <c r="BG78" s="242">
        <f t="shared" si="348"/>
        <v>0</v>
      </c>
      <c r="BH78" s="212">
        <f t="shared" ref="BH78" si="534">BH77</f>
        <v>1</v>
      </c>
      <c r="BI78" s="374">
        <v>-3484.24</v>
      </c>
      <c r="BJ78" s="240">
        <f t="shared" si="349"/>
        <v>-3484.24</v>
      </c>
      <c r="BK78" s="212">
        <f t="shared" ref="BK78" si="535">BK77</f>
        <v>0</v>
      </c>
      <c r="BL78" s="374">
        <v>-759.25</v>
      </c>
      <c r="BM78" s="240">
        <f t="shared" si="350"/>
        <v>0</v>
      </c>
      <c r="BN78" s="212">
        <f t="shared" ref="BN78" si="536">BN77</f>
        <v>0</v>
      </c>
      <c r="BO78" s="398">
        <v>1368.75</v>
      </c>
      <c r="BP78" s="236">
        <f t="shared" si="351"/>
        <v>0</v>
      </c>
      <c r="BQ78" s="212">
        <f t="shared" ref="BQ78" si="537">BQ77</f>
        <v>2</v>
      </c>
      <c r="BR78" s="397">
        <v>-575</v>
      </c>
      <c r="BS78" s="242">
        <f t="shared" si="352"/>
        <v>-1150</v>
      </c>
      <c r="BT78" s="212">
        <f t="shared" ref="BT78" si="538">BT77</f>
        <v>0</v>
      </c>
      <c r="BU78" s="397">
        <v>-287.5</v>
      </c>
      <c r="BV78" s="240">
        <f t="shared" si="353"/>
        <v>0</v>
      </c>
      <c r="BW78" s="220">
        <f t="shared" ref="BW78" si="539">BW77</f>
        <v>0</v>
      </c>
      <c r="BX78" s="397">
        <v>-57.5</v>
      </c>
      <c r="BY78" s="236">
        <f t="shared" si="354"/>
        <v>0</v>
      </c>
      <c r="BZ78" s="212">
        <f t="shared" si="390"/>
        <v>0</v>
      </c>
      <c r="CA78" s="213"/>
      <c r="CB78" s="240">
        <f t="shared" si="355"/>
        <v>0</v>
      </c>
      <c r="CC78" s="214">
        <f t="shared" si="391"/>
        <v>0</v>
      </c>
      <c r="CD78" s="215"/>
      <c r="CE78" s="242">
        <f t="shared" si="356"/>
        <v>0</v>
      </c>
      <c r="CF78" s="221">
        <f t="shared" si="357"/>
        <v>5247.26</v>
      </c>
      <c r="CG78" s="222">
        <f t="shared" si="358"/>
        <v>1</v>
      </c>
      <c r="CH78" s="222">
        <f t="shared" si="359"/>
        <v>0</v>
      </c>
      <c r="CI78" s="223">
        <v>37135</v>
      </c>
      <c r="CJ78" s="209">
        <f t="shared" si="360"/>
        <v>5247.26</v>
      </c>
      <c r="CK78" s="209">
        <f t="shared" si="361"/>
        <v>0</v>
      </c>
      <c r="CL78" s="209">
        <f t="shared" si="392"/>
        <v>98470.12000000001</v>
      </c>
      <c r="CM78" s="207">
        <f>MAX(CL55:CL78)</f>
        <v>98470.12000000001</v>
      </c>
      <c r="CN78" s="207">
        <f t="shared" si="362"/>
        <v>0</v>
      </c>
      <c r="CO78" s="225" t="b">
        <f>(CN79=CM394)</f>
        <v>0</v>
      </c>
      <c r="CP78" s="226">
        <f t="shared" si="330"/>
        <v>0</v>
      </c>
      <c r="CQ78" s="227">
        <f t="shared" si="304"/>
        <v>37226</v>
      </c>
      <c r="CR78" s="228">
        <f t="shared" si="305"/>
        <v>16643.5</v>
      </c>
      <c r="CS78" s="228">
        <f t="shared" si="306"/>
        <v>0</v>
      </c>
      <c r="CT78" s="228">
        <f t="shared" si="307"/>
        <v>0</v>
      </c>
      <c r="CU78" s="228">
        <f t="shared" si="308"/>
        <v>0</v>
      </c>
      <c r="CV78" s="228">
        <f t="shared" si="309"/>
        <v>0</v>
      </c>
      <c r="CW78" s="228">
        <f t="shared" si="310"/>
        <v>-625</v>
      </c>
      <c r="CX78" s="228">
        <f t="shared" si="311"/>
        <v>0</v>
      </c>
      <c r="CY78" s="228">
        <f t="shared" si="312"/>
        <v>0</v>
      </c>
      <c r="CZ78" s="228">
        <f t="shared" si="313"/>
        <v>0</v>
      </c>
      <c r="DA78" s="228">
        <f t="shared" si="314"/>
        <v>-605.5</v>
      </c>
      <c r="DB78" s="228">
        <f t="shared" si="315"/>
        <v>23916</v>
      </c>
      <c r="DC78" s="228">
        <f t="shared" si="316"/>
        <v>0</v>
      </c>
      <c r="DD78" s="228">
        <f t="shared" si="317"/>
        <v>0</v>
      </c>
      <c r="DE78" s="228">
        <f t="shared" si="318"/>
        <v>13835.98</v>
      </c>
      <c r="DF78" s="228">
        <f t="shared" si="319"/>
        <v>0</v>
      </c>
      <c r="DG78" s="228">
        <f t="shared" si="320"/>
        <v>0</v>
      </c>
      <c r="DH78" s="228">
        <f t="shared" si="321"/>
        <v>6337.52</v>
      </c>
      <c r="DI78" s="228">
        <f t="shared" si="322"/>
        <v>0</v>
      </c>
      <c r="DJ78" s="228">
        <f t="shared" si="323"/>
        <v>0</v>
      </c>
      <c r="DK78" s="228">
        <f t="shared" si="324"/>
        <v>52206.039999999994</v>
      </c>
      <c r="DL78" s="228">
        <f t="shared" si="325"/>
        <v>0</v>
      </c>
      <c r="DM78" s="228">
        <f t="shared" si="326"/>
        <v>0</v>
      </c>
      <c r="DN78" s="228">
        <f t="shared" si="327"/>
        <v>0</v>
      </c>
      <c r="DO78" s="228">
        <f t="shared" si="328"/>
        <v>0</v>
      </c>
      <c r="DP78" s="229">
        <f t="shared" si="329"/>
        <v>37226</v>
      </c>
      <c r="DQ78" s="228">
        <f t="shared" si="34"/>
        <v>111708.54</v>
      </c>
      <c r="DR78" s="230">
        <f t="shared" si="35"/>
        <v>37226</v>
      </c>
      <c r="DS78" s="231">
        <f t="shared" si="36"/>
        <v>-2712.5399999999936</v>
      </c>
      <c r="DT78" s="232"/>
      <c r="DU78" s="232"/>
      <c r="DV78" s="232"/>
      <c r="DW78" s="232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33"/>
      <c r="FB78" s="233"/>
      <c r="FC78" s="233"/>
      <c r="FD78" s="233"/>
      <c r="FE78" s="233"/>
      <c r="FF78" s="233"/>
      <c r="FG78" s="233"/>
      <c r="FH78" s="233"/>
      <c r="FI78" s="233"/>
    </row>
    <row r="79" spans="1:165" s="234" customFormat="1" ht="19.5" customHeight="1" x14ac:dyDescent="0.35">
      <c r="A79" s="205"/>
      <c r="B79" s="466">
        <f t="shared" si="363"/>
        <v>37165</v>
      </c>
      <c r="C79" s="467">
        <f t="shared" si="364"/>
        <v>104751.96</v>
      </c>
      <c r="D79" s="467">
        <v>0</v>
      </c>
      <c r="E79" s="467">
        <v>0</v>
      </c>
      <c r="F79" s="467">
        <f t="shared" si="331"/>
        <v>-2712.54</v>
      </c>
      <c r="G79" s="467">
        <f t="shared" si="365"/>
        <v>102039.42000000001</v>
      </c>
      <c r="H79" s="480">
        <f t="shared" si="366"/>
        <v>-2.5894885403576217E-2</v>
      </c>
      <c r="I79" s="347">
        <f t="shared" si="367"/>
        <v>95757.580000000016</v>
      </c>
      <c r="J79" s="210">
        <f t="shared" si="332"/>
        <v>-2712.5399999999936</v>
      </c>
      <c r="K79" s="211">
        <v>37165</v>
      </c>
      <c r="L79" s="212">
        <f t="shared" si="368"/>
        <v>1</v>
      </c>
      <c r="M79" s="397">
        <v>-3102</v>
      </c>
      <c r="N79" s="235">
        <f t="shared" si="333"/>
        <v>-3102</v>
      </c>
      <c r="O79" s="214">
        <f t="shared" ref="O79" si="540">O78</f>
        <v>0</v>
      </c>
      <c r="P79" s="397">
        <v>-345.3</v>
      </c>
      <c r="Q79" s="236">
        <f t="shared" si="334"/>
        <v>0</v>
      </c>
      <c r="R79" s="212">
        <f t="shared" ref="R79" si="541">R78</f>
        <v>0</v>
      </c>
      <c r="S79" s="397">
        <v>-4970.8</v>
      </c>
      <c r="T79" s="237">
        <f t="shared" si="335"/>
        <v>0</v>
      </c>
      <c r="U79" s="216">
        <f t="shared" ref="U79" si="542">U78</f>
        <v>0</v>
      </c>
      <c r="V79" s="397">
        <v>-532.17999999999995</v>
      </c>
      <c r="W79" s="237">
        <f t="shared" si="336"/>
        <v>0</v>
      </c>
      <c r="X79" s="216">
        <f t="shared" ref="X79" si="543">X78</f>
        <v>0</v>
      </c>
      <c r="Y79" s="382">
        <v>-1024</v>
      </c>
      <c r="Z79" s="238">
        <f t="shared" si="337"/>
        <v>0</v>
      </c>
      <c r="AA79" s="218">
        <f t="shared" ref="AA79" si="544">AA78</f>
        <v>1</v>
      </c>
      <c r="AB79" s="382">
        <v>-531.5</v>
      </c>
      <c r="AC79" s="239">
        <f t="shared" si="338"/>
        <v>-531.5</v>
      </c>
      <c r="AD79" s="216">
        <f t="shared" ref="AD79" si="545">AD78</f>
        <v>0</v>
      </c>
      <c r="AE79" s="382">
        <v>-137.5</v>
      </c>
      <c r="AF79" s="239">
        <f t="shared" si="339"/>
        <v>0</v>
      </c>
      <c r="AG79" s="216">
        <f t="shared" ref="AG79" si="546">AG78</f>
        <v>0</v>
      </c>
      <c r="AH79" s="383">
        <v>161</v>
      </c>
      <c r="AI79" s="238">
        <f t="shared" si="340"/>
        <v>0</v>
      </c>
      <c r="AJ79" s="218">
        <f t="shared" ref="AJ79" si="547">AJ78</f>
        <v>0</v>
      </c>
      <c r="AK79" s="383">
        <v>61</v>
      </c>
      <c r="AL79" s="239">
        <f t="shared" si="341"/>
        <v>0</v>
      </c>
      <c r="AM79" s="216">
        <f t="shared" ref="AM79" si="548">AM78</f>
        <v>1</v>
      </c>
      <c r="AN79" s="383">
        <v>1</v>
      </c>
      <c r="AO79" s="238">
        <f t="shared" si="342"/>
        <v>1</v>
      </c>
      <c r="AP79" s="218">
        <f t="shared" ref="AP79" si="549">AP78</f>
        <v>1</v>
      </c>
      <c r="AQ79" s="397">
        <v>-999</v>
      </c>
      <c r="AR79" s="239">
        <f t="shared" si="343"/>
        <v>-999</v>
      </c>
      <c r="AS79" s="216">
        <f t="shared" ref="AS79" si="550">AS78</f>
        <v>0</v>
      </c>
      <c r="AT79" s="397">
        <v>-135</v>
      </c>
      <c r="AU79" s="240">
        <f t="shared" si="344"/>
        <v>0</v>
      </c>
      <c r="AV79" s="214">
        <f t="shared" ref="AV79" si="551">AV78</f>
        <v>0</v>
      </c>
      <c r="AW79" s="398">
        <v>92</v>
      </c>
      <c r="AX79" s="236">
        <f t="shared" si="345"/>
        <v>0</v>
      </c>
      <c r="AY79" s="212">
        <f t="shared" ref="AY79" si="552">AY78</f>
        <v>1</v>
      </c>
      <c r="AZ79" s="382">
        <v>-801.5</v>
      </c>
      <c r="BA79" s="241">
        <f t="shared" si="346"/>
        <v>-801.5</v>
      </c>
      <c r="BB79" s="214">
        <f t="shared" ref="BB79" si="553">BB78</f>
        <v>0</v>
      </c>
      <c r="BC79" s="382">
        <v>-115.25</v>
      </c>
      <c r="BD79" s="242">
        <f t="shared" si="347"/>
        <v>0</v>
      </c>
      <c r="BE79" s="212">
        <f t="shared" ref="BE79" si="554">BE78</f>
        <v>0</v>
      </c>
      <c r="BF79" s="375">
        <v>1386</v>
      </c>
      <c r="BG79" s="242">
        <f t="shared" si="348"/>
        <v>0</v>
      </c>
      <c r="BH79" s="212">
        <f t="shared" ref="BH79" si="555">BH78</f>
        <v>1</v>
      </c>
      <c r="BI79" s="375">
        <v>673.5</v>
      </c>
      <c r="BJ79" s="240">
        <f t="shared" si="349"/>
        <v>673.5</v>
      </c>
      <c r="BK79" s="212">
        <f t="shared" ref="BK79" si="556">BK78</f>
        <v>0</v>
      </c>
      <c r="BL79" s="375">
        <v>103.5</v>
      </c>
      <c r="BM79" s="240">
        <f t="shared" si="350"/>
        <v>0</v>
      </c>
      <c r="BN79" s="212">
        <f t="shared" ref="BN79" si="557">BN78</f>
        <v>0</v>
      </c>
      <c r="BO79" s="397">
        <v>-1607.75</v>
      </c>
      <c r="BP79" s="236">
        <f t="shared" si="351"/>
        <v>0</v>
      </c>
      <c r="BQ79" s="212">
        <f t="shared" ref="BQ79" si="558">BQ78</f>
        <v>2</v>
      </c>
      <c r="BR79" s="398">
        <v>1023.48</v>
      </c>
      <c r="BS79" s="242">
        <f t="shared" si="352"/>
        <v>2046.96</v>
      </c>
      <c r="BT79" s="212">
        <f t="shared" ref="BT79" si="559">BT78</f>
        <v>0</v>
      </c>
      <c r="BU79" s="398">
        <v>492.24</v>
      </c>
      <c r="BV79" s="240">
        <f t="shared" si="353"/>
        <v>0</v>
      </c>
      <c r="BW79" s="220">
        <f t="shared" ref="BW79" si="560">BW78</f>
        <v>0</v>
      </c>
      <c r="BX79" s="398">
        <v>67.25</v>
      </c>
      <c r="BY79" s="236">
        <f t="shared" si="354"/>
        <v>0</v>
      </c>
      <c r="BZ79" s="212">
        <f t="shared" si="390"/>
        <v>0</v>
      </c>
      <c r="CA79" s="213"/>
      <c r="CB79" s="240">
        <f t="shared" si="355"/>
        <v>0</v>
      </c>
      <c r="CC79" s="214">
        <f t="shared" si="391"/>
        <v>0</v>
      </c>
      <c r="CD79" s="215"/>
      <c r="CE79" s="242">
        <f t="shared" si="356"/>
        <v>0</v>
      </c>
      <c r="CF79" s="221">
        <f t="shared" si="357"/>
        <v>-2712.54</v>
      </c>
      <c r="CG79" s="222">
        <f t="shared" si="358"/>
        <v>0</v>
      </c>
      <c r="CH79" s="222">
        <f t="shared" si="359"/>
        <v>1</v>
      </c>
      <c r="CI79" s="223">
        <v>37165</v>
      </c>
      <c r="CJ79" s="209">
        <f t="shared" si="360"/>
        <v>0</v>
      </c>
      <c r="CK79" s="209">
        <f t="shared" si="361"/>
        <v>-2712.54</v>
      </c>
      <c r="CL79" s="209">
        <f t="shared" si="392"/>
        <v>95757.580000000016</v>
      </c>
      <c r="CM79" s="207">
        <f>MAX(CL56:CL79)</f>
        <v>98470.12000000001</v>
      </c>
      <c r="CN79" s="207">
        <f t="shared" si="362"/>
        <v>-2712.5399999999936</v>
      </c>
      <c r="CO79" s="225" t="b">
        <f>(CN80=CM394)</f>
        <v>0</v>
      </c>
      <c r="CP79" s="226">
        <f t="shared" si="330"/>
        <v>0</v>
      </c>
      <c r="CQ79" s="227">
        <f t="shared" ref="CQ79:CQ90" si="561">CI85</f>
        <v>37257</v>
      </c>
      <c r="CR79" s="228">
        <f t="shared" ref="CR79:CR90" si="562">N85+CR78</f>
        <v>16531.5</v>
      </c>
      <c r="CS79" s="228">
        <f t="shared" ref="CS79:CS90" si="563">Q85+CS78</f>
        <v>0</v>
      </c>
      <c r="CT79" s="228">
        <f t="shared" ref="CT79:CT90" si="564">T85+CT78</f>
        <v>0</v>
      </c>
      <c r="CU79" s="228">
        <f t="shared" ref="CU79:CU90" si="565">W85+CU78</f>
        <v>0</v>
      </c>
      <c r="CV79" s="228">
        <f t="shared" ref="CV79:CV90" si="566">Z85+CV78</f>
        <v>0</v>
      </c>
      <c r="CW79" s="228">
        <f t="shared" ref="CW79:CW90" si="567">AC85+CW78</f>
        <v>-795.5</v>
      </c>
      <c r="CX79" s="228">
        <f t="shared" ref="CX79:CX90" si="568">AF85+CX78</f>
        <v>0</v>
      </c>
      <c r="CY79" s="228">
        <f t="shared" ref="CY79:CY90" si="569">AI85+CY78</f>
        <v>0</v>
      </c>
      <c r="CZ79" s="228">
        <f t="shared" ref="CZ79:CZ90" si="570">AL85+CZ78</f>
        <v>0</v>
      </c>
      <c r="DA79" s="228">
        <f t="shared" ref="DA79:DA90" si="571">AO85+DA78</f>
        <v>-754.5</v>
      </c>
      <c r="DB79" s="228">
        <f t="shared" ref="DB79:DB90" si="572">AR85+DB78</f>
        <v>24618</v>
      </c>
      <c r="DC79" s="228">
        <f t="shared" ref="DC79:DC90" si="573">AU85+DC78</f>
        <v>0</v>
      </c>
      <c r="DD79" s="228">
        <f t="shared" ref="DD79:DD90" si="574">AX85+DD78</f>
        <v>0</v>
      </c>
      <c r="DE79" s="228">
        <f t="shared" ref="DE79:DE90" si="575">BA85+DE78</f>
        <v>15285.98</v>
      </c>
      <c r="DF79" s="228">
        <f t="shared" ref="DF79:DF90" si="576">BD85+DF78</f>
        <v>0</v>
      </c>
      <c r="DG79" s="228">
        <f t="shared" ref="DG79:DG90" si="577">BG85+DG78</f>
        <v>0</v>
      </c>
      <c r="DH79" s="228">
        <f t="shared" ref="DH79:DH90" si="578">BJ85+DH78</f>
        <v>5909.51</v>
      </c>
      <c r="DI79" s="228">
        <f t="shared" ref="DI79:DI90" si="579">BM85+DI78</f>
        <v>0</v>
      </c>
      <c r="DJ79" s="228">
        <f t="shared" ref="DJ79:DJ90" si="580">BP85+DJ78</f>
        <v>0</v>
      </c>
      <c r="DK79" s="228">
        <f t="shared" ref="DK79:DK90" si="581">BS85+DK78</f>
        <v>56756.039999999994</v>
      </c>
      <c r="DL79" s="228">
        <f t="shared" ref="DL79:DL90" si="582">BV85+DL78</f>
        <v>0</v>
      </c>
      <c r="DM79" s="228">
        <f t="shared" ref="DM79:DM90" si="583">BY85+DM78</f>
        <v>0</v>
      </c>
      <c r="DN79" s="228">
        <f t="shared" ref="DN79:DN90" si="584">CB85+DN78</f>
        <v>0</v>
      </c>
      <c r="DO79" s="228">
        <f t="shared" ref="DO79:DO90" si="585">CE85+DO78</f>
        <v>0</v>
      </c>
      <c r="DP79" s="229">
        <f t="shared" ref="DP79:DP90" si="586">B85</f>
        <v>37257</v>
      </c>
      <c r="DQ79" s="228">
        <f t="shared" si="34"/>
        <v>117551.03</v>
      </c>
      <c r="DR79" s="230">
        <f t="shared" si="35"/>
        <v>37257</v>
      </c>
      <c r="DS79" s="231">
        <f t="shared" si="36"/>
        <v>0</v>
      </c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33"/>
      <c r="FB79" s="233"/>
      <c r="FC79" s="233"/>
      <c r="FD79" s="233"/>
      <c r="FE79" s="233"/>
      <c r="FF79" s="233"/>
      <c r="FG79" s="233"/>
      <c r="FH79" s="233"/>
      <c r="FI79" s="233"/>
    </row>
    <row r="80" spans="1:165" s="234" customFormat="1" ht="19.5" customHeight="1" x14ac:dyDescent="0.35">
      <c r="A80" s="205"/>
      <c r="B80" s="466">
        <f t="shared" si="363"/>
        <v>37196</v>
      </c>
      <c r="C80" s="467">
        <f t="shared" si="364"/>
        <v>102039.42000000001</v>
      </c>
      <c r="D80" s="467">
        <v>0</v>
      </c>
      <c r="E80" s="467">
        <v>0</v>
      </c>
      <c r="F80" s="467">
        <f t="shared" si="331"/>
        <v>5344.42</v>
      </c>
      <c r="G80" s="467">
        <f t="shared" si="365"/>
        <v>107383.84000000001</v>
      </c>
      <c r="H80" s="480">
        <f t="shared" si="366"/>
        <v>5.237603271363165E-2</v>
      </c>
      <c r="I80" s="347">
        <f t="shared" si="367"/>
        <v>101102.00000000001</v>
      </c>
      <c r="J80" s="210">
        <f t="shared" si="332"/>
        <v>0</v>
      </c>
      <c r="K80" s="211">
        <v>37196</v>
      </c>
      <c r="L80" s="212">
        <f t="shared" si="368"/>
        <v>1</v>
      </c>
      <c r="M80" s="398">
        <v>3983.5</v>
      </c>
      <c r="N80" s="235">
        <f t="shared" si="333"/>
        <v>3983.5</v>
      </c>
      <c r="O80" s="214">
        <f t="shared" ref="O80" si="587">O79</f>
        <v>0</v>
      </c>
      <c r="P80" s="398">
        <v>398.35</v>
      </c>
      <c r="Q80" s="236">
        <f t="shared" si="334"/>
        <v>0</v>
      </c>
      <c r="R80" s="212">
        <f t="shared" ref="R80" si="588">R79</f>
        <v>0</v>
      </c>
      <c r="S80" s="398">
        <v>4625.3999999999996</v>
      </c>
      <c r="T80" s="237">
        <f t="shared" si="335"/>
        <v>0</v>
      </c>
      <c r="U80" s="216">
        <f t="shared" ref="U80" si="589">U79</f>
        <v>0</v>
      </c>
      <c r="V80" s="398">
        <v>462.54</v>
      </c>
      <c r="W80" s="237">
        <f t="shared" si="336"/>
        <v>0</v>
      </c>
      <c r="X80" s="216">
        <f t="shared" ref="X80" si="590">X79</f>
        <v>0</v>
      </c>
      <c r="Y80" s="383">
        <v>525</v>
      </c>
      <c r="Z80" s="238">
        <f t="shared" si="337"/>
        <v>0</v>
      </c>
      <c r="AA80" s="218">
        <f t="shared" ref="AA80" si="591">AA79</f>
        <v>1</v>
      </c>
      <c r="AB80" s="383">
        <v>262.5</v>
      </c>
      <c r="AC80" s="239">
        <f t="shared" si="338"/>
        <v>262.5</v>
      </c>
      <c r="AD80" s="216">
        <f t="shared" ref="AD80" si="592">AD79</f>
        <v>0</v>
      </c>
      <c r="AE80" s="383">
        <v>52.5</v>
      </c>
      <c r="AF80" s="239">
        <f t="shared" si="339"/>
        <v>0</v>
      </c>
      <c r="AG80" s="216">
        <f t="shared" ref="AG80" si="593">AG79</f>
        <v>0</v>
      </c>
      <c r="AH80" s="383">
        <v>250</v>
      </c>
      <c r="AI80" s="238">
        <f t="shared" si="340"/>
        <v>0</v>
      </c>
      <c r="AJ80" s="218">
        <f t="shared" ref="AJ80" si="594">AJ79</f>
        <v>0</v>
      </c>
      <c r="AK80" s="383">
        <v>125</v>
      </c>
      <c r="AL80" s="239">
        <f t="shared" si="341"/>
        <v>0</v>
      </c>
      <c r="AM80" s="216">
        <f t="shared" ref="AM80" si="595">AM79</f>
        <v>1</v>
      </c>
      <c r="AN80" s="383">
        <v>50</v>
      </c>
      <c r="AO80" s="238">
        <f t="shared" si="342"/>
        <v>50</v>
      </c>
      <c r="AP80" s="218">
        <f t="shared" ref="AP80" si="596">AP79</f>
        <v>1</v>
      </c>
      <c r="AQ80" s="398">
        <v>1370</v>
      </c>
      <c r="AR80" s="239">
        <f t="shared" si="343"/>
        <v>1370</v>
      </c>
      <c r="AS80" s="216">
        <f t="shared" ref="AS80" si="597">AS79</f>
        <v>0</v>
      </c>
      <c r="AT80" s="398">
        <v>137</v>
      </c>
      <c r="AU80" s="240">
        <f t="shared" si="344"/>
        <v>0</v>
      </c>
      <c r="AV80" s="214">
        <f t="shared" ref="AV80" si="598">AV79</f>
        <v>0</v>
      </c>
      <c r="AW80" s="398">
        <v>121</v>
      </c>
      <c r="AX80" s="236">
        <f t="shared" si="345"/>
        <v>0</v>
      </c>
      <c r="AY80" s="212">
        <f t="shared" ref="AY80" si="599">AY79</f>
        <v>1</v>
      </c>
      <c r="AZ80" s="383">
        <v>134.49</v>
      </c>
      <c r="BA80" s="241">
        <f t="shared" si="346"/>
        <v>134.49</v>
      </c>
      <c r="BB80" s="214">
        <f t="shared" ref="BB80" si="600">BB79</f>
        <v>0</v>
      </c>
      <c r="BC80" s="382">
        <v>-56.75</v>
      </c>
      <c r="BD80" s="242">
        <f t="shared" si="347"/>
        <v>0</v>
      </c>
      <c r="BE80" s="212">
        <f t="shared" ref="BE80" si="601">BE79</f>
        <v>0</v>
      </c>
      <c r="BF80" s="375">
        <v>499.99</v>
      </c>
      <c r="BG80" s="242">
        <f t="shared" si="348"/>
        <v>0</v>
      </c>
      <c r="BH80" s="212">
        <f t="shared" ref="BH80" si="602">BH79</f>
        <v>1</v>
      </c>
      <c r="BI80" s="375">
        <v>249.99</v>
      </c>
      <c r="BJ80" s="240">
        <f t="shared" si="349"/>
        <v>249.99</v>
      </c>
      <c r="BK80" s="212">
        <f t="shared" ref="BK80" si="603">BK79</f>
        <v>0</v>
      </c>
      <c r="BL80" s="375">
        <v>50</v>
      </c>
      <c r="BM80" s="240">
        <f t="shared" si="350"/>
        <v>0</v>
      </c>
      <c r="BN80" s="212">
        <f t="shared" ref="BN80" si="604">BN79</f>
        <v>0</v>
      </c>
      <c r="BO80" s="397">
        <v>-2995.25</v>
      </c>
      <c r="BP80" s="236">
        <f t="shared" si="351"/>
        <v>0</v>
      </c>
      <c r="BQ80" s="212">
        <f t="shared" ref="BQ80" si="605">BQ79</f>
        <v>2</v>
      </c>
      <c r="BR80" s="397">
        <v>-353.03</v>
      </c>
      <c r="BS80" s="242">
        <f t="shared" si="352"/>
        <v>-706.06</v>
      </c>
      <c r="BT80" s="212">
        <f t="shared" ref="BT80" si="606">BT79</f>
        <v>0</v>
      </c>
      <c r="BU80" s="397">
        <v>-215.51</v>
      </c>
      <c r="BV80" s="240">
        <f t="shared" si="353"/>
        <v>0</v>
      </c>
      <c r="BW80" s="220">
        <f t="shared" ref="BW80" si="607">BW79</f>
        <v>0</v>
      </c>
      <c r="BX80" s="397">
        <v>-105.5</v>
      </c>
      <c r="BY80" s="236">
        <f t="shared" si="354"/>
        <v>0</v>
      </c>
      <c r="BZ80" s="212">
        <f t="shared" si="390"/>
        <v>0</v>
      </c>
      <c r="CA80" s="213"/>
      <c r="CB80" s="240">
        <f t="shared" si="355"/>
        <v>0</v>
      </c>
      <c r="CC80" s="214">
        <f t="shared" si="391"/>
        <v>0</v>
      </c>
      <c r="CD80" s="215"/>
      <c r="CE80" s="242">
        <f t="shared" si="356"/>
        <v>0</v>
      </c>
      <c r="CF80" s="221">
        <f t="shared" si="357"/>
        <v>5344.42</v>
      </c>
      <c r="CG80" s="222">
        <f t="shared" si="358"/>
        <v>1</v>
      </c>
      <c r="CH80" s="222">
        <f t="shared" si="359"/>
        <v>0</v>
      </c>
      <c r="CI80" s="223">
        <v>37196</v>
      </c>
      <c r="CJ80" s="209">
        <f t="shared" si="360"/>
        <v>5344.42</v>
      </c>
      <c r="CK80" s="209">
        <f t="shared" si="361"/>
        <v>0</v>
      </c>
      <c r="CL80" s="209">
        <f t="shared" si="392"/>
        <v>101102.00000000001</v>
      </c>
      <c r="CM80" s="207">
        <f>MAX(CL55:CL80)</f>
        <v>101102.00000000001</v>
      </c>
      <c r="CN80" s="207">
        <f t="shared" si="362"/>
        <v>0</v>
      </c>
      <c r="CO80" s="225" t="b">
        <f>(CN81=CM394)</f>
        <v>0</v>
      </c>
      <c r="CP80" s="226">
        <f t="shared" si="330"/>
        <v>0</v>
      </c>
      <c r="CQ80" s="227">
        <f t="shared" si="561"/>
        <v>37288</v>
      </c>
      <c r="CR80" s="228">
        <f t="shared" si="562"/>
        <v>17705</v>
      </c>
      <c r="CS80" s="228">
        <f t="shared" si="563"/>
        <v>0</v>
      </c>
      <c r="CT80" s="228">
        <f t="shared" si="564"/>
        <v>0</v>
      </c>
      <c r="CU80" s="228">
        <f t="shared" si="565"/>
        <v>0</v>
      </c>
      <c r="CV80" s="228">
        <f t="shared" si="566"/>
        <v>0</v>
      </c>
      <c r="CW80" s="228">
        <f t="shared" si="567"/>
        <v>-83</v>
      </c>
      <c r="CX80" s="228">
        <f t="shared" si="568"/>
        <v>0</v>
      </c>
      <c r="CY80" s="228">
        <f t="shared" si="569"/>
        <v>0</v>
      </c>
      <c r="CZ80" s="228">
        <f t="shared" si="570"/>
        <v>0</v>
      </c>
      <c r="DA80" s="228">
        <f t="shared" si="571"/>
        <v>-1292.5</v>
      </c>
      <c r="DB80" s="228">
        <f t="shared" si="572"/>
        <v>23309</v>
      </c>
      <c r="DC80" s="228">
        <f t="shared" si="573"/>
        <v>0</v>
      </c>
      <c r="DD80" s="228">
        <f t="shared" si="574"/>
        <v>0</v>
      </c>
      <c r="DE80" s="228">
        <f t="shared" si="575"/>
        <v>15123.48</v>
      </c>
      <c r="DF80" s="228">
        <f t="shared" si="576"/>
        <v>0</v>
      </c>
      <c r="DG80" s="228">
        <f t="shared" si="577"/>
        <v>0</v>
      </c>
      <c r="DH80" s="228">
        <f t="shared" si="578"/>
        <v>5240.76</v>
      </c>
      <c r="DI80" s="228">
        <f t="shared" si="579"/>
        <v>0</v>
      </c>
      <c r="DJ80" s="228">
        <f t="shared" si="580"/>
        <v>0</v>
      </c>
      <c r="DK80" s="228">
        <f t="shared" si="581"/>
        <v>55406.039999999994</v>
      </c>
      <c r="DL80" s="228">
        <f t="shared" si="582"/>
        <v>0</v>
      </c>
      <c r="DM80" s="228">
        <f t="shared" si="583"/>
        <v>0</v>
      </c>
      <c r="DN80" s="228">
        <f t="shared" si="584"/>
        <v>0</v>
      </c>
      <c r="DO80" s="228">
        <f t="shared" si="585"/>
        <v>0</v>
      </c>
      <c r="DP80" s="229">
        <f t="shared" si="586"/>
        <v>37288</v>
      </c>
      <c r="DQ80" s="228">
        <f t="shared" si="34"/>
        <v>115408.78</v>
      </c>
      <c r="DR80" s="230">
        <f t="shared" si="35"/>
        <v>37288</v>
      </c>
      <c r="DS80" s="231">
        <f t="shared" si="36"/>
        <v>0</v>
      </c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33"/>
      <c r="FB80" s="233"/>
      <c r="FC80" s="233"/>
      <c r="FD80" s="233"/>
      <c r="FE80" s="233"/>
      <c r="FF80" s="233"/>
      <c r="FG80" s="233"/>
      <c r="FH80" s="233"/>
      <c r="FI80" s="233"/>
    </row>
    <row r="81" spans="1:165" s="234" customFormat="1" ht="19.5" customHeight="1" x14ac:dyDescent="0.35">
      <c r="A81" s="205"/>
      <c r="B81" s="466">
        <f t="shared" si="363"/>
        <v>37226</v>
      </c>
      <c r="C81" s="467">
        <f t="shared" si="364"/>
        <v>107383.84000000001</v>
      </c>
      <c r="D81" s="467">
        <v>0</v>
      </c>
      <c r="E81" s="467">
        <v>0</v>
      </c>
      <c r="F81" s="467">
        <f t="shared" si="331"/>
        <v>10606.54</v>
      </c>
      <c r="G81" s="467">
        <f t="shared" si="365"/>
        <v>117990.38</v>
      </c>
      <c r="H81" s="480">
        <f t="shared" si="366"/>
        <v>9.8772217495667877E-2</v>
      </c>
      <c r="I81" s="347">
        <f t="shared" si="367"/>
        <v>111708.54000000001</v>
      </c>
      <c r="J81" s="210">
        <f t="shared" si="332"/>
        <v>0</v>
      </c>
      <c r="K81" s="211">
        <v>37226</v>
      </c>
      <c r="L81" s="212">
        <f t="shared" si="368"/>
        <v>1</v>
      </c>
      <c r="M81" s="397">
        <v>-2000.5</v>
      </c>
      <c r="N81" s="235">
        <f t="shared" si="333"/>
        <v>-2000.5</v>
      </c>
      <c r="O81" s="214">
        <f t="shared" ref="O81" si="608">O80</f>
        <v>0</v>
      </c>
      <c r="P81" s="397">
        <v>-270.25</v>
      </c>
      <c r="Q81" s="236">
        <f t="shared" si="334"/>
        <v>0</v>
      </c>
      <c r="R81" s="212">
        <f t="shared" ref="R81" si="609">R80</f>
        <v>0</v>
      </c>
      <c r="S81" s="397">
        <v>-370.2</v>
      </c>
      <c r="T81" s="237">
        <f t="shared" si="335"/>
        <v>0</v>
      </c>
      <c r="U81" s="216">
        <f t="shared" ref="U81" si="610">U80</f>
        <v>0</v>
      </c>
      <c r="V81" s="397">
        <v>-72.12</v>
      </c>
      <c r="W81" s="237">
        <f t="shared" si="336"/>
        <v>0</v>
      </c>
      <c r="X81" s="216">
        <f t="shared" ref="X81" si="611">X80</f>
        <v>0</v>
      </c>
      <c r="Y81" s="382">
        <v>-419</v>
      </c>
      <c r="Z81" s="238">
        <f t="shared" si="337"/>
        <v>0</v>
      </c>
      <c r="AA81" s="218">
        <f t="shared" ref="AA81" si="612">AA80</f>
        <v>1</v>
      </c>
      <c r="AB81" s="382">
        <v>-229</v>
      </c>
      <c r="AC81" s="239">
        <f t="shared" si="338"/>
        <v>-229</v>
      </c>
      <c r="AD81" s="216">
        <f t="shared" ref="AD81" si="613">AD80</f>
        <v>0</v>
      </c>
      <c r="AE81" s="382">
        <v>-77</v>
      </c>
      <c r="AF81" s="239">
        <f t="shared" si="339"/>
        <v>0</v>
      </c>
      <c r="AG81" s="216">
        <f t="shared" ref="AG81" si="614">AG80</f>
        <v>0</v>
      </c>
      <c r="AH81" s="383">
        <v>1661</v>
      </c>
      <c r="AI81" s="238">
        <f t="shared" si="340"/>
        <v>0</v>
      </c>
      <c r="AJ81" s="218">
        <f t="shared" ref="AJ81" si="615">AJ80</f>
        <v>0</v>
      </c>
      <c r="AK81" s="383">
        <v>811</v>
      </c>
      <c r="AL81" s="239">
        <f t="shared" si="341"/>
        <v>0</v>
      </c>
      <c r="AM81" s="216">
        <f t="shared" ref="AM81" si="616">AM80</f>
        <v>1</v>
      </c>
      <c r="AN81" s="383">
        <v>301</v>
      </c>
      <c r="AO81" s="238">
        <f t="shared" si="342"/>
        <v>301</v>
      </c>
      <c r="AP81" s="218">
        <f t="shared" ref="AP81" si="617">AP80</f>
        <v>1</v>
      </c>
      <c r="AQ81" s="398">
        <v>241</v>
      </c>
      <c r="AR81" s="239">
        <f t="shared" si="343"/>
        <v>241</v>
      </c>
      <c r="AS81" s="216">
        <f t="shared" ref="AS81" si="618">AS80</f>
        <v>0</v>
      </c>
      <c r="AT81" s="397">
        <v>-11</v>
      </c>
      <c r="AU81" s="240">
        <f t="shared" si="344"/>
        <v>0</v>
      </c>
      <c r="AV81" s="214">
        <f t="shared" ref="AV81" si="619">AV80</f>
        <v>0</v>
      </c>
      <c r="AW81" s="397">
        <v>-259</v>
      </c>
      <c r="AX81" s="236">
        <f t="shared" si="345"/>
        <v>0</v>
      </c>
      <c r="AY81" s="212">
        <f t="shared" ref="AY81" si="620">AY80</f>
        <v>1</v>
      </c>
      <c r="AZ81" s="383">
        <v>809.51</v>
      </c>
      <c r="BA81" s="241">
        <f t="shared" si="346"/>
        <v>809.51</v>
      </c>
      <c r="BB81" s="214">
        <f t="shared" ref="BB81" si="621">BB80</f>
        <v>0</v>
      </c>
      <c r="BC81" s="383">
        <v>10.75</v>
      </c>
      <c r="BD81" s="242">
        <f t="shared" si="347"/>
        <v>0</v>
      </c>
      <c r="BE81" s="212">
        <f t="shared" ref="BE81" si="622">BE80</f>
        <v>0</v>
      </c>
      <c r="BF81" s="374">
        <v>-1502.98</v>
      </c>
      <c r="BG81" s="242">
        <f t="shared" si="348"/>
        <v>0</v>
      </c>
      <c r="BH81" s="212">
        <f t="shared" ref="BH81" si="623">BH80</f>
        <v>1</v>
      </c>
      <c r="BI81" s="374">
        <v>-790.49</v>
      </c>
      <c r="BJ81" s="240">
        <f t="shared" si="349"/>
        <v>-790.49</v>
      </c>
      <c r="BK81" s="212">
        <f t="shared" ref="BK81" si="624">BK80</f>
        <v>0</v>
      </c>
      <c r="BL81" s="374">
        <v>-220.5</v>
      </c>
      <c r="BM81" s="240">
        <f t="shared" si="350"/>
        <v>0</v>
      </c>
      <c r="BN81" s="212">
        <f t="shared" ref="BN81" si="625">BN80</f>
        <v>0</v>
      </c>
      <c r="BO81" s="398">
        <v>1668.75</v>
      </c>
      <c r="BP81" s="236">
        <f t="shared" si="351"/>
        <v>0</v>
      </c>
      <c r="BQ81" s="212">
        <f t="shared" ref="BQ81" si="626">BQ80</f>
        <v>2</v>
      </c>
      <c r="BR81" s="398">
        <v>6137.51</v>
      </c>
      <c r="BS81" s="242">
        <f t="shared" si="352"/>
        <v>12275.02</v>
      </c>
      <c r="BT81" s="212">
        <f t="shared" ref="BT81" si="627">BT80</f>
        <v>0</v>
      </c>
      <c r="BU81" s="398">
        <v>3068.76</v>
      </c>
      <c r="BV81" s="240">
        <f t="shared" si="353"/>
        <v>0</v>
      </c>
      <c r="BW81" s="220">
        <f t="shared" ref="BW81" si="628">BW80</f>
        <v>0</v>
      </c>
      <c r="BX81" s="398">
        <v>613.75</v>
      </c>
      <c r="BY81" s="236">
        <f t="shared" si="354"/>
        <v>0</v>
      </c>
      <c r="BZ81" s="212">
        <f t="shared" si="390"/>
        <v>0</v>
      </c>
      <c r="CA81" s="213"/>
      <c r="CB81" s="240">
        <f t="shared" si="355"/>
        <v>0</v>
      </c>
      <c r="CC81" s="214">
        <f t="shared" si="391"/>
        <v>0</v>
      </c>
      <c r="CD81" s="215"/>
      <c r="CE81" s="242">
        <f t="shared" si="356"/>
        <v>0</v>
      </c>
      <c r="CF81" s="221">
        <f t="shared" si="357"/>
        <v>10606.54</v>
      </c>
      <c r="CG81" s="222">
        <f t="shared" si="358"/>
        <v>1</v>
      </c>
      <c r="CH81" s="222">
        <f t="shared" si="359"/>
        <v>0</v>
      </c>
      <c r="CI81" s="223">
        <v>37226</v>
      </c>
      <c r="CJ81" s="209">
        <f t="shared" si="360"/>
        <v>10606.54</v>
      </c>
      <c r="CK81" s="209">
        <f t="shared" si="361"/>
        <v>0</v>
      </c>
      <c r="CL81" s="209">
        <f t="shared" si="392"/>
        <v>111708.54000000001</v>
      </c>
      <c r="CM81" s="207">
        <f>MAX(CL56:CL81)</f>
        <v>111708.54000000001</v>
      </c>
      <c r="CN81" s="207">
        <f t="shared" si="362"/>
        <v>0</v>
      </c>
      <c r="CO81" s="247"/>
      <c r="CP81" s="226"/>
      <c r="CQ81" s="227">
        <f t="shared" si="561"/>
        <v>37316</v>
      </c>
      <c r="CR81" s="228">
        <f t="shared" si="562"/>
        <v>19699</v>
      </c>
      <c r="CS81" s="228">
        <f t="shared" si="563"/>
        <v>0</v>
      </c>
      <c r="CT81" s="228">
        <f t="shared" si="564"/>
        <v>0</v>
      </c>
      <c r="CU81" s="228">
        <f t="shared" si="565"/>
        <v>0</v>
      </c>
      <c r="CV81" s="228">
        <f t="shared" si="566"/>
        <v>0</v>
      </c>
      <c r="CW81" s="228">
        <f t="shared" si="567"/>
        <v>-616</v>
      </c>
      <c r="CX81" s="228">
        <f t="shared" si="568"/>
        <v>0</v>
      </c>
      <c r="CY81" s="228">
        <f t="shared" si="569"/>
        <v>0</v>
      </c>
      <c r="CZ81" s="228">
        <f t="shared" si="570"/>
        <v>0</v>
      </c>
      <c r="DA81" s="228">
        <f t="shared" si="571"/>
        <v>-1161.5</v>
      </c>
      <c r="DB81" s="228">
        <f t="shared" si="572"/>
        <v>24539</v>
      </c>
      <c r="DC81" s="228">
        <f t="shared" si="573"/>
        <v>0</v>
      </c>
      <c r="DD81" s="228">
        <f t="shared" si="574"/>
        <v>0</v>
      </c>
      <c r="DE81" s="228">
        <f t="shared" si="575"/>
        <v>14321.98</v>
      </c>
      <c r="DF81" s="228">
        <f t="shared" si="576"/>
        <v>0</v>
      </c>
      <c r="DG81" s="228">
        <f t="shared" si="577"/>
        <v>0</v>
      </c>
      <c r="DH81" s="228">
        <f t="shared" si="578"/>
        <v>4569.0200000000004</v>
      </c>
      <c r="DI81" s="228">
        <f t="shared" si="579"/>
        <v>0</v>
      </c>
      <c r="DJ81" s="228">
        <f t="shared" si="580"/>
        <v>0</v>
      </c>
      <c r="DK81" s="228">
        <f t="shared" si="581"/>
        <v>54749.979999999996</v>
      </c>
      <c r="DL81" s="228">
        <f t="shared" si="582"/>
        <v>0</v>
      </c>
      <c r="DM81" s="228">
        <f t="shared" si="583"/>
        <v>0</v>
      </c>
      <c r="DN81" s="228">
        <f t="shared" si="584"/>
        <v>0</v>
      </c>
      <c r="DO81" s="228">
        <f t="shared" si="585"/>
        <v>0</v>
      </c>
      <c r="DP81" s="229">
        <f t="shared" si="586"/>
        <v>37316</v>
      </c>
      <c r="DQ81" s="228">
        <f t="shared" si="34"/>
        <v>116101.48</v>
      </c>
      <c r="DR81" s="230">
        <f t="shared" si="35"/>
        <v>37316</v>
      </c>
      <c r="DS81" s="231">
        <f t="shared" si="36"/>
        <v>0</v>
      </c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33"/>
      <c r="FB81" s="233"/>
      <c r="FC81" s="233"/>
      <c r="FD81" s="233"/>
      <c r="FE81" s="233"/>
      <c r="FF81" s="233"/>
      <c r="FG81" s="233"/>
      <c r="FH81" s="233"/>
      <c r="FI81" s="233"/>
    </row>
    <row r="82" spans="1:165" s="234" customFormat="1" ht="19.5" customHeight="1" x14ac:dyDescent="0.35">
      <c r="A82" s="205"/>
      <c r="B82" s="466"/>
      <c r="C82" s="467"/>
      <c r="D82" s="467"/>
      <c r="E82" s="467"/>
      <c r="F82" s="481" t="s">
        <v>70</v>
      </c>
      <c r="G82" s="467"/>
      <c r="H82" s="482" t="s">
        <v>28</v>
      </c>
      <c r="I82" s="347"/>
      <c r="J82" s="210"/>
      <c r="K82" s="248"/>
      <c r="L82" s="212"/>
      <c r="M82"/>
      <c r="N82" s="235"/>
      <c r="O82" s="214"/>
      <c r="P82"/>
      <c r="Q82" s="236"/>
      <c r="R82" s="212"/>
      <c r="S82"/>
      <c r="T82" s="237"/>
      <c r="U82" s="216"/>
      <c r="V82"/>
      <c r="W82" s="237"/>
      <c r="X82" s="216"/>
      <c r="Y82" s="384" t="s">
        <v>70</v>
      </c>
      <c r="Z82" s="238"/>
      <c r="AA82" s="218"/>
      <c r="AB82" s="384" t="s">
        <v>70</v>
      </c>
      <c r="AC82" s="239"/>
      <c r="AD82" s="216"/>
      <c r="AE82" s="384" t="s">
        <v>70</v>
      </c>
      <c r="AF82" s="239"/>
      <c r="AG82" s="216"/>
      <c r="AH82" s="384" t="s">
        <v>70</v>
      </c>
      <c r="AI82" s="238"/>
      <c r="AJ82" s="218"/>
      <c r="AK82" s="384" t="s">
        <v>70</v>
      </c>
      <c r="AL82" s="239"/>
      <c r="AM82" s="216"/>
      <c r="AN82" s="384" t="s">
        <v>70</v>
      </c>
      <c r="AO82" s="238"/>
      <c r="AP82" s="218"/>
      <c r="AQ82" s="378" t="s">
        <v>4</v>
      </c>
      <c r="AR82" s="239"/>
      <c r="AS82" s="216"/>
      <c r="AT82" s="378" t="s">
        <v>4</v>
      </c>
      <c r="AU82" s="240"/>
      <c r="AV82" s="214"/>
      <c r="AW82" s="378" t="s">
        <v>4</v>
      </c>
      <c r="AX82" s="236"/>
      <c r="AY82" s="212"/>
      <c r="AZ82" s="384" t="s">
        <v>4</v>
      </c>
      <c r="BA82" s="241"/>
      <c r="BB82" s="214"/>
      <c r="BC82" s="384" t="s">
        <v>4</v>
      </c>
      <c r="BD82" s="242"/>
      <c r="BE82" s="212"/>
      <c r="BF82" s="380" t="s">
        <v>140</v>
      </c>
      <c r="BG82" s="242"/>
      <c r="BH82" s="212"/>
      <c r="BI82" s="380" t="s">
        <v>140</v>
      </c>
      <c r="BJ82" s="240"/>
      <c r="BK82" s="212"/>
      <c r="BL82" s="380" t="s">
        <v>140</v>
      </c>
      <c r="BM82" s="240"/>
      <c r="BN82" s="212"/>
      <c r="BO82" s="378" t="s">
        <v>4</v>
      </c>
      <c r="BP82" s="236"/>
      <c r="BQ82" s="212"/>
      <c r="BR82" s="378" t="s">
        <v>4</v>
      </c>
      <c r="BS82" s="242"/>
      <c r="BT82" s="212"/>
      <c r="BU82" s="378" t="s">
        <v>4</v>
      </c>
      <c r="BV82" s="240"/>
      <c r="BW82" s="220"/>
      <c r="BX82" s="378" t="s">
        <v>4</v>
      </c>
      <c r="BY82" s="236"/>
      <c r="BZ82" s="212"/>
      <c r="CA82" s="249"/>
      <c r="CB82" s="240"/>
      <c r="CC82" s="214"/>
      <c r="CD82" s="250"/>
      <c r="CE82" s="242"/>
      <c r="CF82" s="251" t="s">
        <v>4</v>
      </c>
      <c r="CG82" s="222"/>
      <c r="CH82" s="222"/>
      <c r="CI82" s="223"/>
      <c r="CJ82" s="209"/>
      <c r="CK82" s="209"/>
      <c r="CL82" s="209"/>
      <c r="CM82" s="207"/>
      <c r="CN82" s="207"/>
      <c r="CO82" s="247"/>
      <c r="CP82" s="226"/>
      <c r="CQ82" s="227">
        <f t="shared" si="561"/>
        <v>37347</v>
      </c>
      <c r="CR82" s="228">
        <f t="shared" si="562"/>
        <v>22120.5</v>
      </c>
      <c r="CS82" s="228">
        <f t="shared" si="563"/>
        <v>0</v>
      </c>
      <c r="CT82" s="228">
        <f t="shared" si="564"/>
        <v>0</v>
      </c>
      <c r="CU82" s="228">
        <f t="shared" si="565"/>
        <v>0</v>
      </c>
      <c r="CV82" s="228">
        <f t="shared" si="566"/>
        <v>0</v>
      </c>
      <c r="CW82" s="228">
        <f t="shared" si="567"/>
        <v>-198.5</v>
      </c>
      <c r="CX82" s="228">
        <f t="shared" si="568"/>
        <v>0</v>
      </c>
      <c r="CY82" s="228">
        <f t="shared" si="569"/>
        <v>0</v>
      </c>
      <c r="CZ82" s="228">
        <f t="shared" si="570"/>
        <v>0</v>
      </c>
      <c r="DA82" s="228">
        <f t="shared" si="571"/>
        <v>-1291.5</v>
      </c>
      <c r="DB82" s="228">
        <f t="shared" si="572"/>
        <v>25659</v>
      </c>
      <c r="DC82" s="228">
        <f t="shared" si="573"/>
        <v>0</v>
      </c>
      <c r="DD82" s="228">
        <f t="shared" si="574"/>
        <v>0</v>
      </c>
      <c r="DE82" s="228">
        <f t="shared" si="575"/>
        <v>17009.48</v>
      </c>
      <c r="DF82" s="228">
        <f t="shared" si="576"/>
        <v>0</v>
      </c>
      <c r="DG82" s="228">
        <f t="shared" si="577"/>
        <v>0</v>
      </c>
      <c r="DH82" s="228">
        <f t="shared" si="578"/>
        <v>5223.7800000000007</v>
      </c>
      <c r="DI82" s="228">
        <f t="shared" si="579"/>
        <v>0</v>
      </c>
      <c r="DJ82" s="228">
        <f t="shared" si="580"/>
        <v>0</v>
      </c>
      <c r="DK82" s="228">
        <f t="shared" si="581"/>
        <v>56246.979999999996</v>
      </c>
      <c r="DL82" s="228">
        <f t="shared" si="582"/>
        <v>0</v>
      </c>
      <c r="DM82" s="228">
        <f t="shared" si="583"/>
        <v>0</v>
      </c>
      <c r="DN82" s="228">
        <f t="shared" si="584"/>
        <v>0</v>
      </c>
      <c r="DO82" s="228">
        <f t="shared" si="585"/>
        <v>0</v>
      </c>
      <c r="DP82" s="229">
        <f t="shared" si="586"/>
        <v>37347</v>
      </c>
      <c r="DQ82" s="228">
        <f t="shared" si="34"/>
        <v>124769.73999999999</v>
      </c>
      <c r="DR82" s="230">
        <f t="shared" si="35"/>
        <v>37347</v>
      </c>
      <c r="DS82" s="231">
        <f t="shared" si="36"/>
        <v>0</v>
      </c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5"/>
      <c r="FA82" s="233"/>
      <c r="FB82" s="233"/>
      <c r="FC82" s="233"/>
      <c r="FD82" s="233"/>
      <c r="FE82" s="233"/>
      <c r="FF82" s="233"/>
      <c r="FG82" s="233"/>
      <c r="FH82" s="233"/>
      <c r="FI82" s="233"/>
    </row>
    <row r="83" spans="1:165" s="234" customFormat="1" ht="19.5" customHeight="1" x14ac:dyDescent="0.35">
      <c r="A83" s="205"/>
      <c r="B83" s="466"/>
      <c r="C83" s="467"/>
      <c r="D83" s="467"/>
      <c r="E83" s="467"/>
      <c r="F83" s="479">
        <f>SUM(F70:F82)</f>
        <v>57990.38</v>
      </c>
      <c r="G83" s="479"/>
      <c r="H83" s="483">
        <f>F83/D55</f>
        <v>0.96650633333333325</v>
      </c>
      <c r="I83" s="344"/>
      <c r="J83" s="253"/>
      <c r="K83" s="248"/>
      <c r="L83" s="212">
        <f>L81</f>
        <v>1</v>
      </c>
      <c r="M83" s="389">
        <v>18846</v>
      </c>
      <c r="N83" s="235">
        <f>M83*L83</f>
        <v>18846</v>
      </c>
      <c r="O83" s="214">
        <f>O81</f>
        <v>0</v>
      </c>
      <c r="P83" s="389">
        <v>1568.7</v>
      </c>
      <c r="Q83" s="236">
        <f>P83*O83</f>
        <v>0</v>
      </c>
      <c r="R83" s="214">
        <f>R81</f>
        <v>0</v>
      </c>
      <c r="S83" s="389">
        <v>20665.8</v>
      </c>
      <c r="T83" s="237">
        <f>S83*R83</f>
        <v>0</v>
      </c>
      <c r="U83" s="216">
        <f>U81</f>
        <v>0</v>
      </c>
      <c r="V83" s="389">
        <v>1715.58</v>
      </c>
      <c r="W83" s="237">
        <f>V83*U83</f>
        <v>0</v>
      </c>
      <c r="X83" s="218">
        <f>X81</f>
        <v>0</v>
      </c>
      <c r="Y83" s="386">
        <v>-595</v>
      </c>
      <c r="Z83" s="238">
        <f>Y83*X83</f>
        <v>0</v>
      </c>
      <c r="AA83" s="218">
        <f>AA81</f>
        <v>1</v>
      </c>
      <c r="AB83" s="386">
        <v>-492.5</v>
      </c>
      <c r="AC83" s="239">
        <f>AB83*AA83</f>
        <v>-492.5</v>
      </c>
      <c r="AD83" s="218">
        <f>AD81</f>
        <v>0</v>
      </c>
      <c r="AE83" s="386">
        <v>-410.5</v>
      </c>
      <c r="AF83" s="239">
        <f>AE83*AD83</f>
        <v>0</v>
      </c>
      <c r="AG83" s="218">
        <f>AG81</f>
        <v>0</v>
      </c>
      <c r="AH83" s="385">
        <v>4049</v>
      </c>
      <c r="AI83" s="238">
        <f>AH83*AG83</f>
        <v>0</v>
      </c>
      <c r="AJ83" s="218">
        <f>AJ81</f>
        <v>0</v>
      </c>
      <c r="AK83" s="385">
        <v>1849</v>
      </c>
      <c r="AL83" s="239">
        <f>AK83*AJ83</f>
        <v>0</v>
      </c>
      <c r="AM83" s="218">
        <f>AM81</f>
        <v>1</v>
      </c>
      <c r="AN83" s="385">
        <v>529</v>
      </c>
      <c r="AO83" s="238">
        <f>AN83*AM83</f>
        <v>529</v>
      </c>
      <c r="AP83" s="218">
        <f>AP81</f>
        <v>1</v>
      </c>
      <c r="AQ83" s="389">
        <v>9399</v>
      </c>
      <c r="AR83" s="239">
        <f>AQ83*AP83</f>
        <v>9399</v>
      </c>
      <c r="AS83" s="216">
        <f>AS81</f>
        <v>0</v>
      </c>
      <c r="AT83" s="389">
        <v>624</v>
      </c>
      <c r="AU83" s="240">
        <f>AT83*AS83</f>
        <v>0</v>
      </c>
      <c r="AV83" s="214">
        <f>AV81</f>
        <v>0</v>
      </c>
      <c r="AW83" s="389">
        <v>5087</v>
      </c>
      <c r="AX83" s="236">
        <f>AW83*AV83</f>
        <v>0</v>
      </c>
      <c r="AY83" s="212">
        <f>AY81</f>
        <v>1</v>
      </c>
      <c r="AZ83" s="385">
        <v>9458.48</v>
      </c>
      <c r="BA83" s="241">
        <f>AZ83*AY83</f>
        <v>9458.48</v>
      </c>
      <c r="BB83" s="214">
        <f>BB81</f>
        <v>0</v>
      </c>
      <c r="BC83" s="385">
        <v>559.75</v>
      </c>
      <c r="BD83" s="242">
        <f>BC83*BB83</f>
        <v>0</v>
      </c>
      <c r="BE83" s="212">
        <f>BE81</f>
        <v>0</v>
      </c>
      <c r="BF83" s="381">
        <v>-406.95</v>
      </c>
      <c r="BG83" s="242">
        <f>BF83*BE83</f>
        <v>0</v>
      </c>
      <c r="BH83" s="212">
        <f>BH81</f>
        <v>1</v>
      </c>
      <c r="BI83" s="381">
        <v>-456.98</v>
      </c>
      <c r="BJ83" s="240">
        <f>BI83*BH83</f>
        <v>-456.98</v>
      </c>
      <c r="BK83" s="212">
        <f>BK81</f>
        <v>0</v>
      </c>
      <c r="BL83" s="381">
        <v>-497</v>
      </c>
      <c r="BM83" s="240">
        <f>BL83*BK83</f>
        <v>0</v>
      </c>
      <c r="BN83" s="212">
        <f>BN81</f>
        <v>0</v>
      </c>
      <c r="BO83" s="399">
        <v>-1121.25</v>
      </c>
      <c r="BP83" s="236">
        <f>BO83*BN83</f>
        <v>0</v>
      </c>
      <c r="BQ83" s="212">
        <f>BQ81</f>
        <v>2</v>
      </c>
      <c r="BR83" s="389">
        <v>10353.959999999999</v>
      </c>
      <c r="BS83" s="242">
        <f>BR83*BQ83</f>
        <v>20707.919999999998</v>
      </c>
      <c r="BT83" s="212">
        <f>BT81</f>
        <v>0</v>
      </c>
      <c r="BU83" s="389">
        <v>4903.9799999999996</v>
      </c>
      <c r="BV83" s="240">
        <f>BU83*BT83</f>
        <v>0</v>
      </c>
      <c r="BW83" s="220">
        <f>BW81</f>
        <v>0</v>
      </c>
      <c r="BX83" s="389">
        <v>544</v>
      </c>
      <c r="BY83" s="236">
        <f>BX83*BW83</f>
        <v>0</v>
      </c>
      <c r="BZ83" s="212">
        <f>BZ81</f>
        <v>0</v>
      </c>
      <c r="CA83" s="213"/>
      <c r="CB83" s="240">
        <f>CA83*BZ83</f>
        <v>0</v>
      </c>
      <c r="CC83" s="214">
        <f>CC81</f>
        <v>0</v>
      </c>
      <c r="CD83" s="215"/>
      <c r="CE83" s="242">
        <f>CD83*CC83</f>
        <v>0</v>
      </c>
      <c r="CF83" s="254">
        <f>N83+Q83+T83+W83+Z83+AC83+AF83+AI83+AL83+AO83+AR83+AU83+AX83+BA83+BD83+BG83+BJ83+BM83+BP83+BS83+BV83+BY83+CB83+CE83</f>
        <v>57990.919999999991</v>
      </c>
      <c r="CG83" s="222"/>
      <c r="CH83" s="222"/>
      <c r="CI83" s="223"/>
      <c r="CJ83" s="209"/>
      <c r="CK83" s="209"/>
      <c r="CL83" s="209"/>
      <c r="CM83" s="207"/>
      <c r="CN83" s="207"/>
      <c r="CO83" s="247"/>
      <c r="CP83" s="226"/>
      <c r="CQ83" s="227">
        <f t="shared" si="561"/>
        <v>37377</v>
      </c>
      <c r="CR83" s="228">
        <f t="shared" si="562"/>
        <v>22609.5</v>
      </c>
      <c r="CS83" s="228">
        <f t="shared" si="563"/>
        <v>0</v>
      </c>
      <c r="CT83" s="228">
        <f t="shared" si="564"/>
        <v>0</v>
      </c>
      <c r="CU83" s="228">
        <f t="shared" si="565"/>
        <v>0</v>
      </c>
      <c r="CV83" s="228">
        <f t="shared" si="566"/>
        <v>0</v>
      </c>
      <c r="CW83" s="228">
        <f t="shared" si="567"/>
        <v>579</v>
      </c>
      <c r="CX83" s="228">
        <f t="shared" si="568"/>
        <v>0</v>
      </c>
      <c r="CY83" s="228">
        <f t="shared" si="569"/>
        <v>0</v>
      </c>
      <c r="CZ83" s="228">
        <f t="shared" si="570"/>
        <v>0</v>
      </c>
      <c r="DA83" s="228">
        <f t="shared" si="571"/>
        <v>-791.5</v>
      </c>
      <c r="DB83" s="228">
        <f t="shared" si="572"/>
        <v>28439</v>
      </c>
      <c r="DC83" s="228">
        <f t="shared" si="573"/>
        <v>0</v>
      </c>
      <c r="DD83" s="228">
        <f t="shared" si="574"/>
        <v>0</v>
      </c>
      <c r="DE83" s="228">
        <f t="shared" si="575"/>
        <v>20021.98</v>
      </c>
      <c r="DF83" s="228">
        <f t="shared" si="576"/>
        <v>0</v>
      </c>
      <c r="DG83" s="228">
        <f t="shared" si="577"/>
        <v>0</v>
      </c>
      <c r="DH83" s="228">
        <f t="shared" si="578"/>
        <v>7230.02</v>
      </c>
      <c r="DI83" s="228">
        <f t="shared" si="579"/>
        <v>0</v>
      </c>
      <c r="DJ83" s="228">
        <f t="shared" si="580"/>
        <v>0</v>
      </c>
      <c r="DK83" s="228">
        <f t="shared" si="581"/>
        <v>62922</v>
      </c>
      <c r="DL83" s="228">
        <f t="shared" si="582"/>
        <v>0</v>
      </c>
      <c r="DM83" s="228">
        <f t="shared" si="583"/>
        <v>0</v>
      </c>
      <c r="DN83" s="228">
        <f t="shared" si="584"/>
        <v>0</v>
      </c>
      <c r="DO83" s="228">
        <f t="shared" si="585"/>
        <v>0</v>
      </c>
      <c r="DP83" s="229">
        <f t="shared" si="586"/>
        <v>37377</v>
      </c>
      <c r="DQ83" s="228">
        <f t="shared" si="34"/>
        <v>141010</v>
      </c>
      <c r="DR83" s="230">
        <f t="shared" si="35"/>
        <v>37377</v>
      </c>
      <c r="DS83" s="231">
        <f t="shared" si="36"/>
        <v>0</v>
      </c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5"/>
      <c r="FA83" s="233"/>
      <c r="FB83" s="233"/>
      <c r="FC83" s="233"/>
      <c r="FD83" s="233"/>
      <c r="FE83" s="233"/>
      <c r="FF83" s="233"/>
      <c r="FG83" s="233"/>
      <c r="FH83" s="233"/>
      <c r="FI83" s="233"/>
    </row>
    <row r="84" spans="1:165" s="234" customFormat="1" ht="19.5" customHeight="1" x14ac:dyDescent="0.35">
      <c r="A84" s="205"/>
      <c r="B84" s="466"/>
      <c r="C84" s="467"/>
      <c r="D84" s="467"/>
      <c r="E84" s="467"/>
      <c r="F84" s="467"/>
      <c r="G84" s="467"/>
      <c r="H84" s="480"/>
      <c r="I84" s="347"/>
      <c r="J84" s="210"/>
      <c r="K84" s="248"/>
      <c r="L84" s="212"/>
      <c r="M84"/>
      <c r="N84" s="255"/>
      <c r="O84" s="214"/>
      <c r="P84"/>
      <c r="Q84" s="256"/>
      <c r="R84" s="212"/>
      <c r="S84"/>
      <c r="T84" s="257"/>
      <c r="U84" s="216"/>
      <c r="V84"/>
      <c r="W84" s="258"/>
      <c r="X84" s="216"/>
      <c r="Y84"/>
      <c r="Z84" s="259"/>
      <c r="AA84" s="218"/>
      <c r="AB84"/>
      <c r="AC84" s="258"/>
      <c r="AD84" s="216"/>
      <c r="AE84"/>
      <c r="AF84" s="258"/>
      <c r="AG84" s="216"/>
      <c r="AH84"/>
      <c r="AI84" s="259"/>
      <c r="AJ84" s="218"/>
      <c r="AK84"/>
      <c r="AL84" s="258"/>
      <c r="AM84" s="216"/>
      <c r="AN84"/>
      <c r="AO84" s="259"/>
      <c r="AP84" s="218"/>
      <c r="AQ84"/>
      <c r="AR84" s="258"/>
      <c r="AS84" s="216"/>
      <c r="AT84"/>
      <c r="AU84" s="260"/>
      <c r="AV84" s="214"/>
      <c r="AW84"/>
      <c r="AX84" s="256"/>
      <c r="AY84" s="212"/>
      <c r="AZ84"/>
      <c r="BA84" s="260"/>
      <c r="BB84" s="214"/>
      <c r="BC84"/>
      <c r="BD84" s="256"/>
      <c r="BE84" s="212"/>
      <c r="BF84"/>
      <c r="BG84" s="256"/>
      <c r="BH84" s="212"/>
      <c r="BI84"/>
      <c r="BJ84" s="260"/>
      <c r="BK84" s="212"/>
      <c r="BL84"/>
      <c r="BM84" s="260"/>
      <c r="BN84" s="212"/>
      <c r="BO84"/>
      <c r="BP84" s="256"/>
      <c r="BQ84" s="212"/>
      <c r="BR84"/>
      <c r="BS84" s="256"/>
      <c r="BT84" s="212"/>
      <c r="BU84"/>
      <c r="BV84" s="260"/>
      <c r="BW84" s="220"/>
      <c r="BX84"/>
      <c r="BY84" s="256"/>
      <c r="BZ84" s="212"/>
      <c r="CA84" s="249"/>
      <c r="CB84" s="260"/>
      <c r="CC84" s="214"/>
      <c r="CD84" s="250"/>
      <c r="CE84" s="261"/>
      <c r="CF84" s="221"/>
      <c r="CG84" s="222"/>
      <c r="CH84" s="222"/>
      <c r="CI84" s="223"/>
      <c r="CJ84" s="209"/>
      <c r="CK84" s="209"/>
      <c r="CL84" s="209"/>
      <c r="CM84" s="207"/>
      <c r="CN84" s="207"/>
      <c r="CO84" s="225" t="b">
        <f>(CN85=CM394)</f>
        <v>0</v>
      </c>
      <c r="CP84" s="226">
        <f t="shared" ref="CP84:CP95" si="629">CO84*CI85</f>
        <v>0</v>
      </c>
      <c r="CQ84" s="227">
        <f t="shared" si="561"/>
        <v>37408</v>
      </c>
      <c r="CR84" s="228">
        <f t="shared" si="562"/>
        <v>26475.5</v>
      </c>
      <c r="CS84" s="228">
        <f t="shared" si="563"/>
        <v>0</v>
      </c>
      <c r="CT84" s="228">
        <f t="shared" si="564"/>
        <v>0</v>
      </c>
      <c r="CU84" s="228">
        <f t="shared" si="565"/>
        <v>0</v>
      </c>
      <c r="CV84" s="228">
        <f t="shared" si="566"/>
        <v>0</v>
      </c>
      <c r="CW84" s="228">
        <f t="shared" si="567"/>
        <v>335</v>
      </c>
      <c r="CX84" s="228">
        <f t="shared" si="568"/>
        <v>0</v>
      </c>
      <c r="CY84" s="228">
        <f t="shared" si="569"/>
        <v>0</v>
      </c>
      <c r="CZ84" s="228">
        <f t="shared" si="570"/>
        <v>0</v>
      </c>
      <c r="DA84" s="228">
        <f t="shared" si="571"/>
        <v>-1000.5</v>
      </c>
      <c r="DB84" s="228">
        <f t="shared" si="572"/>
        <v>28109</v>
      </c>
      <c r="DC84" s="228">
        <f t="shared" si="573"/>
        <v>0</v>
      </c>
      <c r="DD84" s="228">
        <f t="shared" si="574"/>
        <v>0</v>
      </c>
      <c r="DE84" s="228">
        <f t="shared" si="575"/>
        <v>23571.98</v>
      </c>
      <c r="DF84" s="228">
        <f t="shared" si="576"/>
        <v>0</v>
      </c>
      <c r="DG84" s="228">
        <f t="shared" si="577"/>
        <v>0</v>
      </c>
      <c r="DH84" s="228">
        <f t="shared" si="578"/>
        <v>10898.77</v>
      </c>
      <c r="DI84" s="228">
        <f t="shared" si="579"/>
        <v>0</v>
      </c>
      <c r="DJ84" s="228">
        <f t="shared" si="580"/>
        <v>0</v>
      </c>
      <c r="DK84" s="228">
        <f t="shared" si="581"/>
        <v>70571.98</v>
      </c>
      <c r="DL84" s="228">
        <f t="shared" si="582"/>
        <v>0</v>
      </c>
      <c r="DM84" s="228">
        <f t="shared" si="583"/>
        <v>0</v>
      </c>
      <c r="DN84" s="228">
        <f t="shared" si="584"/>
        <v>0</v>
      </c>
      <c r="DO84" s="228">
        <f t="shared" si="585"/>
        <v>0</v>
      </c>
      <c r="DP84" s="229">
        <f t="shared" si="586"/>
        <v>37408</v>
      </c>
      <c r="DQ84" s="228">
        <f t="shared" si="34"/>
        <v>158961.72999999998</v>
      </c>
      <c r="DR84" s="230">
        <f t="shared" si="35"/>
        <v>37408</v>
      </c>
      <c r="DS84" s="231">
        <f t="shared" si="36"/>
        <v>0</v>
      </c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33"/>
      <c r="FB84" s="233"/>
      <c r="FC84" s="233"/>
      <c r="FD84" s="233"/>
      <c r="FE84" s="233"/>
      <c r="FF84" s="233"/>
      <c r="FG84" s="233"/>
      <c r="FH84" s="233"/>
      <c r="FI84" s="233"/>
    </row>
    <row r="85" spans="1:165" s="234" customFormat="1" ht="19.5" customHeight="1" x14ac:dyDescent="0.35">
      <c r="A85" s="205"/>
      <c r="B85" s="466">
        <f>EDATE(B81,1)</f>
        <v>37257</v>
      </c>
      <c r="C85" s="467">
        <f>C70</f>
        <v>60000</v>
      </c>
      <c r="D85" s="467">
        <f>(F83&lt;0)*-F83</f>
        <v>0</v>
      </c>
      <c r="E85" s="467">
        <f>(F83&gt;0)*-F83</f>
        <v>-57990.38</v>
      </c>
      <c r="F85" s="467">
        <f t="shared" ref="F85:F96" si="630">CF85</f>
        <v>5842.49</v>
      </c>
      <c r="G85" s="467">
        <f>F85+D55</f>
        <v>65842.490000000005</v>
      </c>
      <c r="H85" s="480">
        <f>F85/D55</f>
        <v>9.7374833333333327E-2</v>
      </c>
      <c r="I85" s="347">
        <f>F85+I81</f>
        <v>117551.03000000001</v>
      </c>
      <c r="J85" s="210">
        <f t="shared" ref="J85:J96" si="631">CN85</f>
        <v>0</v>
      </c>
      <c r="K85" s="211">
        <v>37257</v>
      </c>
      <c r="L85" s="212">
        <f>L81</f>
        <v>1</v>
      </c>
      <c r="M85" s="397">
        <v>-112</v>
      </c>
      <c r="N85" s="235">
        <f t="shared" ref="N85:N96" si="632">M85*L85</f>
        <v>-112</v>
      </c>
      <c r="O85" s="214">
        <f>O81</f>
        <v>0</v>
      </c>
      <c r="P85" s="397">
        <v>-46.3</v>
      </c>
      <c r="Q85" s="236">
        <f t="shared" ref="Q85:Q96" si="633">P85*O85</f>
        <v>0</v>
      </c>
      <c r="R85" s="212">
        <f>R81</f>
        <v>0</v>
      </c>
      <c r="S85" s="397">
        <v>-1708.4</v>
      </c>
      <c r="T85" s="237">
        <f t="shared" ref="T85:T96" si="634">S85*R85</f>
        <v>0</v>
      </c>
      <c r="U85" s="216">
        <f>U81</f>
        <v>0</v>
      </c>
      <c r="V85" s="397">
        <v>-241.04</v>
      </c>
      <c r="W85" s="237">
        <f t="shared" ref="W85:W96" si="635">V85*U85</f>
        <v>0</v>
      </c>
      <c r="X85" s="216">
        <f>X81</f>
        <v>0</v>
      </c>
      <c r="Y85" s="382">
        <v>-263</v>
      </c>
      <c r="Z85" s="238">
        <f t="shared" ref="Z85:Z96" si="636">Y85*X85</f>
        <v>0</v>
      </c>
      <c r="AA85" s="218">
        <f>AA81</f>
        <v>1</v>
      </c>
      <c r="AB85" s="382">
        <v>-170.5</v>
      </c>
      <c r="AC85" s="239">
        <f t="shared" ref="AC85:AC96" si="637">AB85*AA85</f>
        <v>-170.5</v>
      </c>
      <c r="AD85" s="216">
        <f>AD81</f>
        <v>0</v>
      </c>
      <c r="AE85" s="382">
        <v>-96.5</v>
      </c>
      <c r="AF85" s="239">
        <f t="shared" ref="AF85:AF96" si="638">AE85*AD85</f>
        <v>0</v>
      </c>
      <c r="AG85" s="216">
        <f>AG81</f>
        <v>0</v>
      </c>
      <c r="AH85" s="382">
        <v>-589</v>
      </c>
      <c r="AI85" s="238">
        <f t="shared" ref="AI85:AI96" si="639">AH85*AG85</f>
        <v>0</v>
      </c>
      <c r="AJ85" s="218">
        <f>AJ81</f>
        <v>0</v>
      </c>
      <c r="AK85" s="382">
        <v>-314</v>
      </c>
      <c r="AL85" s="239">
        <f t="shared" ref="AL85:AL96" si="640">AK85*AJ85</f>
        <v>0</v>
      </c>
      <c r="AM85" s="216">
        <f>AM81</f>
        <v>1</v>
      </c>
      <c r="AN85" s="382">
        <v>-149</v>
      </c>
      <c r="AO85" s="238">
        <f t="shared" ref="AO85:AO96" si="641">AN85*AM85</f>
        <v>-149</v>
      </c>
      <c r="AP85" s="218">
        <f>AP81</f>
        <v>1</v>
      </c>
      <c r="AQ85" s="398">
        <v>702</v>
      </c>
      <c r="AR85" s="239">
        <f t="shared" ref="AR85:AR96" si="642">AQ85*AP85</f>
        <v>702</v>
      </c>
      <c r="AS85" s="216">
        <f>AS81</f>
        <v>0</v>
      </c>
      <c r="AT85" s="398">
        <v>0</v>
      </c>
      <c r="AU85" s="240">
        <f t="shared" ref="AU85:AU96" si="643">AT85*AS85</f>
        <v>0</v>
      </c>
      <c r="AV85" s="214">
        <f>AV81</f>
        <v>0</v>
      </c>
      <c r="AW85" s="397">
        <v>-280</v>
      </c>
      <c r="AX85" s="236">
        <f t="shared" ref="AX85:AX96" si="644">AW85*AV85</f>
        <v>0</v>
      </c>
      <c r="AY85" s="212">
        <f>AY81</f>
        <v>1</v>
      </c>
      <c r="AZ85" s="383">
        <v>1450</v>
      </c>
      <c r="BA85" s="241">
        <f t="shared" ref="BA85:BA96" si="645">AZ85*AY85</f>
        <v>1450</v>
      </c>
      <c r="BB85" s="214">
        <f>BB81</f>
        <v>0</v>
      </c>
      <c r="BC85" s="383">
        <v>145</v>
      </c>
      <c r="BD85" s="242">
        <f t="shared" ref="BD85:BD96" si="646">BC85*BB85</f>
        <v>0</v>
      </c>
      <c r="BE85" s="212">
        <f>BE81</f>
        <v>0</v>
      </c>
      <c r="BF85" s="374">
        <v>-778.01</v>
      </c>
      <c r="BG85" s="242">
        <f t="shared" ref="BG85:BG96" si="647">BF85*BE85</f>
        <v>0</v>
      </c>
      <c r="BH85" s="212">
        <f>BH81</f>
        <v>1</v>
      </c>
      <c r="BI85" s="374">
        <v>-428.01</v>
      </c>
      <c r="BJ85" s="240">
        <f t="shared" ref="BJ85:BJ96" si="648">BI85*BH85</f>
        <v>-428.01</v>
      </c>
      <c r="BK85" s="212">
        <f>BK81</f>
        <v>0</v>
      </c>
      <c r="BL85" s="374">
        <v>-148</v>
      </c>
      <c r="BM85" s="240">
        <f t="shared" ref="BM85:BM96" si="649">BL85*BK85</f>
        <v>0</v>
      </c>
      <c r="BN85" s="212">
        <f>BN81</f>
        <v>0</v>
      </c>
      <c r="BO85" s="397">
        <v>-635.75</v>
      </c>
      <c r="BP85" s="236">
        <f t="shared" ref="BP85:BP96" si="650">BO85*BN85</f>
        <v>0</v>
      </c>
      <c r="BQ85" s="212">
        <f>BQ81</f>
        <v>2</v>
      </c>
      <c r="BR85" s="398">
        <v>2275</v>
      </c>
      <c r="BS85" s="242">
        <f t="shared" ref="BS85:BS96" si="651">BR85*BQ85</f>
        <v>4550</v>
      </c>
      <c r="BT85" s="212">
        <f>BT81</f>
        <v>0</v>
      </c>
      <c r="BU85" s="398">
        <v>1137.5</v>
      </c>
      <c r="BV85" s="240">
        <f t="shared" ref="BV85:BV96" si="652">BU85*BT85</f>
        <v>0</v>
      </c>
      <c r="BW85" s="220">
        <f>BW81</f>
        <v>0</v>
      </c>
      <c r="BX85" s="398">
        <v>227.5</v>
      </c>
      <c r="BY85" s="236">
        <f t="shared" ref="BY85:BY96" si="653">BX85*BW85</f>
        <v>0</v>
      </c>
      <c r="BZ85" s="212">
        <f>BZ81</f>
        <v>0</v>
      </c>
      <c r="CA85" s="213"/>
      <c r="CB85" s="240">
        <f t="shared" ref="CB85:CB96" si="654">CA85*BZ85</f>
        <v>0</v>
      </c>
      <c r="CC85" s="214">
        <f>CC81</f>
        <v>0</v>
      </c>
      <c r="CD85" s="215"/>
      <c r="CE85" s="242">
        <f t="shared" ref="CE85:CE96" si="655">CD85*CC85</f>
        <v>0</v>
      </c>
      <c r="CF85" s="221">
        <f t="shared" ref="CF85:CF96" si="656">N85+Q85+T85+W85+Z85+AC85+AF85+AI85+AL85+AO85+AR85+AU85+AX85+BA85+BD85+BG85+BJ85+BM85+BP85+BS85+BV85+BY85+CB85+CE85</f>
        <v>5842.49</v>
      </c>
      <c r="CG85" s="222">
        <f t="shared" ref="CG85:CG96" si="657">(CF85&gt;0)*1</f>
        <v>1</v>
      </c>
      <c r="CH85" s="222">
        <f t="shared" ref="CH85:CH96" si="658">(CF85&lt;0)*1</f>
        <v>0</v>
      </c>
      <c r="CI85" s="223">
        <v>37257</v>
      </c>
      <c r="CJ85" s="209">
        <f t="shared" ref="CJ85:CJ96" si="659">CF85*CG85</f>
        <v>5842.49</v>
      </c>
      <c r="CK85" s="209">
        <f t="shared" ref="CK85:CK96" si="660">CF85*CH85</f>
        <v>0</v>
      </c>
      <c r="CL85" s="209">
        <f>CL81+CF85</f>
        <v>117551.03000000001</v>
      </c>
      <c r="CM85" s="207">
        <f>MAX(CL55:CL85)</f>
        <v>117551.03000000001</v>
      </c>
      <c r="CN85" s="207">
        <f t="shared" ref="CN85:CN96" si="661">CL85-CM85</f>
        <v>0</v>
      </c>
      <c r="CO85" s="225" t="b">
        <f>(CN86=CM394)</f>
        <v>0</v>
      </c>
      <c r="CP85" s="226">
        <f t="shared" si="629"/>
        <v>0</v>
      </c>
      <c r="CQ85" s="227">
        <f t="shared" si="561"/>
        <v>37438</v>
      </c>
      <c r="CR85" s="228">
        <f t="shared" si="562"/>
        <v>30385.5</v>
      </c>
      <c r="CS85" s="228">
        <f t="shared" si="563"/>
        <v>0</v>
      </c>
      <c r="CT85" s="228">
        <f t="shared" si="564"/>
        <v>0</v>
      </c>
      <c r="CU85" s="228">
        <f t="shared" si="565"/>
        <v>0</v>
      </c>
      <c r="CV85" s="228">
        <f t="shared" si="566"/>
        <v>0</v>
      </c>
      <c r="CW85" s="228">
        <f t="shared" si="567"/>
        <v>362</v>
      </c>
      <c r="CX85" s="228">
        <f t="shared" si="568"/>
        <v>0</v>
      </c>
      <c r="CY85" s="228">
        <f t="shared" si="569"/>
        <v>0</v>
      </c>
      <c r="CZ85" s="228">
        <f t="shared" si="570"/>
        <v>0</v>
      </c>
      <c r="DA85" s="228">
        <f t="shared" si="571"/>
        <v>-858.5</v>
      </c>
      <c r="DB85" s="228">
        <f t="shared" si="572"/>
        <v>30170</v>
      </c>
      <c r="DC85" s="228">
        <f t="shared" si="573"/>
        <v>0</v>
      </c>
      <c r="DD85" s="228">
        <f t="shared" si="574"/>
        <v>0</v>
      </c>
      <c r="DE85" s="228">
        <f t="shared" si="575"/>
        <v>24171.98</v>
      </c>
      <c r="DF85" s="228">
        <f t="shared" si="576"/>
        <v>0</v>
      </c>
      <c r="DG85" s="228">
        <f t="shared" si="577"/>
        <v>0</v>
      </c>
      <c r="DH85" s="228">
        <f t="shared" si="578"/>
        <v>10716.01</v>
      </c>
      <c r="DI85" s="228">
        <f t="shared" si="579"/>
        <v>0</v>
      </c>
      <c r="DJ85" s="228">
        <f t="shared" si="580"/>
        <v>0</v>
      </c>
      <c r="DK85" s="228">
        <f t="shared" si="581"/>
        <v>68918.959999999992</v>
      </c>
      <c r="DL85" s="228">
        <f t="shared" si="582"/>
        <v>0</v>
      </c>
      <c r="DM85" s="228">
        <f t="shared" si="583"/>
        <v>0</v>
      </c>
      <c r="DN85" s="228">
        <f t="shared" si="584"/>
        <v>0</v>
      </c>
      <c r="DO85" s="228">
        <f t="shared" si="585"/>
        <v>0</v>
      </c>
      <c r="DP85" s="229">
        <f t="shared" si="586"/>
        <v>37438</v>
      </c>
      <c r="DQ85" s="228">
        <f t="shared" si="34"/>
        <v>163865.94999999998</v>
      </c>
      <c r="DR85" s="230">
        <f t="shared" si="35"/>
        <v>37438</v>
      </c>
      <c r="DS85" s="231">
        <f t="shared" si="36"/>
        <v>-2142.25</v>
      </c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33"/>
      <c r="FB85" s="233"/>
      <c r="FC85" s="233"/>
      <c r="FD85" s="233"/>
      <c r="FE85" s="233"/>
      <c r="FF85" s="233"/>
      <c r="FG85" s="233"/>
      <c r="FH85" s="233"/>
      <c r="FI85" s="233"/>
    </row>
    <row r="86" spans="1:165" s="234" customFormat="1" ht="19.5" customHeight="1" x14ac:dyDescent="0.35">
      <c r="A86" s="205"/>
      <c r="B86" s="466">
        <f t="shared" ref="B86:B96" si="662">EDATE(B85,1)</f>
        <v>37288</v>
      </c>
      <c r="C86" s="467">
        <f t="shared" ref="C86:C96" si="663">G85</f>
        <v>65842.490000000005</v>
      </c>
      <c r="D86" s="467">
        <v>0</v>
      </c>
      <c r="E86" s="467">
        <v>0</v>
      </c>
      <c r="F86" s="467">
        <f t="shared" si="630"/>
        <v>-2142.25</v>
      </c>
      <c r="G86" s="467">
        <f t="shared" ref="G86:G96" si="664">F86+G85</f>
        <v>63700.240000000005</v>
      </c>
      <c r="H86" s="480">
        <f t="shared" ref="H86:H96" si="665">F86/G85</f>
        <v>-3.2535980944827569E-2</v>
      </c>
      <c r="I86" s="347">
        <f t="shared" ref="I86:I96" si="666">F86+I85</f>
        <v>115408.78000000001</v>
      </c>
      <c r="J86" s="210">
        <f t="shared" si="631"/>
        <v>-2142.25</v>
      </c>
      <c r="K86" s="211">
        <v>37288</v>
      </c>
      <c r="L86" s="212">
        <f t="shared" ref="L86:L96" si="667">L85</f>
        <v>1</v>
      </c>
      <c r="M86" s="398">
        <v>1173.5</v>
      </c>
      <c r="N86" s="235">
        <f t="shared" si="632"/>
        <v>1173.5</v>
      </c>
      <c r="O86" s="214">
        <f t="shared" ref="O86" si="668">O85</f>
        <v>0</v>
      </c>
      <c r="P86" s="398">
        <v>117.35</v>
      </c>
      <c r="Q86" s="236">
        <f t="shared" si="633"/>
        <v>0</v>
      </c>
      <c r="R86" s="212">
        <f t="shared" ref="R86" si="669">R85</f>
        <v>0</v>
      </c>
      <c r="S86" s="398">
        <v>3819</v>
      </c>
      <c r="T86" s="237">
        <f t="shared" si="634"/>
        <v>0</v>
      </c>
      <c r="U86" s="216">
        <f t="shared" ref="U86" si="670">U85</f>
        <v>0</v>
      </c>
      <c r="V86" s="398">
        <v>381.9</v>
      </c>
      <c r="W86" s="237">
        <f t="shared" si="635"/>
        <v>0</v>
      </c>
      <c r="X86" s="216">
        <f t="shared" ref="X86" si="671">X85</f>
        <v>0</v>
      </c>
      <c r="Y86" s="383">
        <v>1425</v>
      </c>
      <c r="Z86" s="238">
        <f t="shared" si="636"/>
        <v>0</v>
      </c>
      <c r="AA86" s="218">
        <f t="shared" ref="AA86" si="672">AA85</f>
        <v>1</v>
      </c>
      <c r="AB86" s="383">
        <v>712.5</v>
      </c>
      <c r="AC86" s="239">
        <f t="shared" si="637"/>
        <v>712.5</v>
      </c>
      <c r="AD86" s="216">
        <f t="shared" ref="AD86" si="673">AD85</f>
        <v>0</v>
      </c>
      <c r="AE86" s="383">
        <v>142.5</v>
      </c>
      <c r="AF86" s="239">
        <f t="shared" si="638"/>
        <v>0</v>
      </c>
      <c r="AG86" s="216">
        <f t="shared" ref="AG86" si="674">AG85</f>
        <v>0</v>
      </c>
      <c r="AH86" s="382">
        <v>-2378</v>
      </c>
      <c r="AI86" s="238">
        <f t="shared" si="639"/>
        <v>0</v>
      </c>
      <c r="AJ86" s="218">
        <f t="shared" ref="AJ86" si="675">AJ85</f>
        <v>0</v>
      </c>
      <c r="AK86" s="382">
        <v>-1228.0999999999999</v>
      </c>
      <c r="AL86" s="239">
        <f t="shared" si="640"/>
        <v>0</v>
      </c>
      <c r="AM86" s="216">
        <f t="shared" ref="AM86" si="676">AM85</f>
        <v>1</v>
      </c>
      <c r="AN86" s="382">
        <v>-538</v>
      </c>
      <c r="AO86" s="238">
        <f t="shared" si="641"/>
        <v>-538</v>
      </c>
      <c r="AP86" s="218">
        <f t="shared" ref="AP86" si="677">AP85</f>
        <v>1</v>
      </c>
      <c r="AQ86" s="397">
        <v>-1309</v>
      </c>
      <c r="AR86" s="239">
        <f t="shared" si="642"/>
        <v>-1309</v>
      </c>
      <c r="AS86" s="216">
        <f t="shared" ref="AS86" si="678">AS85</f>
        <v>0</v>
      </c>
      <c r="AT86" s="397">
        <v>-166</v>
      </c>
      <c r="AU86" s="240">
        <f t="shared" si="643"/>
        <v>0</v>
      </c>
      <c r="AV86" s="214">
        <f t="shared" ref="AV86" si="679">AV85</f>
        <v>0</v>
      </c>
      <c r="AW86" s="397">
        <v>-796</v>
      </c>
      <c r="AX86" s="236">
        <f t="shared" si="644"/>
        <v>0</v>
      </c>
      <c r="AY86" s="212">
        <f t="shared" ref="AY86" si="680">AY85</f>
        <v>1</v>
      </c>
      <c r="AZ86" s="382">
        <v>-162.5</v>
      </c>
      <c r="BA86" s="241">
        <f t="shared" si="645"/>
        <v>-162.5</v>
      </c>
      <c r="BB86" s="214">
        <f t="shared" ref="BB86" si="681">BB85</f>
        <v>0</v>
      </c>
      <c r="BC86" s="382">
        <v>-16.25</v>
      </c>
      <c r="BD86" s="242">
        <f t="shared" si="646"/>
        <v>0</v>
      </c>
      <c r="BE86" s="212">
        <f t="shared" ref="BE86" si="682">BE85</f>
        <v>0</v>
      </c>
      <c r="BF86" s="374">
        <v>-1337.5</v>
      </c>
      <c r="BG86" s="242">
        <f t="shared" si="647"/>
        <v>0</v>
      </c>
      <c r="BH86" s="212">
        <f t="shared" ref="BH86" si="683">BH85</f>
        <v>1</v>
      </c>
      <c r="BI86" s="374">
        <v>-668.75</v>
      </c>
      <c r="BJ86" s="240">
        <f t="shared" si="648"/>
        <v>-668.75</v>
      </c>
      <c r="BK86" s="212">
        <f t="shared" ref="BK86" si="684">BK85</f>
        <v>0</v>
      </c>
      <c r="BL86" s="374">
        <v>-133.75</v>
      </c>
      <c r="BM86" s="240">
        <f t="shared" si="649"/>
        <v>0</v>
      </c>
      <c r="BN86" s="212">
        <f t="shared" ref="BN86" si="685">BN85</f>
        <v>0</v>
      </c>
      <c r="BO86" s="397">
        <v>-1889</v>
      </c>
      <c r="BP86" s="236">
        <f t="shared" si="650"/>
        <v>0</v>
      </c>
      <c r="BQ86" s="212">
        <f t="shared" ref="BQ86" si="686">BQ85</f>
        <v>2</v>
      </c>
      <c r="BR86" s="397">
        <v>-675</v>
      </c>
      <c r="BS86" s="242">
        <f t="shared" si="651"/>
        <v>-1350</v>
      </c>
      <c r="BT86" s="212">
        <f t="shared" ref="BT86" si="687">BT85</f>
        <v>0</v>
      </c>
      <c r="BU86" s="397">
        <v>-337.5</v>
      </c>
      <c r="BV86" s="240">
        <f t="shared" si="652"/>
        <v>0</v>
      </c>
      <c r="BW86" s="220">
        <f t="shared" ref="BW86" si="688">BW85</f>
        <v>0</v>
      </c>
      <c r="BX86" s="397">
        <v>-67.5</v>
      </c>
      <c r="BY86" s="236">
        <f t="shared" si="653"/>
        <v>0</v>
      </c>
      <c r="BZ86" s="212">
        <f t="shared" ref="BZ86:BZ96" si="689">BZ85</f>
        <v>0</v>
      </c>
      <c r="CA86" s="213"/>
      <c r="CB86" s="240">
        <f t="shared" si="654"/>
        <v>0</v>
      </c>
      <c r="CC86" s="214">
        <f t="shared" ref="CC86:CC96" si="690">CC85</f>
        <v>0</v>
      </c>
      <c r="CD86" s="215"/>
      <c r="CE86" s="242">
        <f t="shared" si="655"/>
        <v>0</v>
      </c>
      <c r="CF86" s="221">
        <f t="shared" si="656"/>
        <v>-2142.25</v>
      </c>
      <c r="CG86" s="222">
        <f t="shared" si="657"/>
        <v>0</v>
      </c>
      <c r="CH86" s="222">
        <f t="shared" si="658"/>
        <v>1</v>
      </c>
      <c r="CI86" s="223">
        <v>37288</v>
      </c>
      <c r="CJ86" s="209">
        <f t="shared" si="659"/>
        <v>0</v>
      </c>
      <c r="CK86" s="209">
        <f t="shared" si="660"/>
        <v>-2142.25</v>
      </c>
      <c r="CL86" s="209">
        <f t="shared" ref="CL86:CL96" si="691">CL85+CF86</f>
        <v>115408.78000000001</v>
      </c>
      <c r="CM86" s="207">
        <f>MAX(CL55:CL86)</f>
        <v>117551.03000000001</v>
      </c>
      <c r="CN86" s="207">
        <f t="shared" si="661"/>
        <v>-2142.25</v>
      </c>
      <c r="CO86" s="225" t="b">
        <f>(CN87=CM394)</f>
        <v>0</v>
      </c>
      <c r="CP86" s="226">
        <f t="shared" si="629"/>
        <v>0</v>
      </c>
      <c r="CQ86" s="227">
        <f t="shared" si="561"/>
        <v>37469</v>
      </c>
      <c r="CR86" s="228">
        <f t="shared" si="562"/>
        <v>29769</v>
      </c>
      <c r="CS86" s="228">
        <f t="shared" si="563"/>
        <v>0</v>
      </c>
      <c r="CT86" s="228">
        <f t="shared" si="564"/>
        <v>0</v>
      </c>
      <c r="CU86" s="228">
        <f t="shared" si="565"/>
        <v>0</v>
      </c>
      <c r="CV86" s="228">
        <f t="shared" si="566"/>
        <v>0</v>
      </c>
      <c r="CW86" s="228">
        <f t="shared" si="567"/>
        <v>-27</v>
      </c>
      <c r="CX86" s="228">
        <f t="shared" si="568"/>
        <v>0</v>
      </c>
      <c r="CY86" s="228">
        <f t="shared" si="569"/>
        <v>0</v>
      </c>
      <c r="CZ86" s="228">
        <f t="shared" si="570"/>
        <v>0</v>
      </c>
      <c r="DA86" s="228">
        <f t="shared" si="571"/>
        <v>-718.5</v>
      </c>
      <c r="DB86" s="228">
        <f t="shared" si="572"/>
        <v>30821</v>
      </c>
      <c r="DC86" s="228">
        <f t="shared" si="573"/>
        <v>0</v>
      </c>
      <c r="DD86" s="228">
        <f t="shared" si="574"/>
        <v>0</v>
      </c>
      <c r="DE86" s="228">
        <f t="shared" si="575"/>
        <v>24945.51</v>
      </c>
      <c r="DF86" s="228">
        <f t="shared" si="576"/>
        <v>0</v>
      </c>
      <c r="DG86" s="228">
        <f t="shared" si="577"/>
        <v>0</v>
      </c>
      <c r="DH86" s="228">
        <f t="shared" si="578"/>
        <v>10441.02</v>
      </c>
      <c r="DI86" s="228">
        <f t="shared" si="579"/>
        <v>0</v>
      </c>
      <c r="DJ86" s="228">
        <f t="shared" si="580"/>
        <v>0</v>
      </c>
      <c r="DK86" s="228">
        <f t="shared" si="581"/>
        <v>54684.87999999999</v>
      </c>
      <c r="DL86" s="228">
        <f t="shared" si="582"/>
        <v>0</v>
      </c>
      <c r="DM86" s="228">
        <f t="shared" si="583"/>
        <v>0</v>
      </c>
      <c r="DN86" s="228">
        <f t="shared" si="584"/>
        <v>0</v>
      </c>
      <c r="DO86" s="228">
        <f t="shared" si="585"/>
        <v>0</v>
      </c>
      <c r="DP86" s="229">
        <f t="shared" si="586"/>
        <v>37469</v>
      </c>
      <c r="DQ86" s="228">
        <f t="shared" si="34"/>
        <v>149915.90999999997</v>
      </c>
      <c r="DR86" s="230">
        <f t="shared" si="35"/>
        <v>37469</v>
      </c>
      <c r="DS86" s="231">
        <f t="shared" si="36"/>
        <v>-1449.5500000000029</v>
      </c>
      <c r="DT86" s="232"/>
      <c r="DU86" s="232"/>
      <c r="DV86" s="232"/>
      <c r="DW86" s="232"/>
      <c r="DX86" s="232"/>
      <c r="DY86" s="232"/>
      <c r="DZ86" s="232"/>
      <c r="EA86" s="232"/>
      <c r="EB86" s="232"/>
      <c r="EC86" s="232"/>
      <c r="ED86" s="232"/>
      <c r="EE86" s="232"/>
      <c r="EF86" s="232"/>
      <c r="EG86" s="232"/>
      <c r="EH86" s="232"/>
      <c r="EI86" s="232"/>
      <c r="EJ86" s="232"/>
      <c r="EK86" s="232"/>
      <c r="EL86" s="232"/>
      <c r="EM86" s="232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5"/>
      <c r="FA86" s="233"/>
      <c r="FB86" s="233"/>
      <c r="FC86" s="233"/>
      <c r="FD86" s="233"/>
      <c r="FE86" s="233"/>
      <c r="FF86" s="233"/>
      <c r="FG86" s="233"/>
      <c r="FH86" s="233"/>
      <c r="FI86" s="233"/>
    </row>
    <row r="87" spans="1:165" s="234" customFormat="1" ht="19.5" customHeight="1" x14ac:dyDescent="0.35">
      <c r="A87" s="205"/>
      <c r="B87" s="466">
        <f t="shared" si="662"/>
        <v>37316</v>
      </c>
      <c r="C87" s="467">
        <f t="shared" si="663"/>
        <v>63700.240000000005</v>
      </c>
      <c r="D87" s="467">
        <v>0</v>
      </c>
      <c r="E87" s="467">
        <v>0</v>
      </c>
      <c r="F87" s="467">
        <f t="shared" si="630"/>
        <v>692.7</v>
      </c>
      <c r="G87" s="467">
        <f t="shared" si="664"/>
        <v>64392.94</v>
      </c>
      <c r="H87" s="480">
        <f t="shared" si="665"/>
        <v>1.0874370332042705E-2</v>
      </c>
      <c r="I87" s="347">
        <f t="shared" si="666"/>
        <v>116101.48000000001</v>
      </c>
      <c r="J87" s="210">
        <f t="shared" si="631"/>
        <v>-1449.5500000000029</v>
      </c>
      <c r="K87" s="211">
        <v>37316</v>
      </c>
      <c r="L87" s="212">
        <f t="shared" si="667"/>
        <v>1</v>
      </c>
      <c r="M87" s="398">
        <v>1994</v>
      </c>
      <c r="N87" s="235">
        <f t="shared" si="632"/>
        <v>1994</v>
      </c>
      <c r="O87" s="214">
        <f t="shared" ref="O87" si="692">O86</f>
        <v>0</v>
      </c>
      <c r="P87" s="398">
        <v>164.3</v>
      </c>
      <c r="Q87" s="236">
        <f t="shared" si="633"/>
        <v>0</v>
      </c>
      <c r="R87" s="212">
        <f t="shared" ref="R87" si="693">R86</f>
        <v>0</v>
      </c>
      <c r="S87" s="397">
        <v>-3103.8</v>
      </c>
      <c r="T87" s="237">
        <f t="shared" si="634"/>
        <v>0</v>
      </c>
      <c r="U87" s="216">
        <f t="shared" ref="U87" si="694">U86</f>
        <v>0</v>
      </c>
      <c r="V87" s="397">
        <v>-380.58</v>
      </c>
      <c r="W87" s="237">
        <f t="shared" si="635"/>
        <v>0</v>
      </c>
      <c r="X87" s="216">
        <f t="shared" ref="X87" si="695">X86</f>
        <v>0</v>
      </c>
      <c r="Y87" s="382">
        <v>-988</v>
      </c>
      <c r="Z87" s="238">
        <f t="shared" si="636"/>
        <v>0</v>
      </c>
      <c r="AA87" s="218">
        <f t="shared" ref="AA87" si="696">AA86</f>
        <v>1</v>
      </c>
      <c r="AB87" s="382">
        <v>-533</v>
      </c>
      <c r="AC87" s="239">
        <f t="shared" si="637"/>
        <v>-533</v>
      </c>
      <c r="AD87" s="216">
        <f t="shared" ref="AD87" si="697">AD86</f>
        <v>0</v>
      </c>
      <c r="AE87" s="382">
        <v>-169</v>
      </c>
      <c r="AF87" s="239">
        <f t="shared" si="638"/>
        <v>0</v>
      </c>
      <c r="AG87" s="216">
        <f t="shared" ref="AG87" si="698">AG86</f>
        <v>0</v>
      </c>
      <c r="AH87" s="383">
        <v>811</v>
      </c>
      <c r="AI87" s="238">
        <f t="shared" si="639"/>
        <v>0</v>
      </c>
      <c r="AJ87" s="218">
        <f t="shared" ref="AJ87" si="699">AJ86</f>
        <v>0</v>
      </c>
      <c r="AK87" s="383">
        <v>386.36</v>
      </c>
      <c r="AL87" s="239">
        <f t="shared" si="640"/>
        <v>0</v>
      </c>
      <c r="AM87" s="216">
        <f t="shared" ref="AM87" si="700">AM86</f>
        <v>1</v>
      </c>
      <c r="AN87" s="383">
        <v>131</v>
      </c>
      <c r="AO87" s="238">
        <f t="shared" si="641"/>
        <v>131</v>
      </c>
      <c r="AP87" s="218">
        <f t="shared" ref="AP87" si="701">AP86</f>
        <v>1</v>
      </c>
      <c r="AQ87" s="398">
        <v>1230</v>
      </c>
      <c r="AR87" s="239">
        <f t="shared" si="642"/>
        <v>1230</v>
      </c>
      <c r="AS87" s="216">
        <f t="shared" ref="AS87" si="702">AS86</f>
        <v>0</v>
      </c>
      <c r="AT87" s="398">
        <v>123</v>
      </c>
      <c r="AU87" s="240">
        <f t="shared" si="643"/>
        <v>0</v>
      </c>
      <c r="AV87" s="214">
        <f t="shared" ref="AV87" si="703">AV86</f>
        <v>0</v>
      </c>
      <c r="AW87" s="397">
        <v>-689</v>
      </c>
      <c r="AX87" s="236">
        <f t="shared" si="644"/>
        <v>0</v>
      </c>
      <c r="AY87" s="212">
        <f t="shared" ref="AY87" si="704">AY86</f>
        <v>1</v>
      </c>
      <c r="AZ87" s="382">
        <v>-801.5</v>
      </c>
      <c r="BA87" s="241">
        <f t="shared" si="645"/>
        <v>-801.5</v>
      </c>
      <c r="BB87" s="214">
        <f t="shared" ref="BB87" si="705">BB86</f>
        <v>0</v>
      </c>
      <c r="BC87" s="382">
        <v>-115.25</v>
      </c>
      <c r="BD87" s="242">
        <f t="shared" si="646"/>
        <v>0</v>
      </c>
      <c r="BE87" s="212">
        <f t="shared" ref="BE87" si="706">BE86</f>
        <v>0</v>
      </c>
      <c r="BF87" s="374">
        <v>-1265.48</v>
      </c>
      <c r="BG87" s="242">
        <f t="shared" si="647"/>
        <v>0</v>
      </c>
      <c r="BH87" s="212">
        <f t="shared" ref="BH87" si="707">BH86</f>
        <v>1</v>
      </c>
      <c r="BI87" s="374">
        <v>-671.74</v>
      </c>
      <c r="BJ87" s="240">
        <f t="shared" si="648"/>
        <v>-671.74</v>
      </c>
      <c r="BK87" s="212">
        <f t="shared" ref="BK87" si="708">BK86</f>
        <v>0</v>
      </c>
      <c r="BL87" s="374">
        <v>-196.75</v>
      </c>
      <c r="BM87" s="240">
        <f t="shared" si="649"/>
        <v>0</v>
      </c>
      <c r="BN87" s="212">
        <f t="shared" ref="BN87" si="709">BN86</f>
        <v>0</v>
      </c>
      <c r="BO87" s="397">
        <v>-321.75</v>
      </c>
      <c r="BP87" s="236">
        <f t="shared" si="650"/>
        <v>0</v>
      </c>
      <c r="BQ87" s="212">
        <f t="shared" ref="BQ87" si="710">BQ86</f>
        <v>2</v>
      </c>
      <c r="BR87" s="397">
        <v>-328.03</v>
      </c>
      <c r="BS87" s="242">
        <f t="shared" si="651"/>
        <v>-656.06</v>
      </c>
      <c r="BT87" s="212">
        <f t="shared" ref="BT87" si="711">BT86</f>
        <v>0</v>
      </c>
      <c r="BU87" s="397">
        <v>-203.01</v>
      </c>
      <c r="BV87" s="240">
        <f t="shared" si="652"/>
        <v>0</v>
      </c>
      <c r="BW87" s="220">
        <f t="shared" ref="BW87" si="712">BW86</f>
        <v>0</v>
      </c>
      <c r="BX87" s="397">
        <v>-103</v>
      </c>
      <c r="BY87" s="236">
        <f t="shared" si="653"/>
        <v>0</v>
      </c>
      <c r="BZ87" s="212">
        <f t="shared" si="689"/>
        <v>0</v>
      </c>
      <c r="CA87" s="213"/>
      <c r="CB87" s="240">
        <f t="shared" si="654"/>
        <v>0</v>
      </c>
      <c r="CC87" s="214">
        <f t="shared" si="690"/>
        <v>0</v>
      </c>
      <c r="CD87" s="215"/>
      <c r="CE87" s="242">
        <f t="shared" si="655"/>
        <v>0</v>
      </c>
      <c r="CF87" s="221">
        <f t="shared" si="656"/>
        <v>692.7</v>
      </c>
      <c r="CG87" s="222">
        <f t="shared" si="657"/>
        <v>1</v>
      </c>
      <c r="CH87" s="222">
        <f t="shared" si="658"/>
        <v>0</v>
      </c>
      <c r="CI87" s="223">
        <v>37316</v>
      </c>
      <c r="CJ87" s="209">
        <f t="shared" si="659"/>
        <v>692.7</v>
      </c>
      <c r="CK87" s="209">
        <f t="shared" si="660"/>
        <v>0</v>
      </c>
      <c r="CL87" s="209">
        <f t="shared" si="691"/>
        <v>116101.48000000001</v>
      </c>
      <c r="CM87" s="207">
        <f>MAX(CL55:CL87)</f>
        <v>117551.03000000001</v>
      </c>
      <c r="CN87" s="207">
        <f t="shared" si="661"/>
        <v>-1449.5500000000029</v>
      </c>
      <c r="CO87" s="225" t="b">
        <f>(CN88=CM394)</f>
        <v>0</v>
      </c>
      <c r="CP87" s="226">
        <f t="shared" si="629"/>
        <v>0</v>
      </c>
      <c r="CQ87" s="227">
        <f t="shared" si="561"/>
        <v>37500</v>
      </c>
      <c r="CR87" s="228">
        <f t="shared" si="562"/>
        <v>30964.5</v>
      </c>
      <c r="CS87" s="228">
        <f t="shared" si="563"/>
        <v>0</v>
      </c>
      <c r="CT87" s="228">
        <f t="shared" si="564"/>
        <v>0</v>
      </c>
      <c r="CU87" s="228">
        <f t="shared" si="565"/>
        <v>0</v>
      </c>
      <c r="CV87" s="228">
        <f t="shared" si="566"/>
        <v>0</v>
      </c>
      <c r="CW87" s="228">
        <f t="shared" si="567"/>
        <v>513</v>
      </c>
      <c r="CX87" s="228">
        <f t="shared" si="568"/>
        <v>0</v>
      </c>
      <c r="CY87" s="228">
        <f t="shared" si="569"/>
        <v>0</v>
      </c>
      <c r="CZ87" s="228">
        <f t="shared" si="570"/>
        <v>0</v>
      </c>
      <c r="DA87" s="228">
        <f t="shared" si="571"/>
        <v>-1096.5</v>
      </c>
      <c r="DB87" s="228">
        <f t="shared" si="572"/>
        <v>30252</v>
      </c>
      <c r="DC87" s="228">
        <f t="shared" si="573"/>
        <v>0</v>
      </c>
      <c r="DD87" s="228">
        <f t="shared" si="574"/>
        <v>0</v>
      </c>
      <c r="DE87" s="228">
        <f t="shared" si="575"/>
        <v>21580.01</v>
      </c>
      <c r="DF87" s="228">
        <f t="shared" si="576"/>
        <v>0</v>
      </c>
      <c r="DG87" s="228">
        <f t="shared" si="577"/>
        <v>0</v>
      </c>
      <c r="DH87" s="228">
        <f t="shared" si="578"/>
        <v>10042.780000000001</v>
      </c>
      <c r="DI87" s="228">
        <f t="shared" si="579"/>
        <v>0</v>
      </c>
      <c r="DJ87" s="228">
        <f t="shared" si="580"/>
        <v>0</v>
      </c>
      <c r="DK87" s="228">
        <f t="shared" si="581"/>
        <v>59206.87999999999</v>
      </c>
      <c r="DL87" s="228">
        <f t="shared" si="582"/>
        <v>0</v>
      </c>
      <c r="DM87" s="228">
        <f t="shared" si="583"/>
        <v>0</v>
      </c>
      <c r="DN87" s="228">
        <f t="shared" si="584"/>
        <v>0</v>
      </c>
      <c r="DO87" s="228">
        <f t="shared" si="585"/>
        <v>0</v>
      </c>
      <c r="DP87" s="229">
        <f t="shared" si="586"/>
        <v>37500</v>
      </c>
      <c r="DQ87" s="228">
        <f t="shared" si="34"/>
        <v>151462.66999999998</v>
      </c>
      <c r="DR87" s="230">
        <f t="shared" si="35"/>
        <v>37500</v>
      </c>
      <c r="DS87" s="231">
        <f t="shared" si="36"/>
        <v>0</v>
      </c>
      <c r="DT87" s="232"/>
      <c r="DU87" s="232"/>
      <c r="DV87" s="232"/>
      <c r="DW87" s="232"/>
      <c r="DX87" s="232"/>
      <c r="DY87" s="232"/>
      <c r="DZ87" s="232"/>
      <c r="EA87" s="232"/>
      <c r="EB87" s="232"/>
      <c r="EC87" s="232"/>
      <c r="ED87" s="232"/>
      <c r="EE87" s="232"/>
      <c r="EF87" s="232"/>
      <c r="EG87" s="232"/>
      <c r="EH87" s="232"/>
      <c r="EI87" s="232"/>
      <c r="EJ87" s="232"/>
      <c r="EK87" s="232"/>
      <c r="EL87" s="232"/>
      <c r="EM87" s="232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5"/>
      <c r="FA87" s="233"/>
      <c r="FB87" s="233"/>
      <c r="FC87" s="233"/>
      <c r="FD87" s="233"/>
      <c r="FE87" s="233"/>
      <c r="FF87" s="233"/>
      <c r="FG87" s="233"/>
      <c r="FH87" s="233"/>
      <c r="FI87" s="233"/>
    </row>
    <row r="88" spans="1:165" s="234" customFormat="1" ht="19.5" customHeight="1" x14ac:dyDescent="0.35">
      <c r="A88" s="205"/>
      <c r="B88" s="466">
        <f t="shared" si="662"/>
        <v>37347</v>
      </c>
      <c r="C88" s="467">
        <f t="shared" si="663"/>
        <v>64392.94</v>
      </c>
      <c r="D88" s="467">
        <v>0</v>
      </c>
      <c r="E88" s="467">
        <v>0</v>
      </c>
      <c r="F88" s="467">
        <f t="shared" si="630"/>
        <v>8668.26</v>
      </c>
      <c r="G88" s="467">
        <f t="shared" si="664"/>
        <v>73061.2</v>
      </c>
      <c r="H88" s="480">
        <f t="shared" si="665"/>
        <v>0.13461506804938553</v>
      </c>
      <c r="I88" s="347">
        <f t="shared" si="666"/>
        <v>124769.74</v>
      </c>
      <c r="J88" s="210">
        <f t="shared" si="631"/>
        <v>0</v>
      </c>
      <c r="K88" s="211">
        <v>37347</v>
      </c>
      <c r="L88" s="212">
        <f t="shared" si="667"/>
        <v>1</v>
      </c>
      <c r="M88" s="398">
        <v>2421.5</v>
      </c>
      <c r="N88" s="235">
        <f t="shared" si="632"/>
        <v>2421.5</v>
      </c>
      <c r="O88" s="214">
        <f t="shared" ref="O88" si="713">O87</f>
        <v>0</v>
      </c>
      <c r="P88" s="398">
        <v>207.05</v>
      </c>
      <c r="Q88" s="236">
        <f t="shared" si="633"/>
        <v>0</v>
      </c>
      <c r="R88" s="212">
        <f t="shared" ref="R88" si="714">R87</f>
        <v>0</v>
      </c>
      <c r="S88" s="398">
        <v>3514.8</v>
      </c>
      <c r="T88" s="237">
        <f t="shared" si="634"/>
        <v>0</v>
      </c>
      <c r="U88" s="216">
        <f t="shared" ref="U88" si="715">U87</f>
        <v>0</v>
      </c>
      <c r="V88" s="398">
        <v>351.48</v>
      </c>
      <c r="W88" s="237">
        <f t="shared" si="635"/>
        <v>0</v>
      </c>
      <c r="X88" s="216">
        <f t="shared" ref="X88" si="716">X87</f>
        <v>0</v>
      </c>
      <c r="Y88" s="383">
        <v>835</v>
      </c>
      <c r="Z88" s="238">
        <f t="shared" si="636"/>
        <v>0</v>
      </c>
      <c r="AA88" s="218">
        <f t="shared" ref="AA88" si="717">AA87</f>
        <v>1</v>
      </c>
      <c r="AB88" s="383">
        <v>417.5</v>
      </c>
      <c r="AC88" s="239">
        <f t="shared" si="637"/>
        <v>417.5</v>
      </c>
      <c r="AD88" s="216">
        <f t="shared" ref="AD88" si="718">AD87</f>
        <v>0</v>
      </c>
      <c r="AE88" s="383">
        <v>83.5</v>
      </c>
      <c r="AF88" s="239">
        <f t="shared" si="638"/>
        <v>0</v>
      </c>
      <c r="AG88" s="216">
        <f t="shared" ref="AG88" si="719">AG87</f>
        <v>0</v>
      </c>
      <c r="AH88" s="382">
        <v>-650</v>
      </c>
      <c r="AI88" s="238">
        <f t="shared" si="639"/>
        <v>0</v>
      </c>
      <c r="AJ88" s="218">
        <f t="shared" ref="AJ88" si="720">AJ87</f>
        <v>0</v>
      </c>
      <c r="AK88" s="382">
        <v>-325</v>
      </c>
      <c r="AL88" s="239">
        <f t="shared" si="640"/>
        <v>0</v>
      </c>
      <c r="AM88" s="216">
        <f t="shared" ref="AM88" si="721">AM87</f>
        <v>1</v>
      </c>
      <c r="AN88" s="382">
        <v>-130</v>
      </c>
      <c r="AO88" s="238">
        <f t="shared" si="641"/>
        <v>-130</v>
      </c>
      <c r="AP88" s="218">
        <f t="shared" ref="AP88" si="722">AP87</f>
        <v>1</v>
      </c>
      <c r="AQ88" s="398">
        <v>1120</v>
      </c>
      <c r="AR88" s="239">
        <f t="shared" si="642"/>
        <v>1120</v>
      </c>
      <c r="AS88" s="216">
        <f t="shared" ref="AS88" si="723">AS87</f>
        <v>0</v>
      </c>
      <c r="AT88" s="398">
        <v>112</v>
      </c>
      <c r="AU88" s="240">
        <f t="shared" si="643"/>
        <v>0</v>
      </c>
      <c r="AV88" s="214">
        <f t="shared" ref="AV88" si="724">AV87</f>
        <v>0</v>
      </c>
      <c r="AW88" s="398">
        <v>392</v>
      </c>
      <c r="AX88" s="236">
        <f t="shared" si="644"/>
        <v>0</v>
      </c>
      <c r="AY88" s="212">
        <f t="shared" ref="AY88" si="725">AY87</f>
        <v>1</v>
      </c>
      <c r="AZ88" s="383">
        <v>2687.5</v>
      </c>
      <c r="BA88" s="241">
        <f t="shared" si="645"/>
        <v>2687.5</v>
      </c>
      <c r="BB88" s="214">
        <f t="shared" ref="BB88" si="726">BB87</f>
        <v>0</v>
      </c>
      <c r="BC88" s="383">
        <v>268.75</v>
      </c>
      <c r="BD88" s="242">
        <f t="shared" si="646"/>
        <v>0</v>
      </c>
      <c r="BE88" s="212">
        <f t="shared" ref="BE88" si="727">BE87</f>
        <v>0</v>
      </c>
      <c r="BF88" s="375">
        <v>1348.51</v>
      </c>
      <c r="BG88" s="242">
        <f t="shared" si="647"/>
        <v>0</v>
      </c>
      <c r="BH88" s="212">
        <f t="shared" ref="BH88" si="728">BH87</f>
        <v>1</v>
      </c>
      <c r="BI88" s="375">
        <v>654.76</v>
      </c>
      <c r="BJ88" s="240">
        <f t="shared" si="648"/>
        <v>654.76</v>
      </c>
      <c r="BK88" s="212">
        <f t="shared" ref="BK88" si="729">BK87</f>
        <v>0</v>
      </c>
      <c r="BL88" s="375">
        <v>99.75</v>
      </c>
      <c r="BM88" s="240">
        <f t="shared" si="649"/>
        <v>0</v>
      </c>
      <c r="BN88" s="212">
        <f t="shared" ref="BN88" si="730">BN87</f>
        <v>0</v>
      </c>
      <c r="BO88" s="398">
        <v>1918.75</v>
      </c>
      <c r="BP88" s="236">
        <f t="shared" si="650"/>
        <v>0</v>
      </c>
      <c r="BQ88" s="212">
        <f t="shared" ref="BQ88" si="731">BQ87</f>
        <v>2</v>
      </c>
      <c r="BR88" s="398">
        <v>748.5</v>
      </c>
      <c r="BS88" s="242">
        <f t="shared" si="651"/>
        <v>1497</v>
      </c>
      <c r="BT88" s="212">
        <f t="shared" ref="BT88" si="732">BT87</f>
        <v>0</v>
      </c>
      <c r="BU88" s="398">
        <v>354.75</v>
      </c>
      <c r="BV88" s="240">
        <f t="shared" si="652"/>
        <v>0</v>
      </c>
      <c r="BW88" s="220">
        <f t="shared" ref="BW88" si="733">BW87</f>
        <v>0</v>
      </c>
      <c r="BX88" s="398">
        <v>39.75</v>
      </c>
      <c r="BY88" s="236">
        <f t="shared" si="653"/>
        <v>0</v>
      </c>
      <c r="BZ88" s="212">
        <f t="shared" si="689"/>
        <v>0</v>
      </c>
      <c r="CA88" s="213"/>
      <c r="CB88" s="240">
        <f t="shared" si="654"/>
        <v>0</v>
      </c>
      <c r="CC88" s="214">
        <f t="shared" si="690"/>
        <v>0</v>
      </c>
      <c r="CD88" s="215"/>
      <c r="CE88" s="242">
        <f t="shared" si="655"/>
        <v>0</v>
      </c>
      <c r="CF88" s="221">
        <f t="shared" si="656"/>
        <v>8668.26</v>
      </c>
      <c r="CG88" s="222">
        <f t="shared" si="657"/>
        <v>1</v>
      </c>
      <c r="CH88" s="222">
        <f t="shared" si="658"/>
        <v>0</v>
      </c>
      <c r="CI88" s="223">
        <v>37347</v>
      </c>
      <c r="CJ88" s="209">
        <f t="shared" si="659"/>
        <v>8668.26</v>
      </c>
      <c r="CK88" s="209">
        <f t="shared" si="660"/>
        <v>0</v>
      </c>
      <c r="CL88" s="209">
        <f t="shared" si="691"/>
        <v>124769.74</v>
      </c>
      <c r="CM88" s="207">
        <f>MAX(CL55:CL88)</f>
        <v>124769.74</v>
      </c>
      <c r="CN88" s="207">
        <f t="shared" si="661"/>
        <v>0</v>
      </c>
      <c r="CO88" s="225" t="b">
        <f>(CN89=CM394)</f>
        <v>0</v>
      </c>
      <c r="CP88" s="226">
        <f t="shared" si="629"/>
        <v>0</v>
      </c>
      <c r="CQ88" s="227">
        <f t="shared" si="561"/>
        <v>37530</v>
      </c>
      <c r="CR88" s="228">
        <f t="shared" si="562"/>
        <v>29975.5</v>
      </c>
      <c r="CS88" s="228">
        <f t="shared" si="563"/>
        <v>0</v>
      </c>
      <c r="CT88" s="228">
        <f t="shared" si="564"/>
        <v>0</v>
      </c>
      <c r="CU88" s="228">
        <f t="shared" si="565"/>
        <v>0</v>
      </c>
      <c r="CV88" s="228">
        <f t="shared" si="566"/>
        <v>0</v>
      </c>
      <c r="CW88" s="228">
        <f t="shared" si="567"/>
        <v>444</v>
      </c>
      <c r="CX88" s="228">
        <f t="shared" si="568"/>
        <v>0</v>
      </c>
      <c r="CY88" s="228">
        <f t="shared" si="569"/>
        <v>0</v>
      </c>
      <c r="CZ88" s="228">
        <f t="shared" si="570"/>
        <v>0</v>
      </c>
      <c r="DA88" s="228">
        <f t="shared" si="571"/>
        <v>-1105.5</v>
      </c>
      <c r="DB88" s="228">
        <f t="shared" si="572"/>
        <v>30033</v>
      </c>
      <c r="DC88" s="228">
        <f t="shared" si="573"/>
        <v>0</v>
      </c>
      <c r="DD88" s="228">
        <f t="shared" si="574"/>
        <v>0</v>
      </c>
      <c r="DE88" s="228">
        <f t="shared" si="575"/>
        <v>20888.019999999997</v>
      </c>
      <c r="DF88" s="228">
        <f t="shared" si="576"/>
        <v>0</v>
      </c>
      <c r="DG88" s="228">
        <f t="shared" si="577"/>
        <v>0</v>
      </c>
      <c r="DH88" s="228">
        <f t="shared" si="578"/>
        <v>9958.51</v>
      </c>
      <c r="DI88" s="228">
        <f t="shared" si="579"/>
        <v>0</v>
      </c>
      <c r="DJ88" s="228">
        <f t="shared" si="580"/>
        <v>0</v>
      </c>
      <c r="DK88" s="228">
        <f t="shared" si="581"/>
        <v>60803.87999999999</v>
      </c>
      <c r="DL88" s="228">
        <f t="shared" si="582"/>
        <v>0</v>
      </c>
      <c r="DM88" s="228">
        <f t="shared" si="583"/>
        <v>0</v>
      </c>
      <c r="DN88" s="228">
        <f t="shared" si="584"/>
        <v>0</v>
      </c>
      <c r="DO88" s="228">
        <f t="shared" si="585"/>
        <v>0</v>
      </c>
      <c r="DP88" s="229">
        <f t="shared" si="586"/>
        <v>37530</v>
      </c>
      <c r="DQ88" s="228">
        <f t="shared" si="34"/>
        <v>150997.40999999997</v>
      </c>
      <c r="DR88" s="230">
        <f t="shared" si="35"/>
        <v>37530</v>
      </c>
      <c r="DS88" s="231">
        <f t="shared" si="36"/>
        <v>0</v>
      </c>
      <c r="DT88" s="232"/>
      <c r="DU88" s="232"/>
      <c r="DV88" s="232"/>
      <c r="DW88" s="232"/>
      <c r="DX88" s="232"/>
      <c r="DY88" s="232"/>
      <c r="DZ88" s="232"/>
      <c r="EA88" s="232"/>
      <c r="EB88" s="232"/>
      <c r="EC88" s="232"/>
      <c r="ED88" s="232"/>
      <c r="EE88" s="232"/>
      <c r="EF88" s="232"/>
      <c r="EG88" s="232"/>
      <c r="EH88" s="232"/>
      <c r="EI88" s="232"/>
      <c r="EJ88" s="232"/>
      <c r="EK88" s="232"/>
      <c r="EL88" s="232"/>
      <c r="EM88" s="232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33"/>
      <c r="FB88" s="233"/>
      <c r="FC88" s="233"/>
      <c r="FD88" s="233"/>
      <c r="FE88" s="233"/>
      <c r="FF88" s="233"/>
      <c r="FG88" s="233"/>
      <c r="FH88" s="233"/>
      <c r="FI88" s="233"/>
    </row>
    <row r="89" spans="1:165" s="234" customFormat="1" ht="19.5" customHeight="1" x14ac:dyDescent="0.35">
      <c r="A89" s="205"/>
      <c r="B89" s="466">
        <f t="shared" si="662"/>
        <v>37377</v>
      </c>
      <c r="C89" s="467">
        <f t="shared" si="663"/>
        <v>73061.2</v>
      </c>
      <c r="D89" s="467">
        <v>0</v>
      </c>
      <c r="E89" s="467">
        <v>0</v>
      </c>
      <c r="F89" s="467">
        <f t="shared" si="630"/>
        <v>16240.26</v>
      </c>
      <c r="G89" s="467">
        <f t="shared" si="664"/>
        <v>89301.459999999992</v>
      </c>
      <c r="H89" s="480">
        <f t="shared" si="665"/>
        <v>0.2222829627764121</v>
      </c>
      <c r="I89" s="347">
        <f t="shared" si="666"/>
        <v>141010</v>
      </c>
      <c r="J89" s="210">
        <f t="shared" si="631"/>
        <v>0</v>
      </c>
      <c r="K89" s="211">
        <v>37377</v>
      </c>
      <c r="L89" s="212">
        <f t="shared" si="667"/>
        <v>1</v>
      </c>
      <c r="M89" s="398">
        <v>489</v>
      </c>
      <c r="N89" s="235">
        <f t="shared" si="632"/>
        <v>489</v>
      </c>
      <c r="O89" s="214">
        <f t="shared" ref="O89" si="734">O88</f>
        <v>0</v>
      </c>
      <c r="P89" s="398">
        <v>48.9</v>
      </c>
      <c r="Q89" s="236">
        <f t="shared" si="633"/>
        <v>0</v>
      </c>
      <c r="R89" s="212">
        <f t="shared" ref="R89" si="735">R88</f>
        <v>0</v>
      </c>
      <c r="S89" s="398">
        <v>1374.2</v>
      </c>
      <c r="T89" s="237">
        <f t="shared" si="634"/>
        <v>0</v>
      </c>
      <c r="U89" s="216">
        <f t="shared" ref="U89" si="736">U88</f>
        <v>0</v>
      </c>
      <c r="V89" s="398">
        <v>137.41999999999999</v>
      </c>
      <c r="W89" s="237">
        <f t="shared" si="635"/>
        <v>0</v>
      </c>
      <c r="X89" s="216">
        <f t="shared" ref="X89" si="737">X88</f>
        <v>0</v>
      </c>
      <c r="Y89" s="383">
        <v>1555</v>
      </c>
      <c r="Z89" s="238">
        <f t="shared" si="636"/>
        <v>0</v>
      </c>
      <c r="AA89" s="218">
        <f t="shared" ref="AA89" si="738">AA88</f>
        <v>1</v>
      </c>
      <c r="AB89" s="383">
        <v>777.5</v>
      </c>
      <c r="AC89" s="239">
        <f t="shared" si="637"/>
        <v>777.5</v>
      </c>
      <c r="AD89" s="216">
        <f t="shared" ref="AD89" si="739">AD88</f>
        <v>0</v>
      </c>
      <c r="AE89" s="383">
        <v>155.5</v>
      </c>
      <c r="AF89" s="239">
        <f t="shared" si="638"/>
        <v>0</v>
      </c>
      <c r="AG89" s="216">
        <f t="shared" ref="AG89" si="740">AG88</f>
        <v>0</v>
      </c>
      <c r="AH89" s="383">
        <v>2500</v>
      </c>
      <c r="AI89" s="238">
        <f t="shared" si="639"/>
        <v>0</v>
      </c>
      <c r="AJ89" s="218">
        <f t="shared" ref="AJ89" si="741">AJ88</f>
        <v>0</v>
      </c>
      <c r="AK89" s="383">
        <v>1250</v>
      </c>
      <c r="AL89" s="239">
        <f t="shared" si="640"/>
        <v>0</v>
      </c>
      <c r="AM89" s="216">
        <f t="shared" ref="AM89" si="742">AM88</f>
        <v>1</v>
      </c>
      <c r="AN89" s="383">
        <v>500</v>
      </c>
      <c r="AO89" s="238">
        <f t="shared" si="641"/>
        <v>500</v>
      </c>
      <c r="AP89" s="218">
        <f t="shared" ref="AP89" si="743">AP88</f>
        <v>1</v>
      </c>
      <c r="AQ89" s="398">
        <v>2780</v>
      </c>
      <c r="AR89" s="239">
        <f t="shared" si="642"/>
        <v>2780</v>
      </c>
      <c r="AS89" s="216">
        <f t="shared" ref="AS89" si="744">AS88</f>
        <v>0</v>
      </c>
      <c r="AT89" s="398">
        <v>278</v>
      </c>
      <c r="AU89" s="240">
        <f t="shared" si="643"/>
        <v>0</v>
      </c>
      <c r="AV89" s="214">
        <f t="shared" ref="AV89" si="745">AV88</f>
        <v>0</v>
      </c>
      <c r="AW89" s="398">
        <v>1700</v>
      </c>
      <c r="AX89" s="236">
        <f t="shared" si="644"/>
        <v>0</v>
      </c>
      <c r="AY89" s="212">
        <f t="shared" ref="AY89" si="746">AY88</f>
        <v>1</v>
      </c>
      <c r="AZ89" s="383">
        <v>3012.5</v>
      </c>
      <c r="BA89" s="241">
        <f t="shared" si="645"/>
        <v>3012.5</v>
      </c>
      <c r="BB89" s="214">
        <f t="shared" ref="BB89" si="747">BB88</f>
        <v>0</v>
      </c>
      <c r="BC89" s="383">
        <v>301.25</v>
      </c>
      <c r="BD89" s="242">
        <f t="shared" si="646"/>
        <v>0</v>
      </c>
      <c r="BE89" s="212">
        <f t="shared" ref="BE89" si="748">BE88</f>
        <v>0</v>
      </c>
      <c r="BF89" s="375">
        <v>4012.49</v>
      </c>
      <c r="BG89" s="242">
        <f t="shared" si="647"/>
        <v>0</v>
      </c>
      <c r="BH89" s="212">
        <f t="shared" ref="BH89" si="749">BH88</f>
        <v>1</v>
      </c>
      <c r="BI89" s="375">
        <v>2006.24</v>
      </c>
      <c r="BJ89" s="240">
        <f t="shared" si="648"/>
        <v>2006.24</v>
      </c>
      <c r="BK89" s="212">
        <f t="shared" ref="BK89" si="750">BK88</f>
        <v>0</v>
      </c>
      <c r="BL89" s="375">
        <v>401.25</v>
      </c>
      <c r="BM89" s="240">
        <f t="shared" si="649"/>
        <v>0</v>
      </c>
      <c r="BN89" s="212">
        <f t="shared" ref="BN89" si="751">BN88</f>
        <v>0</v>
      </c>
      <c r="BO89" s="398">
        <v>293.75</v>
      </c>
      <c r="BP89" s="236">
        <f t="shared" si="650"/>
        <v>0</v>
      </c>
      <c r="BQ89" s="212">
        <f t="shared" ref="BQ89" si="752">BQ88</f>
        <v>2</v>
      </c>
      <c r="BR89" s="398">
        <v>3337.51</v>
      </c>
      <c r="BS89" s="242">
        <f t="shared" si="651"/>
        <v>6675.02</v>
      </c>
      <c r="BT89" s="212">
        <f t="shared" ref="BT89" si="753">BT88</f>
        <v>0</v>
      </c>
      <c r="BU89" s="398">
        <v>1668.76</v>
      </c>
      <c r="BV89" s="240">
        <f t="shared" si="652"/>
        <v>0</v>
      </c>
      <c r="BW89" s="220">
        <f t="shared" ref="BW89" si="754">BW88</f>
        <v>0</v>
      </c>
      <c r="BX89" s="398">
        <v>333.75</v>
      </c>
      <c r="BY89" s="236">
        <f t="shared" si="653"/>
        <v>0</v>
      </c>
      <c r="BZ89" s="212">
        <f t="shared" si="689"/>
        <v>0</v>
      </c>
      <c r="CA89" s="213"/>
      <c r="CB89" s="240">
        <f t="shared" si="654"/>
        <v>0</v>
      </c>
      <c r="CC89" s="214">
        <f t="shared" si="690"/>
        <v>0</v>
      </c>
      <c r="CD89" s="215"/>
      <c r="CE89" s="242">
        <f t="shared" si="655"/>
        <v>0</v>
      </c>
      <c r="CF89" s="221">
        <f t="shared" si="656"/>
        <v>16240.26</v>
      </c>
      <c r="CG89" s="222">
        <f t="shared" si="657"/>
        <v>1</v>
      </c>
      <c r="CH89" s="222">
        <f t="shared" si="658"/>
        <v>0</v>
      </c>
      <c r="CI89" s="223">
        <v>37377</v>
      </c>
      <c r="CJ89" s="209">
        <f t="shared" si="659"/>
        <v>16240.26</v>
      </c>
      <c r="CK89" s="209">
        <f t="shared" si="660"/>
        <v>0</v>
      </c>
      <c r="CL89" s="209">
        <f t="shared" si="691"/>
        <v>141010</v>
      </c>
      <c r="CM89" s="207">
        <f>MAX(CL55:CL89)</f>
        <v>141010</v>
      </c>
      <c r="CN89" s="207">
        <f t="shared" si="661"/>
        <v>0</v>
      </c>
      <c r="CO89" s="225" t="b">
        <f>(CN90=CM394)</f>
        <v>0</v>
      </c>
      <c r="CP89" s="226">
        <f t="shared" si="629"/>
        <v>0</v>
      </c>
      <c r="CQ89" s="227">
        <f t="shared" si="561"/>
        <v>37561</v>
      </c>
      <c r="CR89" s="228">
        <f t="shared" si="562"/>
        <v>32503</v>
      </c>
      <c r="CS89" s="228">
        <f t="shared" si="563"/>
        <v>0</v>
      </c>
      <c r="CT89" s="228">
        <f t="shared" si="564"/>
        <v>0</v>
      </c>
      <c r="CU89" s="228">
        <f t="shared" si="565"/>
        <v>0</v>
      </c>
      <c r="CV89" s="228">
        <f t="shared" si="566"/>
        <v>0</v>
      </c>
      <c r="CW89" s="228">
        <f t="shared" si="567"/>
        <v>301</v>
      </c>
      <c r="CX89" s="228">
        <f t="shared" si="568"/>
        <v>0</v>
      </c>
      <c r="CY89" s="228">
        <f t="shared" si="569"/>
        <v>0</v>
      </c>
      <c r="CZ89" s="228">
        <f t="shared" si="570"/>
        <v>0</v>
      </c>
      <c r="DA89" s="228">
        <f t="shared" si="571"/>
        <v>-1134.5</v>
      </c>
      <c r="DB89" s="228">
        <f t="shared" si="572"/>
        <v>30553</v>
      </c>
      <c r="DC89" s="228">
        <f t="shared" si="573"/>
        <v>0</v>
      </c>
      <c r="DD89" s="228">
        <f t="shared" si="574"/>
        <v>0</v>
      </c>
      <c r="DE89" s="228">
        <f t="shared" si="575"/>
        <v>21186.51</v>
      </c>
      <c r="DF89" s="228">
        <f t="shared" si="576"/>
        <v>0</v>
      </c>
      <c r="DG89" s="228">
        <f t="shared" si="577"/>
        <v>0</v>
      </c>
      <c r="DH89" s="228">
        <f t="shared" si="578"/>
        <v>10025.76</v>
      </c>
      <c r="DI89" s="228">
        <f t="shared" si="579"/>
        <v>0</v>
      </c>
      <c r="DJ89" s="228">
        <f t="shared" si="580"/>
        <v>0</v>
      </c>
      <c r="DK89" s="228">
        <f t="shared" si="581"/>
        <v>61850.87999999999</v>
      </c>
      <c r="DL89" s="228">
        <f t="shared" si="582"/>
        <v>0</v>
      </c>
      <c r="DM89" s="228">
        <f t="shared" si="583"/>
        <v>0</v>
      </c>
      <c r="DN89" s="228">
        <f t="shared" si="584"/>
        <v>0</v>
      </c>
      <c r="DO89" s="228">
        <f t="shared" si="585"/>
        <v>0</v>
      </c>
      <c r="DP89" s="229">
        <f t="shared" si="586"/>
        <v>37561</v>
      </c>
      <c r="DQ89" s="228">
        <f t="shared" si="34"/>
        <v>155285.64999999997</v>
      </c>
      <c r="DR89" s="230">
        <f t="shared" si="35"/>
        <v>37561</v>
      </c>
      <c r="DS89" s="231">
        <f t="shared" si="36"/>
        <v>0</v>
      </c>
      <c r="DT89" s="232"/>
      <c r="DU89" s="232"/>
      <c r="DV89" s="232"/>
      <c r="DW89" s="232"/>
      <c r="DX89" s="232"/>
      <c r="DY89" s="232"/>
      <c r="DZ89" s="232"/>
      <c r="EA89" s="232"/>
      <c r="EB89" s="232"/>
      <c r="EC89" s="232"/>
      <c r="ED89" s="232"/>
      <c r="EE89" s="232"/>
      <c r="EF89" s="232"/>
      <c r="EG89" s="232"/>
      <c r="EH89" s="232"/>
      <c r="EI89" s="232"/>
      <c r="EJ89" s="232"/>
      <c r="EK89" s="232"/>
      <c r="EL89" s="232"/>
      <c r="EM89" s="232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33"/>
      <c r="FB89" s="233"/>
      <c r="FC89" s="233"/>
      <c r="FD89" s="233"/>
      <c r="FE89" s="233"/>
      <c r="FF89" s="233"/>
      <c r="FG89" s="233"/>
      <c r="FH89" s="233"/>
      <c r="FI89" s="233"/>
    </row>
    <row r="90" spans="1:165" s="234" customFormat="1" ht="19.5" customHeight="1" x14ac:dyDescent="0.35">
      <c r="A90" s="205"/>
      <c r="B90" s="466">
        <f t="shared" si="662"/>
        <v>37408</v>
      </c>
      <c r="C90" s="467">
        <f t="shared" si="663"/>
        <v>89301.459999999992</v>
      </c>
      <c r="D90" s="467">
        <v>0</v>
      </c>
      <c r="E90" s="467">
        <v>0</v>
      </c>
      <c r="F90" s="467">
        <f t="shared" si="630"/>
        <v>17951.73</v>
      </c>
      <c r="G90" s="467">
        <f t="shared" si="664"/>
        <v>107253.18999999999</v>
      </c>
      <c r="H90" s="480">
        <f t="shared" si="665"/>
        <v>0.20102392502877334</v>
      </c>
      <c r="I90" s="347">
        <f t="shared" si="666"/>
        <v>158961.73000000001</v>
      </c>
      <c r="J90" s="210">
        <f t="shared" si="631"/>
        <v>0</v>
      </c>
      <c r="K90" s="211">
        <v>37408</v>
      </c>
      <c r="L90" s="212">
        <f t="shared" si="667"/>
        <v>1</v>
      </c>
      <c r="M90" s="398">
        <v>3866</v>
      </c>
      <c r="N90" s="235">
        <f t="shared" si="632"/>
        <v>3866</v>
      </c>
      <c r="O90" s="214">
        <f t="shared" ref="O90" si="755">O89</f>
        <v>0</v>
      </c>
      <c r="P90" s="398">
        <v>386.6</v>
      </c>
      <c r="Q90" s="236">
        <f t="shared" si="633"/>
        <v>0</v>
      </c>
      <c r="R90" s="212">
        <f t="shared" ref="R90" si="756">R89</f>
        <v>0</v>
      </c>
      <c r="S90" s="398">
        <v>3139</v>
      </c>
      <c r="T90" s="237">
        <f t="shared" si="634"/>
        <v>0</v>
      </c>
      <c r="U90" s="216">
        <f t="shared" ref="U90" si="757">U89</f>
        <v>0</v>
      </c>
      <c r="V90" s="398">
        <v>313.89999999999998</v>
      </c>
      <c r="W90" s="237">
        <f t="shared" si="635"/>
        <v>0</v>
      </c>
      <c r="X90" s="216">
        <f t="shared" ref="X90" si="758">X89</f>
        <v>0</v>
      </c>
      <c r="Y90" s="382">
        <v>-449</v>
      </c>
      <c r="Z90" s="238">
        <f t="shared" si="636"/>
        <v>0</v>
      </c>
      <c r="AA90" s="218">
        <f t="shared" ref="AA90" si="759">AA89</f>
        <v>1</v>
      </c>
      <c r="AB90" s="382">
        <v>-244</v>
      </c>
      <c r="AC90" s="239">
        <f t="shared" si="637"/>
        <v>-244</v>
      </c>
      <c r="AD90" s="216">
        <f t="shared" ref="AD90" si="760">AD89</f>
        <v>0</v>
      </c>
      <c r="AE90" s="382">
        <v>-80</v>
      </c>
      <c r="AF90" s="239">
        <f t="shared" si="638"/>
        <v>0</v>
      </c>
      <c r="AG90" s="216">
        <f t="shared" ref="AG90" si="761">AG89</f>
        <v>0</v>
      </c>
      <c r="AH90" s="382">
        <v>-889</v>
      </c>
      <c r="AI90" s="238">
        <f t="shared" si="639"/>
        <v>0</v>
      </c>
      <c r="AJ90" s="218">
        <f t="shared" ref="AJ90" si="762">AJ89</f>
        <v>0</v>
      </c>
      <c r="AK90" s="382">
        <v>-464</v>
      </c>
      <c r="AL90" s="239">
        <f t="shared" si="640"/>
        <v>0</v>
      </c>
      <c r="AM90" s="216">
        <f t="shared" ref="AM90" si="763">AM89</f>
        <v>1</v>
      </c>
      <c r="AN90" s="382">
        <v>-209</v>
      </c>
      <c r="AO90" s="238">
        <f t="shared" si="641"/>
        <v>-209</v>
      </c>
      <c r="AP90" s="218">
        <f t="shared" ref="AP90" si="764">AP89</f>
        <v>1</v>
      </c>
      <c r="AQ90" s="397">
        <v>-330</v>
      </c>
      <c r="AR90" s="239">
        <f t="shared" si="642"/>
        <v>-330</v>
      </c>
      <c r="AS90" s="216">
        <f t="shared" ref="AS90" si="765">AS89</f>
        <v>0</v>
      </c>
      <c r="AT90" s="397">
        <v>-33</v>
      </c>
      <c r="AU90" s="240">
        <f t="shared" si="643"/>
        <v>0</v>
      </c>
      <c r="AV90" s="214">
        <f t="shared" ref="AV90" si="766">AV89</f>
        <v>0</v>
      </c>
      <c r="AW90" s="397">
        <v>-78</v>
      </c>
      <c r="AX90" s="236">
        <f t="shared" si="644"/>
        <v>0</v>
      </c>
      <c r="AY90" s="212">
        <f t="shared" ref="AY90" si="767">AY89</f>
        <v>1</v>
      </c>
      <c r="AZ90" s="383">
        <v>3550</v>
      </c>
      <c r="BA90" s="241">
        <f t="shared" si="645"/>
        <v>3550</v>
      </c>
      <c r="BB90" s="214">
        <f t="shared" ref="BB90" si="768">BB89</f>
        <v>0</v>
      </c>
      <c r="BC90" s="383">
        <v>355</v>
      </c>
      <c r="BD90" s="242">
        <f t="shared" si="646"/>
        <v>0</v>
      </c>
      <c r="BE90" s="212">
        <f t="shared" ref="BE90" si="769">BE89</f>
        <v>0</v>
      </c>
      <c r="BF90" s="375">
        <v>7337.5</v>
      </c>
      <c r="BG90" s="242">
        <f t="shared" si="647"/>
        <v>0</v>
      </c>
      <c r="BH90" s="212">
        <f t="shared" ref="BH90" si="770">BH89</f>
        <v>1</v>
      </c>
      <c r="BI90" s="375">
        <v>3668.75</v>
      </c>
      <c r="BJ90" s="240">
        <f t="shared" si="648"/>
        <v>3668.75</v>
      </c>
      <c r="BK90" s="212">
        <f t="shared" ref="BK90" si="771">BK89</f>
        <v>0</v>
      </c>
      <c r="BL90" s="375">
        <v>733.75</v>
      </c>
      <c r="BM90" s="240">
        <f t="shared" si="649"/>
        <v>0</v>
      </c>
      <c r="BN90" s="212">
        <f t="shared" ref="BN90" si="772">BN89</f>
        <v>0</v>
      </c>
      <c r="BO90" s="398">
        <v>4200</v>
      </c>
      <c r="BP90" s="236">
        <f t="shared" si="650"/>
        <v>0</v>
      </c>
      <c r="BQ90" s="212">
        <f t="shared" ref="BQ90" si="773">BQ89</f>
        <v>2</v>
      </c>
      <c r="BR90" s="398">
        <v>3824.99</v>
      </c>
      <c r="BS90" s="242">
        <f t="shared" si="651"/>
        <v>7649.98</v>
      </c>
      <c r="BT90" s="212">
        <f t="shared" ref="BT90" si="774">BT89</f>
        <v>0</v>
      </c>
      <c r="BU90" s="398">
        <v>1912.49</v>
      </c>
      <c r="BV90" s="240">
        <f t="shared" si="652"/>
        <v>0</v>
      </c>
      <c r="BW90" s="220">
        <f t="shared" ref="BW90" si="775">BW89</f>
        <v>0</v>
      </c>
      <c r="BX90" s="398">
        <v>382.5</v>
      </c>
      <c r="BY90" s="236">
        <f t="shared" si="653"/>
        <v>0</v>
      </c>
      <c r="BZ90" s="212">
        <f t="shared" si="689"/>
        <v>0</v>
      </c>
      <c r="CA90" s="213"/>
      <c r="CB90" s="240">
        <f t="shared" si="654"/>
        <v>0</v>
      </c>
      <c r="CC90" s="214">
        <f t="shared" si="690"/>
        <v>0</v>
      </c>
      <c r="CD90" s="215"/>
      <c r="CE90" s="242">
        <f t="shared" si="655"/>
        <v>0</v>
      </c>
      <c r="CF90" s="221">
        <f t="shared" si="656"/>
        <v>17951.73</v>
      </c>
      <c r="CG90" s="222">
        <f t="shared" si="657"/>
        <v>1</v>
      </c>
      <c r="CH90" s="222">
        <f t="shared" si="658"/>
        <v>0</v>
      </c>
      <c r="CI90" s="223">
        <v>37408</v>
      </c>
      <c r="CJ90" s="209">
        <f t="shared" si="659"/>
        <v>17951.73</v>
      </c>
      <c r="CK90" s="209">
        <f t="shared" si="660"/>
        <v>0</v>
      </c>
      <c r="CL90" s="209">
        <f t="shared" si="691"/>
        <v>158961.73000000001</v>
      </c>
      <c r="CM90" s="207">
        <f>MAX(CL55:CL90)</f>
        <v>158961.73000000001</v>
      </c>
      <c r="CN90" s="207">
        <f t="shared" si="661"/>
        <v>0</v>
      </c>
      <c r="CO90" s="225" t="b">
        <f>(CN91=CM394)</f>
        <v>0</v>
      </c>
      <c r="CP90" s="226">
        <f t="shared" si="629"/>
        <v>0</v>
      </c>
      <c r="CQ90" s="227">
        <f t="shared" si="561"/>
        <v>37591</v>
      </c>
      <c r="CR90" s="228">
        <f t="shared" si="562"/>
        <v>32153.5</v>
      </c>
      <c r="CS90" s="228">
        <f t="shared" si="563"/>
        <v>0</v>
      </c>
      <c r="CT90" s="228">
        <f t="shared" si="564"/>
        <v>0</v>
      </c>
      <c r="CU90" s="228">
        <f t="shared" si="565"/>
        <v>0</v>
      </c>
      <c r="CV90" s="228">
        <f t="shared" si="566"/>
        <v>0</v>
      </c>
      <c r="CW90" s="228">
        <f t="shared" si="567"/>
        <v>1477</v>
      </c>
      <c r="CX90" s="228">
        <f t="shared" si="568"/>
        <v>0</v>
      </c>
      <c r="CY90" s="228">
        <f t="shared" si="569"/>
        <v>0</v>
      </c>
      <c r="CZ90" s="228">
        <f t="shared" si="570"/>
        <v>0</v>
      </c>
      <c r="DA90" s="228">
        <f t="shared" si="571"/>
        <v>-1093.5</v>
      </c>
      <c r="DB90" s="228">
        <f t="shared" si="572"/>
        <v>30493</v>
      </c>
      <c r="DC90" s="228">
        <f t="shared" si="573"/>
        <v>0</v>
      </c>
      <c r="DD90" s="228">
        <f t="shared" si="574"/>
        <v>0</v>
      </c>
      <c r="DE90" s="228">
        <f t="shared" si="575"/>
        <v>23872.489999999998</v>
      </c>
      <c r="DF90" s="228">
        <f t="shared" si="576"/>
        <v>0</v>
      </c>
      <c r="DG90" s="228">
        <f t="shared" si="577"/>
        <v>0</v>
      </c>
      <c r="DH90" s="228">
        <f t="shared" si="578"/>
        <v>12636.76</v>
      </c>
      <c r="DI90" s="228">
        <f t="shared" si="579"/>
        <v>0</v>
      </c>
      <c r="DJ90" s="228">
        <f t="shared" si="580"/>
        <v>0</v>
      </c>
      <c r="DK90" s="228">
        <f t="shared" si="581"/>
        <v>68997.84</v>
      </c>
      <c r="DL90" s="228">
        <f t="shared" si="582"/>
        <v>0</v>
      </c>
      <c r="DM90" s="228">
        <f t="shared" si="583"/>
        <v>0</v>
      </c>
      <c r="DN90" s="228">
        <f t="shared" si="584"/>
        <v>0</v>
      </c>
      <c r="DO90" s="228">
        <f t="shared" si="585"/>
        <v>0</v>
      </c>
      <c r="DP90" s="229">
        <f t="shared" si="586"/>
        <v>37591</v>
      </c>
      <c r="DQ90" s="228">
        <f t="shared" si="34"/>
        <v>168537.08999999997</v>
      </c>
      <c r="DR90" s="230">
        <f t="shared" si="35"/>
        <v>37591</v>
      </c>
      <c r="DS90" s="231">
        <f t="shared" si="36"/>
        <v>0</v>
      </c>
      <c r="DT90" s="232"/>
      <c r="DU90" s="232"/>
      <c r="DV90" s="232"/>
      <c r="DW90" s="232"/>
      <c r="DX90" s="232"/>
      <c r="DY90" s="232"/>
      <c r="DZ90" s="232"/>
      <c r="EA90" s="232"/>
      <c r="EB90" s="232"/>
      <c r="EC90" s="232"/>
      <c r="ED90" s="232"/>
      <c r="EE90" s="232"/>
      <c r="EF90" s="232"/>
      <c r="EG90" s="232"/>
      <c r="EH90" s="232"/>
      <c r="EI90" s="232"/>
      <c r="EJ90" s="232"/>
      <c r="EK90" s="232"/>
      <c r="EL90" s="232"/>
      <c r="EM90" s="232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5"/>
      <c r="FA90" s="233"/>
      <c r="FB90" s="233"/>
      <c r="FC90" s="233"/>
      <c r="FD90" s="233"/>
      <c r="FE90" s="233"/>
      <c r="FF90" s="233"/>
      <c r="FG90" s="233"/>
      <c r="FH90" s="233"/>
      <c r="FI90" s="233"/>
    </row>
    <row r="91" spans="1:165" s="234" customFormat="1" ht="19.5" customHeight="1" x14ac:dyDescent="0.35">
      <c r="A91" s="205"/>
      <c r="B91" s="466">
        <f t="shared" si="662"/>
        <v>37438</v>
      </c>
      <c r="C91" s="467">
        <f t="shared" si="663"/>
        <v>107253.18999999999</v>
      </c>
      <c r="D91" s="467">
        <v>0</v>
      </c>
      <c r="E91" s="467">
        <v>0</v>
      </c>
      <c r="F91" s="467">
        <f t="shared" si="630"/>
        <v>4904.2199999999993</v>
      </c>
      <c r="G91" s="467">
        <f t="shared" si="664"/>
        <v>112157.40999999999</v>
      </c>
      <c r="H91" s="480">
        <f t="shared" si="665"/>
        <v>4.5725632962525402E-2</v>
      </c>
      <c r="I91" s="347">
        <f t="shared" si="666"/>
        <v>163865.95000000001</v>
      </c>
      <c r="J91" s="210">
        <f t="shared" si="631"/>
        <v>0</v>
      </c>
      <c r="K91" s="211">
        <v>37438</v>
      </c>
      <c r="L91" s="212">
        <f t="shared" si="667"/>
        <v>1</v>
      </c>
      <c r="M91" s="398">
        <v>3910</v>
      </c>
      <c r="N91" s="235">
        <f t="shared" si="632"/>
        <v>3910</v>
      </c>
      <c r="O91" s="214">
        <f t="shared" ref="O91" si="776">O90</f>
        <v>0</v>
      </c>
      <c r="P91" s="398">
        <v>391</v>
      </c>
      <c r="Q91" s="236">
        <f t="shared" si="633"/>
        <v>0</v>
      </c>
      <c r="R91" s="212">
        <f t="shared" ref="R91" si="777">R90</f>
        <v>0</v>
      </c>
      <c r="S91" s="398">
        <v>1786</v>
      </c>
      <c r="T91" s="237">
        <f t="shared" si="634"/>
        <v>0</v>
      </c>
      <c r="U91" s="216">
        <f t="shared" ref="U91" si="778">U90</f>
        <v>0</v>
      </c>
      <c r="V91" s="398">
        <v>178.6</v>
      </c>
      <c r="W91" s="237">
        <f t="shared" si="635"/>
        <v>0</v>
      </c>
      <c r="X91" s="216">
        <f t="shared" ref="X91" si="779">X90</f>
        <v>0</v>
      </c>
      <c r="Y91" s="383">
        <v>132</v>
      </c>
      <c r="Z91" s="238">
        <f t="shared" si="636"/>
        <v>0</v>
      </c>
      <c r="AA91" s="218">
        <f t="shared" ref="AA91" si="780">AA90</f>
        <v>1</v>
      </c>
      <c r="AB91" s="383">
        <v>27</v>
      </c>
      <c r="AC91" s="239">
        <f t="shared" si="637"/>
        <v>27</v>
      </c>
      <c r="AD91" s="216">
        <f t="shared" ref="AD91" si="781">AD90</f>
        <v>0</v>
      </c>
      <c r="AE91" s="382">
        <v>-57</v>
      </c>
      <c r="AF91" s="239">
        <f t="shared" si="638"/>
        <v>0</v>
      </c>
      <c r="AG91" s="216">
        <f t="shared" ref="AG91" si="782">AG90</f>
        <v>0</v>
      </c>
      <c r="AH91" s="383">
        <v>1022</v>
      </c>
      <c r="AI91" s="238">
        <f t="shared" si="639"/>
        <v>0</v>
      </c>
      <c r="AJ91" s="218">
        <f t="shared" ref="AJ91" si="783">AJ90</f>
        <v>0</v>
      </c>
      <c r="AK91" s="383">
        <v>472</v>
      </c>
      <c r="AL91" s="239">
        <f t="shared" si="640"/>
        <v>0</v>
      </c>
      <c r="AM91" s="216">
        <f t="shared" ref="AM91" si="784">AM90</f>
        <v>1</v>
      </c>
      <c r="AN91" s="383">
        <v>142</v>
      </c>
      <c r="AO91" s="238">
        <f t="shared" si="641"/>
        <v>142</v>
      </c>
      <c r="AP91" s="218">
        <f t="shared" ref="AP91" si="785">AP90</f>
        <v>1</v>
      </c>
      <c r="AQ91" s="398">
        <v>2061</v>
      </c>
      <c r="AR91" s="239">
        <f t="shared" si="642"/>
        <v>2061</v>
      </c>
      <c r="AS91" s="216">
        <f t="shared" ref="AS91" si="786">AS90</f>
        <v>0</v>
      </c>
      <c r="AT91" s="398">
        <v>171</v>
      </c>
      <c r="AU91" s="240">
        <f t="shared" si="643"/>
        <v>0</v>
      </c>
      <c r="AV91" s="214">
        <f t="shared" ref="AV91" si="787">AV90</f>
        <v>0</v>
      </c>
      <c r="AW91" s="398">
        <v>941</v>
      </c>
      <c r="AX91" s="236">
        <f t="shared" si="644"/>
        <v>0</v>
      </c>
      <c r="AY91" s="212">
        <f t="shared" ref="AY91" si="788">AY90</f>
        <v>1</v>
      </c>
      <c r="AZ91" s="383">
        <v>600</v>
      </c>
      <c r="BA91" s="241">
        <f t="shared" si="645"/>
        <v>600</v>
      </c>
      <c r="BB91" s="214">
        <f t="shared" ref="BB91" si="789">BB90</f>
        <v>0</v>
      </c>
      <c r="BC91" s="383">
        <v>60</v>
      </c>
      <c r="BD91" s="242">
        <f t="shared" si="646"/>
        <v>0</v>
      </c>
      <c r="BE91" s="212">
        <f t="shared" ref="BE91" si="790">BE90</f>
        <v>0</v>
      </c>
      <c r="BF91" s="374">
        <v>-326.51</v>
      </c>
      <c r="BG91" s="242">
        <f t="shared" si="647"/>
        <v>0</v>
      </c>
      <c r="BH91" s="212">
        <f t="shared" ref="BH91" si="791">BH90</f>
        <v>1</v>
      </c>
      <c r="BI91" s="374">
        <v>-182.76</v>
      </c>
      <c r="BJ91" s="240">
        <f t="shared" si="648"/>
        <v>-182.76</v>
      </c>
      <c r="BK91" s="212">
        <f t="shared" ref="BK91" si="792">BK90</f>
        <v>0</v>
      </c>
      <c r="BL91" s="374">
        <v>-67.75</v>
      </c>
      <c r="BM91" s="240">
        <f t="shared" si="649"/>
        <v>0</v>
      </c>
      <c r="BN91" s="212">
        <f t="shared" ref="BN91" si="793">BN90</f>
        <v>0</v>
      </c>
      <c r="BO91" s="398">
        <v>1875</v>
      </c>
      <c r="BP91" s="236">
        <f t="shared" si="650"/>
        <v>0</v>
      </c>
      <c r="BQ91" s="212">
        <f t="shared" ref="BQ91" si="794">BQ90</f>
        <v>2</v>
      </c>
      <c r="BR91" s="397">
        <v>-826.51</v>
      </c>
      <c r="BS91" s="242">
        <f t="shared" si="651"/>
        <v>-1653.02</v>
      </c>
      <c r="BT91" s="212">
        <f t="shared" ref="BT91" si="795">BT90</f>
        <v>0</v>
      </c>
      <c r="BU91" s="397">
        <v>-432.76</v>
      </c>
      <c r="BV91" s="240">
        <f t="shared" si="652"/>
        <v>0</v>
      </c>
      <c r="BW91" s="220">
        <f t="shared" ref="BW91" si="796">BW90</f>
        <v>0</v>
      </c>
      <c r="BX91" s="397">
        <v>-117.75</v>
      </c>
      <c r="BY91" s="236">
        <f t="shared" si="653"/>
        <v>0</v>
      </c>
      <c r="BZ91" s="212">
        <f t="shared" si="689"/>
        <v>0</v>
      </c>
      <c r="CA91" s="213"/>
      <c r="CB91" s="240">
        <f t="shared" si="654"/>
        <v>0</v>
      </c>
      <c r="CC91" s="214">
        <f t="shared" si="690"/>
        <v>0</v>
      </c>
      <c r="CD91" s="215"/>
      <c r="CE91" s="242">
        <f t="shared" si="655"/>
        <v>0</v>
      </c>
      <c r="CF91" s="221">
        <f t="shared" si="656"/>
        <v>4904.2199999999993</v>
      </c>
      <c r="CG91" s="222">
        <f t="shared" si="657"/>
        <v>1</v>
      </c>
      <c r="CH91" s="222">
        <f t="shared" si="658"/>
        <v>0</v>
      </c>
      <c r="CI91" s="223">
        <v>37438</v>
      </c>
      <c r="CJ91" s="209">
        <f t="shared" si="659"/>
        <v>4904.2199999999993</v>
      </c>
      <c r="CK91" s="209">
        <f t="shared" si="660"/>
        <v>0</v>
      </c>
      <c r="CL91" s="209">
        <f t="shared" si="691"/>
        <v>163865.95000000001</v>
      </c>
      <c r="CM91" s="207">
        <f>MAX(CL55:CL91)</f>
        <v>163865.95000000001</v>
      </c>
      <c r="CN91" s="207">
        <f t="shared" si="661"/>
        <v>0</v>
      </c>
      <c r="CO91" s="225" t="b">
        <f>(CN92=CM394)</f>
        <v>0</v>
      </c>
      <c r="CP91" s="226">
        <f t="shared" si="629"/>
        <v>0</v>
      </c>
      <c r="CQ91" s="227">
        <f t="shared" ref="CQ91:CQ102" si="797">CI100</f>
        <v>37622</v>
      </c>
      <c r="CR91" s="228">
        <f t="shared" ref="CR91:CR102" si="798">N100+CR90</f>
        <v>32600.5</v>
      </c>
      <c r="CS91" s="228">
        <f t="shared" ref="CS91:CS102" si="799">Q100+CS90</f>
        <v>0</v>
      </c>
      <c r="CT91" s="228">
        <f t="shared" ref="CT91:CT102" si="800">T100+CT90</f>
        <v>0</v>
      </c>
      <c r="CU91" s="228">
        <f t="shared" ref="CU91:CU102" si="801">W100+CU90</f>
        <v>0</v>
      </c>
      <c r="CV91" s="228">
        <f t="shared" ref="CV91:CV102" si="802">Z100+CV90</f>
        <v>0</v>
      </c>
      <c r="CW91" s="228">
        <f t="shared" ref="CW91:CW102" si="803">AC100+CW90</f>
        <v>2482</v>
      </c>
      <c r="CX91" s="228">
        <f t="shared" ref="CX91:CX102" si="804">AF100+CX90</f>
        <v>0</v>
      </c>
      <c r="CY91" s="228">
        <f t="shared" ref="CY91:CY102" si="805">AI100+CY90</f>
        <v>0</v>
      </c>
      <c r="CZ91" s="228">
        <f t="shared" ref="CZ91:CZ102" si="806">AL100+CZ90</f>
        <v>0</v>
      </c>
      <c r="DA91" s="228">
        <f t="shared" ref="DA91:DA102" si="807">AO100+DA90</f>
        <v>-1033.5</v>
      </c>
      <c r="DB91" s="228">
        <f t="shared" ref="DB91:DB102" si="808">AR100+DB90</f>
        <v>33353</v>
      </c>
      <c r="DC91" s="228">
        <f t="shared" ref="DC91:DC102" si="809">AU100+DC90</f>
        <v>0</v>
      </c>
      <c r="DD91" s="228">
        <f t="shared" ref="DD91:DD102" si="810">AX100+DD90</f>
        <v>0</v>
      </c>
      <c r="DE91" s="228">
        <f t="shared" ref="DE91:DE102" si="811">BA100+DE90</f>
        <v>25872.489999999998</v>
      </c>
      <c r="DF91" s="228">
        <f t="shared" ref="DF91:DF102" si="812">BD100+DF90</f>
        <v>0</v>
      </c>
      <c r="DG91" s="228">
        <f t="shared" ref="DG91:DG102" si="813">BG100+DG90</f>
        <v>0</v>
      </c>
      <c r="DH91" s="228">
        <f t="shared" ref="DH91:DH102" si="814">BJ100+DH90</f>
        <v>14386.76</v>
      </c>
      <c r="DI91" s="228">
        <f t="shared" ref="DI91:DI102" si="815">BM100+DI90</f>
        <v>0</v>
      </c>
      <c r="DJ91" s="228">
        <f t="shared" ref="DJ91:DJ102" si="816">BP100+DJ90</f>
        <v>0</v>
      </c>
      <c r="DK91" s="228">
        <f t="shared" ref="DK91:DK102" si="817">BS100+DK90</f>
        <v>66822.84</v>
      </c>
      <c r="DL91" s="228">
        <f t="shared" ref="DL91:DL102" si="818">BV100+DL90</f>
        <v>0</v>
      </c>
      <c r="DM91" s="228">
        <f t="shared" ref="DM91:DM102" si="819">BY100+DM90</f>
        <v>0</v>
      </c>
      <c r="DN91" s="228">
        <f t="shared" ref="DN91:DN102" si="820">CB100+DN90</f>
        <v>0</v>
      </c>
      <c r="DO91" s="228">
        <f t="shared" ref="DO91:DO102" si="821">CE100+DO90</f>
        <v>0</v>
      </c>
      <c r="DP91" s="229">
        <f t="shared" ref="DP91:DP102" si="822">B100</f>
        <v>37622</v>
      </c>
      <c r="DQ91" s="228">
        <f t="shared" si="34"/>
        <v>174484.08999999997</v>
      </c>
      <c r="DR91" s="230">
        <f t="shared" si="35"/>
        <v>37622</v>
      </c>
      <c r="DS91" s="231">
        <f t="shared" si="36"/>
        <v>-13950.040000000008</v>
      </c>
      <c r="DT91" s="232"/>
      <c r="DU91" s="232"/>
      <c r="DV91" s="232"/>
      <c r="DW91" s="232"/>
      <c r="DX91" s="232"/>
      <c r="DY91" s="232"/>
      <c r="DZ91" s="232"/>
      <c r="EA91" s="232"/>
      <c r="EB91" s="232"/>
      <c r="EC91" s="232"/>
      <c r="ED91" s="232"/>
      <c r="EE91" s="232"/>
      <c r="EF91" s="232"/>
      <c r="EG91" s="232"/>
      <c r="EH91" s="232"/>
      <c r="EI91" s="232"/>
      <c r="EJ91" s="232"/>
      <c r="EK91" s="232"/>
      <c r="EL91" s="232"/>
      <c r="EM91" s="232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33"/>
      <c r="FB91" s="233"/>
      <c r="FC91" s="233"/>
      <c r="FD91" s="233"/>
      <c r="FE91" s="233"/>
      <c r="FF91" s="233"/>
      <c r="FG91" s="233"/>
      <c r="FH91" s="233"/>
      <c r="FI91" s="233"/>
    </row>
    <row r="92" spans="1:165" s="234" customFormat="1" ht="19.5" customHeight="1" x14ac:dyDescent="0.35">
      <c r="A92" s="205"/>
      <c r="B92" s="466">
        <f t="shared" si="662"/>
        <v>37469</v>
      </c>
      <c r="C92" s="467">
        <f t="shared" si="663"/>
        <v>112157.40999999999</v>
      </c>
      <c r="D92" s="467">
        <v>0</v>
      </c>
      <c r="E92" s="467">
        <v>0</v>
      </c>
      <c r="F92" s="467">
        <f t="shared" si="630"/>
        <v>-13950.04</v>
      </c>
      <c r="G92" s="467">
        <f t="shared" si="664"/>
        <v>98207.37</v>
      </c>
      <c r="H92" s="480">
        <f t="shared" si="665"/>
        <v>-0.1243791203809004</v>
      </c>
      <c r="I92" s="347">
        <f t="shared" si="666"/>
        <v>149915.91</v>
      </c>
      <c r="J92" s="210">
        <f t="shared" si="631"/>
        <v>-13950.040000000008</v>
      </c>
      <c r="K92" s="211">
        <v>37469</v>
      </c>
      <c r="L92" s="212">
        <f t="shared" si="667"/>
        <v>1</v>
      </c>
      <c r="M92" s="397">
        <v>-616.5</v>
      </c>
      <c r="N92" s="235">
        <f t="shared" si="632"/>
        <v>-616.5</v>
      </c>
      <c r="O92" s="214">
        <f t="shared" ref="O92" si="823">O91</f>
        <v>0</v>
      </c>
      <c r="P92" s="397">
        <v>-96.75</v>
      </c>
      <c r="Q92" s="236">
        <f t="shared" si="633"/>
        <v>0</v>
      </c>
      <c r="R92" s="212">
        <f t="shared" ref="R92" si="824">R91</f>
        <v>0</v>
      </c>
      <c r="S92" s="397">
        <v>-1188.4000000000001</v>
      </c>
      <c r="T92" s="237">
        <f t="shared" si="634"/>
        <v>0</v>
      </c>
      <c r="U92" s="216">
        <f t="shared" ref="U92" si="825">U91</f>
        <v>0</v>
      </c>
      <c r="V92" s="397">
        <v>-153.94</v>
      </c>
      <c r="W92" s="237">
        <f t="shared" si="635"/>
        <v>0</v>
      </c>
      <c r="X92" s="216">
        <f t="shared" ref="X92" si="826">X91</f>
        <v>0</v>
      </c>
      <c r="Y92" s="382">
        <v>-739</v>
      </c>
      <c r="Z92" s="238">
        <f t="shared" si="636"/>
        <v>0</v>
      </c>
      <c r="AA92" s="218">
        <f t="shared" ref="AA92" si="827">AA91</f>
        <v>1</v>
      </c>
      <c r="AB92" s="382">
        <v>-389</v>
      </c>
      <c r="AC92" s="239">
        <f t="shared" si="637"/>
        <v>-389</v>
      </c>
      <c r="AD92" s="216">
        <f t="shared" ref="AD92" si="828">AD91</f>
        <v>0</v>
      </c>
      <c r="AE92" s="382">
        <v>-109</v>
      </c>
      <c r="AF92" s="239">
        <f t="shared" si="638"/>
        <v>0</v>
      </c>
      <c r="AG92" s="216">
        <f t="shared" ref="AG92" si="829">AG91</f>
        <v>0</v>
      </c>
      <c r="AH92" s="383">
        <v>700</v>
      </c>
      <c r="AI92" s="238">
        <f t="shared" si="639"/>
        <v>0</v>
      </c>
      <c r="AJ92" s="218">
        <f t="shared" ref="AJ92" si="830">AJ91</f>
        <v>0</v>
      </c>
      <c r="AK92" s="383">
        <v>350</v>
      </c>
      <c r="AL92" s="239">
        <f t="shared" si="640"/>
        <v>0</v>
      </c>
      <c r="AM92" s="216">
        <f t="shared" ref="AM92" si="831">AM91</f>
        <v>1</v>
      </c>
      <c r="AN92" s="383">
        <v>140</v>
      </c>
      <c r="AO92" s="238">
        <f t="shared" si="641"/>
        <v>140</v>
      </c>
      <c r="AP92" s="218">
        <f t="shared" ref="AP92" si="832">AP91</f>
        <v>1</v>
      </c>
      <c r="AQ92" s="398">
        <v>651</v>
      </c>
      <c r="AR92" s="239">
        <f t="shared" si="642"/>
        <v>651</v>
      </c>
      <c r="AS92" s="216">
        <f t="shared" ref="AS92" si="833">AS91</f>
        <v>0</v>
      </c>
      <c r="AT92" s="398">
        <v>30</v>
      </c>
      <c r="AU92" s="240">
        <f t="shared" si="643"/>
        <v>0</v>
      </c>
      <c r="AV92" s="214">
        <f t="shared" ref="AV92" si="834">AV91</f>
        <v>0</v>
      </c>
      <c r="AW92" s="397">
        <v>-1219</v>
      </c>
      <c r="AX92" s="236">
        <f t="shared" si="644"/>
        <v>0</v>
      </c>
      <c r="AY92" s="212">
        <f t="shared" ref="AY92" si="835">AY91</f>
        <v>1</v>
      </c>
      <c r="AZ92" s="383">
        <v>773.53</v>
      </c>
      <c r="BA92" s="241">
        <f t="shared" si="645"/>
        <v>773.53</v>
      </c>
      <c r="BB92" s="214">
        <f t="shared" ref="BB92" si="836">BB91</f>
        <v>0</v>
      </c>
      <c r="BC92" s="383">
        <v>42.25</v>
      </c>
      <c r="BD92" s="242">
        <f t="shared" si="646"/>
        <v>0</v>
      </c>
      <c r="BE92" s="212">
        <f t="shared" ref="BE92" si="837">BE91</f>
        <v>0</v>
      </c>
      <c r="BF92" s="374">
        <v>-549.99</v>
      </c>
      <c r="BG92" s="242">
        <f t="shared" si="647"/>
        <v>0</v>
      </c>
      <c r="BH92" s="212">
        <f t="shared" ref="BH92" si="838">BH91</f>
        <v>1</v>
      </c>
      <c r="BI92" s="374">
        <v>-274.99</v>
      </c>
      <c r="BJ92" s="240">
        <f t="shared" si="648"/>
        <v>-274.99</v>
      </c>
      <c r="BK92" s="212">
        <f t="shared" ref="BK92" si="839">BK91</f>
        <v>0</v>
      </c>
      <c r="BL92" s="374">
        <v>-55</v>
      </c>
      <c r="BM92" s="240">
        <f t="shared" si="649"/>
        <v>0</v>
      </c>
      <c r="BN92" s="212">
        <f t="shared" ref="BN92" si="840">BN91</f>
        <v>0</v>
      </c>
      <c r="BO92" s="397">
        <v>-1170.25</v>
      </c>
      <c r="BP92" s="236">
        <f t="shared" si="650"/>
        <v>0</v>
      </c>
      <c r="BQ92" s="212">
        <f t="shared" ref="BQ92" si="841">BQ91</f>
        <v>2</v>
      </c>
      <c r="BR92" s="397">
        <v>-7117.04</v>
      </c>
      <c r="BS92" s="242">
        <f t="shared" si="651"/>
        <v>-14234.08</v>
      </c>
      <c r="BT92" s="212">
        <f t="shared" ref="BT92" si="842">BT91</f>
        <v>0</v>
      </c>
      <c r="BU92" s="397">
        <v>-3617.02</v>
      </c>
      <c r="BV92" s="240">
        <f t="shared" si="652"/>
        <v>0</v>
      </c>
      <c r="BW92" s="220">
        <f t="shared" ref="BW92" si="843">BW91</f>
        <v>0</v>
      </c>
      <c r="BX92" s="397">
        <v>-817</v>
      </c>
      <c r="BY92" s="236">
        <f t="shared" si="653"/>
        <v>0</v>
      </c>
      <c r="BZ92" s="212">
        <f t="shared" si="689"/>
        <v>0</v>
      </c>
      <c r="CA92" s="213"/>
      <c r="CB92" s="240">
        <f t="shared" si="654"/>
        <v>0</v>
      </c>
      <c r="CC92" s="214">
        <f t="shared" si="690"/>
        <v>0</v>
      </c>
      <c r="CD92" s="215"/>
      <c r="CE92" s="242">
        <f t="shared" si="655"/>
        <v>0</v>
      </c>
      <c r="CF92" s="221">
        <f t="shared" si="656"/>
        <v>-13950.04</v>
      </c>
      <c r="CG92" s="222">
        <f t="shared" si="657"/>
        <v>0</v>
      </c>
      <c r="CH92" s="222">
        <f t="shared" si="658"/>
        <v>1</v>
      </c>
      <c r="CI92" s="223">
        <v>37469</v>
      </c>
      <c r="CJ92" s="209">
        <f t="shared" si="659"/>
        <v>0</v>
      </c>
      <c r="CK92" s="209">
        <f t="shared" si="660"/>
        <v>-13950.04</v>
      </c>
      <c r="CL92" s="209">
        <f t="shared" si="691"/>
        <v>149915.91</v>
      </c>
      <c r="CM92" s="207">
        <f>MAX(CL55:CL92)</f>
        <v>163865.95000000001</v>
      </c>
      <c r="CN92" s="207">
        <f t="shared" si="661"/>
        <v>-13950.040000000008</v>
      </c>
      <c r="CO92" s="225" t="b">
        <f>(CN93=CM394)</f>
        <v>0</v>
      </c>
      <c r="CP92" s="226">
        <f t="shared" si="629"/>
        <v>0</v>
      </c>
      <c r="CQ92" s="227">
        <f t="shared" si="797"/>
        <v>37653</v>
      </c>
      <c r="CR92" s="228">
        <f t="shared" si="798"/>
        <v>33328</v>
      </c>
      <c r="CS92" s="228">
        <f t="shared" si="799"/>
        <v>0</v>
      </c>
      <c r="CT92" s="228">
        <f t="shared" si="800"/>
        <v>0</v>
      </c>
      <c r="CU92" s="228">
        <f t="shared" si="801"/>
        <v>0</v>
      </c>
      <c r="CV92" s="228">
        <f t="shared" si="802"/>
        <v>0</v>
      </c>
      <c r="CW92" s="228">
        <f t="shared" si="803"/>
        <v>1813</v>
      </c>
      <c r="CX92" s="228">
        <f t="shared" si="804"/>
        <v>0</v>
      </c>
      <c r="CY92" s="228">
        <f t="shared" si="805"/>
        <v>0</v>
      </c>
      <c r="CZ92" s="228">
        <f t="shared" si="806"/>
        <v>0</v>
      </c>
      <c r="DA92" s="228">
        <f t="shared" si="807"/>
        <v>-1032.5</v>
      </c>
      <c r="DB92" s="228">
        <f t="shared" si="808"/>
        <v>35343</v>
      </c>
      <c r="DC92" s="228">
        <f t="shared" si="809"/>
        <v>0</v>
      </c>
      <c r="DD92" s="228">
        <f t="shared" si="810"/>
        <v>0</v>
      </c>
      <c r="DE92" s="228">
        <f t="shared" si="811"/>
        <v>25797.489999999998</v>
      </c>
      <c r="DF92" s="228">
        <f t="shared" si="812"/>
        <v>0</v>
      </c>
      <c r="DG92" s="228">
        <f t="shared" si="813"/>
        <v>0</v>
      </c>
      <c r="DH92" s="228">
        <f t="shared" si="814"/>
        <v>14580.51</v>
      </c>
      <c r="DI92" s="228">
        <f t="shared" si="815"/>
        <v>0</v>
      </c>
      <c r="DJ92" s="228">
        <f t="shared" si="816"/>
        <v>0</v>
      </c>
      <c r="DK92" s="228">
        <f t="shared" si="817"/>
        <v>65591.78</v>
      </c>
      <c r="DL92" s="228">
        <f t="shared" si="818"/>
        <v>0</v>
      </c>
      <c r="DM92" s="228">
        <f t="shared" si="819"/>
        <v>0</v>
      </c>
      <c r="DN92" s="228">
        <f t="shared" si="820"/>
        <v>0</v>
      </c>
      <c r="DO92" s="228">
        <f t="shared" si="821"/>
        <v>0</v>
      </c>
      <c r="DP92" s="229">
        <f t="shared" si="822"/>
        <v>37653</v>
      </c>
      <c r="DQ92" s="228">
        <f t="shared" si="34"/>
        <v>175421.27999999997</v>
      </c>
      <c r="DR92" s="230">
        <f t="shared" si="35"/>
        <v>37653</v>
      </c>
      <c r="DS92" s="231">
        <f t="shared" si="36"/>
        <v>-12403.279999999999</v>
      </c>
      <c r="DT92" s="232"/>
      <c r="DU92" s="232"/>
      <c r="DV92" s="232"/>
      <c r="DW92" s="232"/>
      <c r="DX92" s="232"/>
      <c r="DY92" s="232"/>
      <c r="DZ92" s="232"/>
      <c r="EA92" s="232"/>
      <c r="EB92" s="232"/>
      <c r="EC92" s="232"/>
      <c r="ED92" s="232"/>
      <c r="EE92" s="232"/>
      <c r="EF92" s="232"/>
      <c r="EG92" s="232"/>
      <c r="EH92" s="232"/>
      <c r="EI92" s="232"/>
      <c r="EJ92" s="232"/>
      <c r="EK92" s="232"/>
      <c r="EL92" s="232"/>
      <c r="EM92" s="232"/>
      <c r="EN92" s="205"/>
      <c r="EO92" s="205"/>
      <c r="EP92" s="205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33"/>
      <c r="FB92" s="233"/>
      <c r="FC92" s="233"/>
      <c r="FD92" s="233"/>
      <c r="FE92" s="233"/>
      <c r="FF92" s="233"/>
      <c r="FG92" s="233"/>
      <c r="FH92" s="233"/>
      <c r="FI92" s="233"/>
    </row>
    <row r="93" spans="1:165" s="234" customFormat="1" ht="19.5" customHeight="1" x14ac:dyDescent="0.35">
      <c r="A93" s="205"/>
      <c r="B93" s="466">
        <f t="shared" si="662"/>
        <v>37500</v>
      </c>
      <c r="C93" s="467">
        <f t="shared" si="663"/>
        <v>98207.37</v>
      </c>
      <c r="D93" s="467">
        <v>0</v>
      </c>
      <c r="E93" s="467">
        <v>0</v>
      </c>
      <c r="F93" s="467">
        <f t="shared" si="630"/>
        <v>1546.7600000000002</v>
      </c>
      <c r="G93" s="467">
        <f t="shared" si="664"/>
        <v>99754.12999999999</v>
      </c>
      <c r="H93" s="480">
        <f t="shared" si="665"/>
        <v>1.5749938115642445E-2</v>
      </c>
      <c r="I93" s="347">
        <f t="shared" si="666"/>
        <v>151462.67000000001</v>
      </c>
      <c r="J93" s="210">
        <f t="shared" si="631"/>
        <v>-12403.279999999999</v>
      </c>
      <c r="K93" s="211">
        <v>37500</v>
      </c>
      <c r="L93" s="212">
        <f t="shared" si="667"/>
        <v>1</v>
      </c>
      <c r="M93" s="398">
        <v>1195.5</v>
      </c>
      <c r="N93" s="235">
        <f t="shared" si="632"/>
        <v>1195.5</v>
      </c>
      <c r="O93" s="214">
        <f t="shared" ref="O93" si="844">O92</f>
        <v>0</v>
      </c>
      <c r="P93" s="398">
        <v>84.45</v>
      </c>
      <c r="Q93" s="236">
        <f t="shared" si="633"/>
        <v>0</v>
      </c>
      <c r="R93" s="212">
        <f t="shared" ref="R93" si="845">R92</f>
        <v>0</v>
      </c>
      <c r="S93" s="398">
        <v>2158.1999999999998</v>
      </c>
      <c r="T93" s="237">
        <f t="shared" si="634"/>
        <v>0</v>
      </c>
      <c r="U93" s="216">
        <f t="shared" ref="U93" si="846">U92</f>
        <v>0</v>
      </c>
      <c r="V93" s="398">
        <v>180.72</v>
      </c>
      <c r="W93" s="237">
        <f t="shared" si="635"/>
        <v>0</v>
      </c>
      <c r="X93" s="216">
        <f t="shared" ref="X93" si="847">X92</f>
        <v>0</v>
      </c>
      <c r="Y93" s="383">
        <v>1080</v>
      </c>
      <c r="Z93" s="238">
        <f t="shared" si="636"/>
        <v>0</v>
      </c>
      <c r="AA93" s="218">
        <f t="shared" ref="AA93" si="848">AA92</f>
        <v>1</v>
      </c>
      <c r="AB93" s="383">
        <v>540</v>
      </c>
      <c r="AC93" s="239">
        <f t="shared" si="637"/>
        <v>540</v>
      </c>
      <c r="AD93" s="216">
        <f t="shared" ref="AD93" si="849">AD92</f>
        <v>0</v>
      </c>
      <c r="AE93" s="383">
        <v>108</v>
      </c>
      <c r="AF93" s="239">
        <f t="shared" si="638"/>
        <v>0</v>
      </c>
      <c r="AG93" s="216">
        <f t="shared" ref="AG93" si="850">AG92</f>
        <v>0</v>
      </c>
      <c r="AH93" s="382">
        <v>-1578</v>
      </c>
      <c r="AI93" s="238">
        <f t="shared" si="639"/>
        <v>0</v>
      </c>
      <c r="AJ93" s="218">
        <f t="shared" ref="AJ93" si="851">AJ92</f>
        <v>0</v>
      </c>
      <c r="AK93" s="382">
        <v>-828</v>
      </c>
      <c r="AL93" s="239">
        <f t="shared" si="640"/>
        <v>0</v>
      </c>
      <c r="AM93" s="216">
        <f t="shared" ref="AM93" si="852">AM92</f>
        <v>1</v>
      </c>
      <c r="AN93" s="382">
        <v>-378</v>
      </c>
      <c r="AO93" s="238">
        <f t="shared" si="641"/>
        <v>-378</v>
      </c>
      <c r="AP93" s="218">
        <f t="shared" ref="AP93" si="853">AP92</f>
        <v>1</v>
      </c>
      <c r="AQ93" s="397">
        <v>-569</v>
      </c>
      <c r="AR93" s="239">
        <f t="shared" si="642"/>
        <v>-569</v>
      </c>
      <c r="AS93" s="216">
        <f t="shared" ref="AS93" si="854">AS92</f>
        <v>0</v>
      </c>
      <c r="AT93" s="397">
        <v>-92</v>
      </c>
      <c r="AU93" s="240">
        <f t="shared" si="643"/>
        <v>0</v>
      </c>
      <c r="AV93" s="214">
        <f t="shared" ref="AV93" si="855">AV92</f>
        <v>0</v>
      </c>
      <c r="AW93" s="398">
        <v>591</v>
      </c>
      <c r="AX93" s="236">
        <f t="shared" si="644"/>
        <v>0</v>
      </c>
      <c r="AY93" s="212">
        <f t="shared" ref="AY93" si="856">AY92</f>
        <v>1</v>
      </c>
      <c r="AZ93" s="382">
        <v>-3365.5</v>
      </c>
      <c r="BA93" s="241">
        <f t="shared" si="645"/>
        <v>-3365.5</v>
      </c>
      <c r="BB93" s="214">
        <f t="shared" ref="BB93" si="857">BB92</f>
        <v>0</v>
      </c>
      <c r="BC93" s="382">
        <v>-406.75</v>
      </c>
      <c r="BD93" s="242">
        <f t="shared" si="646"/>
        <v>0</v>
      </c>
      <c r="BE93" s="212">
        <f t="shared" ref="BE93" si="858">BE92</f>
        <v>0</v>
      </c>
      <c r="BF93" s="374">
        <v>-679.49</v>
      </c>
      <c r="BG93" s="242">
        <f t="shared" si="647"/>
        <v>0</v>
      </c>
      <c r="BH93" s="212">
        <f t="shared" ref="BH93" si="859">BH92</f>
        <v>1</v>
      </c>
      <c r="BI93" s="374">
        <v>-398.24</v>
      </c>
      <c r="BJ93" s="240">
        <f t="shared" si="648"/>
        <v>-398.24</v>
      </c>
      <c r="BK93" s="212">
        <f t="shared" ref="BK93" si="860">BK92</f>
        <v>0</v>
      </c>
      <c r="BL93" s="374">
        <v>-173.25</v>
      </c>
      <c r="BM93" s="240">
        <f t="shared" si="649"/>
        <v>0</v>
      </c>
      <c r="BN93" s="212">
        <f t="shared" ref="BN93" si="861">BN92</f>
        <v>0</v>
      </c>
      <c r="BO93" s="397">
        <v>-314</v>
      </c>
      <c r="BP93" s="236">
        <f t="shared" si="650"/>
        <v>0</v>
      </c>
      <c r="BQ93" s="212">
        <f t="shared" ref="BQ93" si="862">BQ92</f>
        <v>2</v>
      </c>
      <c r="BR93" s="398">
        <v>2261</v>
      </c>
      <c r="BS93" s="242">
        <f t="shared" si="651"/>
        <v>4522</v>
      </c>
      <c r="BT93" s="212">
        <f t="shared" ref="BT93" si="863">BT92</f>
        <v>0</v>
      </c>
      <c r="BU93" s="398">
        <v>1111</v>
      </c>
      <c r="BV93" s="240">
        <f t="shared" si="652"/>
        <v>0</v>
      </c>
      <c r="BW93" s="220">
        <f t="shared" ref="BW93" si="864">BW92</f>
        <v>0</v>
      </c>
      <c r="BX93" s="398">
        <v>191</v>
      </c>
      <c r="BY93" s="236">
        <f t="shared" si="653"/>
        <v>0</v>
      </c>
      <c r="BZ93" s="212">
        <f t="shared" si="689"/>
        <v>0</v>
      </c>
      <c r="CA93" s="213"/>
      <c r="CB93" s="240">
        <f t="shared" si="654"/>
        <v>0</v>
      </c>
      <c r="CC93" s="214">
        <f t="shared" si="690"/>
        <v>0</v>
      </c>
      <c r="CD93" s="215"/>
      <c r="CE93" s="242">
        <f t="shared" si="655"/>
        <v>0</v>
      </c>
      <c r="CF93" s="221">
        <f t="shared" si="656"/>
        <v>1546.7600000000002</v>
      </c>
      <c r="CG93" s="222">
        <f t="shared" si="657"/>
        <v>1</v>
      </c>
      <c r="CH93" s="222">
        <f t="shared" si="658"/>
        <v>0</v>
      </c>
      <c r="CI93" s="223">
        <v>37500</v>
      </c>
      <c r="CJ93" s="209">
        <f t="shared" si="659"/>
        <v>1546.7600000000002</v>
      </c>
      <c r="CK93" s="209">
        <f t="shared" si="660"/>
        <v>0</v>
      </c>
      <c r="CL93" s="209">
        <f t="shared" si="691"/>
        <v>151462.67000000001</v>
      </c>
      <c r="CM93" s="207">
        <f>MAX(CL55:CL93)</f>
        <v>163865.95000000001</v>
      </c>
      <c r="CN93" s="207">
        <f t="shared" si="661"/>
        <v>-12403.279999999999</v>
      </c>
      <c r="CO93" s="225" t="b">
        <f>(CN94=CM394)</f>
        <v>0</v>
      </c>
      <c r="CP93" s="226">
        <f t="shared" si="629"/>
        <v>0</v>
      </c>
      <c r="CQ93" s="227">
        <f t="shared" si="797"/>
        <v>37681</v>
      </c>
      <c r="CR93" s="228">
        <f t="shared" si="798"/>
        <v>31476.5</v>
      </c>
      <c r="CS93" s="228">
        <f t="shared" si="799"/>
        <v>0</v>
      </c>
      <c r="CT93" s="228">
        <f t="shared" si="800"/>
        <v>0</v>
      </c>
      <c r="CU93" s="228">
        <f t="shared" si="801"/>
        <v>0</v>
      </c>
      <c r="CV93" s="228">
        <f t="shared" si="802"/>
        <v>0</v>
      </c>
      <c r="CW93" s="228">
        <f t="shared" si="803"/>
        <v>2443</v>
      </c>
      <c r="CX93" s="228">
        <f t="shared" si="804"/>
        <v>0</v>
      </c>
      <c r="CY93" s="228">
        <f t="shared" si="805"/>
        <v>0</v>
      </c>
      <c r="CZ93" s="228">
        <f t="shared" si="806"/>
        <v>0</v>
      </c>
      <c r="DA93" s="228">
        <f t="shared" si="807"/>
        <v>-892.5</v>
      </c>
      <c r="DB93" s="228">
        <f t="shared" si="808"/>
        <v>33774</v>
      </c>
      <c r="DC93" s="228">
        <f t="shared" si="809"/>
        <v>0</v>
      </c>
      <c r="DD93" s="228">
        <f t="shared" si="810"/>
        <v>0</v>
      </c>
      <c r="DE93" s="228">
        <f t="shared" si="811"/>
        <v>23295.989999999998</v>
      </c>
      <c r="DF93" s="228">
        <f t="shared" si="812"/>
        <v>0</v>
      </c>
      <c r="DG93" s="228">
        <f t="shared" si="813"/>
        <v>0</v>
      </c>
      <c r="DH93" s="228">
        <f t="shared" si="814"/>
        <v>12972.76</v>
      </c>
      <c r="DI93" s="228">
        <f t="shared" si="815"/>
        <v>0</v>
      </c>
      <c r="DJ93" s="228">
        <f t="shared" si="816"/>
        <v>0</v>
      </c>
      <c r="DK93" s="228">
        <f t="shared" si="817"/>
        <v>64638.82</v>
      </c>
      <c r="DL93" s="228">
        <f t="shared" si="818"/>
        <v>0</v>
      </c>
      <c r="DM93" s="228">
        <f t="shared" si="819"/>
        <v>0</v>
      </c>
      <c r="DN93" s="228">
        <f t="shared" si="820"/>
        <v>0</v>
      </c>
      <c r="DO93" s="228">
        <f t="shared" si="821"/>
        <v>0</v>
      </c>
      <c r="DP93" s="229">
        <f t="shared" si="822"/>
        <v>37681</v>
      </c>
      <c r="DQ93" s="228">
        <f t="shared" si="34"/>
        <v>167708.56999999998</v>
      </c>
      <c r="DR93" s="230">
        <f t="shared" si="35"/>
        <v>37681</v>
      </c>
      <c r="DS93" s="231">
        <f t="shared" si="36"/>
        <v>-12868.540000000008</v>
      </c>
      <c r="DT93" s="232"/>
      <c r="DU93" s="232"/>
      <c r="DV93" s="232"/>
      <c r="DW93" s="232"/>
      <c r="DX93" s="232"/>
      <c r="DY93" s="232"/>
      <c r="DZ93" s="232"/>
      <c r="EA93" s="232"/>
      <c r="EB93" s="232"/>
      <c r="EC93" s="232"/>
      <c r="ED93" s="232"/>
      <c r="EE93" s="232"/>
      <c r="EF93" s="232"/>
      <c r="EG93" s="232"/>
      <c r="EH93" s="232"/>
      <c r="EI93" s="232"/>
      <c r="EJ93" s="232"/>
      <c r="EK93" s="232"/>
      <c r="EL93" s="232"/>
      <c r="EM93" s="232"/>
      <c r="EN93" s="205"/>
      <c r="EO93" s="205"/>
      <c r="EP93" s="205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33"/>
      <c r="FB93" s="233"/>
      <c r="FC93" s="233"/>
      <c r="FD93" s="233"/>
      <c r="FE93" s="233"/>
      <c r="FF93" s="233"/>
      <c r="FG93" s="233"/>
      <c r="FH93" s="233"/>
      <c r="FI93" s="233"/>
    </row>
    <row r="94" spans="1:165" s="234" customFormat="1" ht="19.5" customHeight="1" x14ac:dyDescent="0.35">
      <c r="A94" s="205"/>
      <c r="B94" s="466">
        <f t="shared" si="662"/>
        <v>37530</v>
      </c>
      <c r="C94" s="467">
        <f t="shared" si="663"/>
        <v>99754.12999999999</v>
      </c>
      <c r="D94" s="467">
        <v>0</v>
      </c>
      <c r="E94" s="467">
        <v>0</v>
      </c>
      <c r="F94" s="467">
        <f t="shared" si="630"/>
        <v>-465.26000000000022</v>
      </c>
      <c r="G94" s="467">
        <f t="shared" si="664"/>
        <v>99288.87</v>
      </c>
      <c r="H94" s="480">
        <f t="shared" si="665"/>
        <v>-4.664067542867651E-3</v>
      </c>
      <c r="I94" s="347">
        <f t="shared" si="666"/>
        <v>150997.41</v>
      </c>
      <c r="J94" s="210">
        <f t="shared" si="631"/>
        <v>-12868.540000000008</v>
      </c>
      <c r="K94" s="211">
        <v>37530</v>
      </c>
      <c r="L94" s="212">
        <f t="shared" si="667"/>
        <v>1</v>
      </c>
      <c r="M94" s="397">
        <v>-989</v>
      </c>
      <c r="N94" s="235">
        <f t="shared" si="632"/>
        <v>-989</v>
      </c>
      <c r="O94" s="214">
        <f t="shared" ref="O94" si="865">O93</f>
        <v>0</v>
      </c>
      <c r="P94" s="397">
        <v>-134</v>
      </c>
      <c r="Q94" s="236">
        <f t="shared" si="633"/>
        <v>0</v>
      </c>
      <c r="R94" s="212">
        <f t="shared" ref="R94" si="866">R93</f>
        <v>0</v>
      </c>
      <c r="S94" s="397">
        <v>-1614.6</v>
      </c>
      <c r="T94" s="237">
        <f t="shared" si="634"/>
        <v>0</v>
      </c>
      <c r="U94" s="216">
        <f t="shared" ref="U94" si="867">U93</f>
        <v>0</v>
      </c>
      <c r="V94" s="397">
        <v>-196.56</v>
      </c>
      <c r="W94" s="237">
        <f t="shared" si="635"/>
        <v>0</v>
      </c>
      <c r="X94" s="216">
        <f t="shared" ref="X94" si="868">X93</f>
        <v>0</v>
      </c>
      <c r="Y94" s="382">
        <v>-99</v>
      </c>
      <c r="Z94" s="238">
        <f t="shared" si="636"/>
        <v>0</v>
      </c>
      <c r="AA94" s="218">
        <f t="shared" ref="AA94" si="869">AA93</f>
        <v>1</v>
      </c>
      <c r="AB94" s="382">
        <v>-69</v>
      </c>
      <c r="AC94" s="239">
        <f t="shared" si="637"/>
        <v>-69</v>
      </c>
      <c r="AD94" s="216">
        <f t="shared" ref="AD94" si="870">AD93</f>
        <v>0</v>
      </c>
      <c r="AE94" s="382">
        <v>-45</v>
      </c>
      <c r="AF94" s="239">
        <f t="shared" si="638"/>
        <v>0</v>
      </c>
      <c r="AG94" s="216">
        <f t="shared" ref="AG94" si="871">AG93</f>
        <v>0</v>
      </c>
      <c r="AH94" s="383">
        <v>111</v>
      </c>
      <c r="AI94" s="238">
        <f t="shared" si="639"/>
        <v>0</v>
      </c>
      <c r="AJ94" s="218">
        <f t="shared" ref="AJ94" si="872">AJ93</f>
        <v>0</v>
      </c>
      <c r="AK94" s="383">
        <v>36</v>
      </c>
      <c r="AL94" s="239">
        <f t="shared" si="640"/>
        <v>0</v>
      </c>
      <c r="AM94" s="216">
        <f t="shared" ref="AM94" si="873">AM93</f>
        <v>1</v>
      </c>
      <c r="AN94" s="382">
        <v>-9</v>
      </c>
      <c r="AO94" s="238">
        <f t="shared" si="641"/>
        <v>-9</v>
      </c>
      <c r="AP94" s="218">
        <f t="shared" ref="AP94" si="874">AP93</f>
        <v>1</v>
      </c>
      <c r="AQ94" s="397">
        <v>-219</v>
      </c>
      <c r="AR94" s="239">
        <f t="shared" si="642"/>
        <v>-219</v>
      </c>
      <c r="AS94" s="216">
        <f t="shared" ref="AS94" si="875">AS93</f>
        <v>0</v>
      </c>
      <c r="AT94" s="397">
        <v>-57</v>
      </c>
      <c r="AU94" s="240">
        <f t="shared" si="643"/>
        <v>0</v>
      </c>
      <c r="AV94" s="214">
        <f t="shared" ref="AV94" si="876">AV93</f>
        <v>0</v>
      </c>
      <c r="AW94" s="397">
        <v>-59</v>
      </c>
      <c r="AX94" s="236">
        <f t="shared" si="644"/>
        <v>0</v>
      </c>
      <c r="AY94" s="212">
        <f t="shared" ref="AY94" si="877">AY93</f>
        <v>1</v>
      </c>
      <c r="AZ94" s="382">
        <v>-691.99</v>
      </c>
      <c r="BA94" s="241">
        <f t="shared" si="645"/>
        <v>-691.99</v>
      </c>
      <c r="BB94" s="214">
        <f t="shared" ref="BB94" si="878">BB93</f>
        <v>0</v>
      </c>
      <c r="BC94" s="382">
        <v>-174.5</v>
      </c>
      <c r="BD94" s="242">
        <f t="shared" si="646"/>
        <v>0</v>
      </c>
      <c r="BE94" s="212">
        <f t="shared" ref="BE94" si="879">BE93</f>
        <v>0</v>
      </c>
      <c r="BF94" s="374">
        <v>-90.54</v>
      </c>
      <c r="BG94" s="242">
        <f t="shared" si="647"/>
        <v>0</v>
      </c>
      <c r="BH94" s="212">
        <f t="shared" ref="BH94" si="880">BH93</f>
        <v>1</v>
      </c>
      <c r="BI94" s="374">
        <v>-84.27</v>
      </c>
      <c r="BJ94" s="240">
        <f t="shared" si="648"/>
        <v>-84.27</v>
      </c>
      <c r="BK94" s="212">
        <f t="shared" ref="BK94" si="881">BK93</f>
        <v>0</v>
      </c>
      <c r="BL94" s="374">
        <v>-79.25</v>
      </c>
      <c r="BM94" s="240">
        <f t="shared" si="649"/>
        <v>0</v>
      </c>
      <c r="BN94" s="212">
        <f t="shared" ref="BN94" si="882">BN93</f>
        <v>0</v>
      </c>
      <c r="BO94" s="397">
        <v>-689</v>
      </c>
      <c r="BP94" s="236">
        <f t="shared" si="650"/>
        <v>0</v>
      </c>
      <c r="BQ94" s="212">
        <f t="shared" ref="BQ94" si="883">BQ93</f>
        <v>2</v>
      </c>
      <c r="BR94" s="398">
        <v>798.5</v>
      </c>
      <c r="BS94" s="242">
        <f t="shared" si="651"/>
        <v>1597</v>
      </c>
      <c r="BT94" s="212">
        <f t="shared" ref="BT94" si="884">BT93</f>
        <v>0</v>
      </c>
      <c r="BU94" s="398">
        <v>379.75</v>
      </c>
      <c r="BV94" s="240">
        <f t="shared" si="652"/>
        <v>0</v>
      </c>
      <c r="BW94" s="220">
        <f t="shared" ref="BW94" si="885">BW93</f>
        <v>0</v>
      </c>
      <c r="BX94" s="398">
        <v>44.75</v>
      </c>
      <c r="BY94" s="236">
        <f t="shared" si="653"/>
        <v>0</v>
      </c>
      <c r="BZ94" s="212">
        <f t="shared" si="689"/>
        <v>0</v>
      </c>
      <c r="CA94" s="213"/>
      <c r="CB94" s="240">
        <f t="shared" si="654"/>
        <v>0</v>
      </c>
      <c r="CC94" s="214">
        <f t="shared" si="690"/>
        <v>0</v>
      </c>
      <c r="CD94" s="215"/>
      <c r="CE94" s="242">
        <f t="shared" si="655"/>
        <v>0</v>
      </c>
      <c r="CF94" s="221">
        <f t="shared" si="656"/>
        <v>-465.26000000000022</v>
      </c>
      <c r="CG94" s="222">
        <f t="shared" si="657"/>
        <v>0</v>
      </c>
      <c r="CH94" s="222">
        <f t="shared" si="658"/>
        <v>1</v>
      </c>
      <c r="CI94" s="223">
        <v>37530</v>
      </c>
      <c r="CJ94" s="209">
        <f t="shared" si="659"/>
        <v>0</v>
      </c>
      <c r="CK94" s="209">
        <f t="shared" si="660"/>
        <v>-465.26000000000022</v>
      </c>
      <c r="CL94" s="209">
        <f t="shared" si="691"/>
        <v>150997.41</v>
      </c>
      <c r="CM94" s="207">
        <f>MAX(CL55:CL94)</f>
        <v>163865.95000000001</v>
      </c>
      <c r="CN94" s="207">
        <f t="shared" si="661"/>
        <v>-12868.540000000008</v>
      </c>
      <c r="CO94" s="225" t="b">
        <f>(CN95=CM394)</f>
        <v>0</v>
      </c>
      <c r="CP94" s="226">
        <f t="shared" si="629"/>
        <v>0</v>
      </c>
      <c r="CQ94" s="227">
        <f t="shared" si="797"/>
        <v>37712</v>
      </c>
      <c r="CR94" s="228">
        <f t="shared" si="798"/>
        <v>34913.5</v>
      </c>
      <c r="CS94" s="228">
        <f t="shared" si="799"/>
        <v>0</v>
      </c>
      <c r="CT94" s="228">
        <f t="shared" si="800"/>
        <v>0</v>
      </c>
      <c r="CU94" s="228">
        <f t="shared" si="801"/>
        <v>0</v>
      </c>
      <c r="CV94" s="228">
        <f t="shared" si="802"/>
        <v>0</v>
      </c>
      <c r="CW94" s="228">
        <f t="shared" si="803"/>
        <v>2874</v>
      </c>
      <c r="CX94" s="228">
        <f t="shared" si="804"/>
        <v>0</v>
      </c>
      <c r="CY94" s="228">
        <f t="shared" si="805"/>
        <v>0</v>
      </c>
      <c r="CZ94" s="228">
        <f t="shared" si="806"/>
        <v>0</v>
      </c>
      <c r="DA94" s="228">
        <f t="shared" si="807"/>
        <v>-881.5</v>
      </c>
      <c r="DB94" s="228">
        <f t="shared" si="808"/>
        <v>35885</v>
      </c>
      <c r="DC94" s="228">
        <f t="shared" si="809"/>
        <v>0</v>
      </c>
      <c r="DD94" s="228">
        <f t="shared" si="810"/>
        <v>0</v>
      </c>
      <c r="DE94" s="228">
        <f t="shared" si="811"/>
        <v>24456.989999999998</v>
      </c>
      <c r="DF94" s="228">
        <f t="shared" si="812"/>
        <v>0</v>
      </c>
      <c r="DG94" s="228">
        <f t="shared" si="813"/>
        <v>0</v>
      </c>
      <c r="DH94" s="228">
        <f t="shared" si="814"/>
        <v>13668.26</v>
      </c>
      <c r="DI94" s="228">
        <f t="shared" si="815"/>
        <v>0</v>
      </c>
      <c r="DJ94" s="228">
        <f t="shared" si="816"/>
        <v>0</v>
      </c>
      <c r="DK94" s="228">
        <f t="shared" si="817"/>
        <v>66038.8</v>
      </c>
      <c r="DL94" s="228">
        <f t="shared" si="818"/>
        <v>0</v>
      </c>
      <c r="DM94" s="228">
        <f t="shared" si="819"/>
        <v>0</v>
      </c>
      <c r="DN94" s="228">
        <f t="shared" si="820"/>
        <v>0</v>
      </c>
      <c r="DO94" s="228">
        <f t="shared" si="821"/>
        <v>0</v>
      </c>
      <c r="DP94" s="229">
        <f t="shared" si="822"/>
        <v>37712</v>
      </c>
      <c r="DQ94" s="228">
        <f t="shared" si="34"/>
        <v>176955.05</v>
      </c>
      <c r="DR94" s="230">
        <f t="shared" si="35"/>
        <v>37712</v>
      </c>
      <c r="DS94" s="231">
        <f t="shared" si="36"/>
        <v>-8580.3000000000175</v>
      </c>
      <c r="DT94" s="232"/>
      <c r="DU94" s="232"/>
      <c r="DV94" s="232"/>
      <c r="DW94" s="232"/>
      <c r="DX94" s="232"/>
      <c r="DY94" s="232"/>
      <c r="DZ94" s="232"/>
      <c r="EA94" s="232"/>
      <c r="EB94" s="232"/>
      <c r="EC94" s="232"/>
      <c r="ED94" s="232"/>
      <c r="EE94" s="232"/>
      <c r="EF94" s="232"/>
      <c r="EG94" s="232"/>
      <c r="EH94" s="232"/>
      <c r="EI94" s="232"/>
      <c r="EJ94" s="232"/>
      <c r="EK94" s="232"/>
      <c r="EL94" s="232"/>
      <c r="EM94" s="232"/>
      <c r="EN94" s="205"/>
      <c r="EO94" s="205"/>
      <c r="EP94" s="205"/>
      <c r="EQ94" s="205"/>
      <c r="ER94" s="205"/>
      <c r="ES94" s="205"/>
      <c r="ET94" s="205"/>
      <c r="EU94" s="205"/>
      <c r="EV94" s="205"/>
      <c r="EW94" s="205"/>
      <c r="EX94" s="205"/>
      <c r="EY94" s="205"/>
      <c r="EZ94" s="205"/>
      <c r="FA94" s="233"/>
      <c r="FB94" s="233"/>
      <c r="FC94" s="233"/>
      <c r="FD94" s="233"/>
      <c r="FE94" s="233"/>
      <c r="FF94" s="233"/>
      <c r="FG94" s="233"/>
      <c r="FH94" s="233"/>
      <c r="FI94" s="233"/>
    </row>
    <row r="95" spans="1:165" s="234" customFormat="1" ht="19.5" customHeight="1" x14ac:dyDescent="0.35">
      <c r="A95" s="205"/>
      <c r="B95" s="466">
        <f t="shared" si="662"/>
        <v>37561</v>
      </c>
      <c r="C95" s="467">
        <f t="shared" si="663"/>
        <v>99288.87</v>
      </c>
      <c r="D95" s="467">
        <v>0</v>
      </c>
      <c r="E95" s="467">
        <v>0</v>
      </c>
      <c r="F95" s="467">
        <f t="shared" si="630"/>
        <v>4288.24</v>
      </c>
      <c r="G95" s="467">
        <f t="shared" si="664"/>
        <v>103577.11</v>
      </c>
      <c r="H95" s="480">
        <f t="shared" si="665"/>
        <v>4.3189533731222841E-2</v>
      </c>
      <c r="I95" s="347">
        <f t="shared" si="666"/>
        <v>155285.65</v>
      </c>
      <c r="J95" s="210">
        <f t="shared" si="631"/>
        <v>-8580.3000000000175</v>
      </c>
      <c r="K95" s="211">
        <v>37561</v>
      </c>
      <c r="L95" s="212">
        <f t="shared" si="667"/>
        <v>1</v>
      </c>
      <c r="M95" s="398">
        <v>2527.5</v>
      </c>
      <c r="N95" s="235">
        <f t="shared" si="632"/>
        <v>2527.5</v>
      </c>
      <c r="O95" s="214">
        <f t="shared" ref="O95" si="886">O94</f>
        <v>0</v>
      </c>
      <c r="P95" s="398">
        <v>252.75</v>
      </c>
      <c r="Q95" s="236">
        <f t="shared" si="633"/>
        <v>0</v>
      </c>
      <c r="R95" s="212">
        <f t="shared" ref="R95" si="887">R94</f>
        <v>0</v>
      </c>
      <c r="S95" s="398">
        <v>2531.1999999999998</v>
      </c>
      <c r="T95" s="237">
        <f t="shared" si="634"/>
        <v>0</v>
      </c>
      <c r="U95" s="216">
        <f t="shared" ref="U95" si="888">U94</f>
        <v>0</v>
      </c>
      <c r="V95" s="398">
        <v>253.12</v>
      </c>
      <c r="W95" s="237">
        <f t="shared" si="635"/>
        <v>0</v>
      </c>
      <c r="X95" s="216">
        <f t="shared" ref="X95" si="889">X94</f>
        <v>0</v>
      </c>
      <c r="Y95" s="382">
        <v>-208</v>
      </c>
      <c r="Z95" s="238">
        <f t="shared" si="636"/>
        <v>0</v>
      </c>
      <c r="AA95" s="218">
        <f t="shared" ref="AA95" si="890">AA94</f>
        <v>1</v>
      </c>
      <c r="AB95" s="382">
        <v>-143</v>
      </c>
      <c r="AC95" s="239">
        <f t="shared" si="637"/>
        <v>-143</v>
      </c>
      <c r="AD95" s="216">
        <f t="shared" ref="AD95" si="891">AD94</f>
        <v>0</v>
      </c>
      <c r="AE95" s="382">
        <v>-91</v>
      </c>
      <c r="AF95" s="239">
        <f t="shared" si="638"/>
        <v>0</v>
      </c>
      <c r="AG95" s="216">
        <f t="shared" ref="AG95" si="892">AG94</f>
        <v>0</v>
      </c>
      <c r="AH95" s="383">
        <v>11</v>
      </c>
      <c r="AI95" s="238">
        <f t="shared" si="639"/>
        <v>0</v>
      </c>
      <c r="AJ95" s="218">
        <f t="shared" ref="AJ95" si="893">AJ94</f>
        <v>0</v>
      </c>
      <c r="AK95" s="382">
        <v>-14</v>
      </c>
      <c r="AL95" s="239">
        <f t="shared" si="640"/>
        <v>0</v>
      </c>
      <c r="AM95" s="216">
        <f t="shared" ref="AM95" si="894">AM94</f>
        <v>1</v>
      </c>
      <c r="AN95" s="382">
        <v>-29</v>
      </c>
      <c r="AO95" s="238">
        <f t="shared" si="641"/>
        <v>-29</v>
      </c>
      <c r="AP95" s="218">
        <f t="shared" ref="AP95" si="895">AP94</f>
        <v>1</v>
      </c>
      <c r="AQ95" s="398">
        <v>520</v>
      </c>
      <c r="AR95" s="239">
        <f t="shared" si="642"/>
        <v>520</v>
      </c>
      <c r="AS95" s="216">
        <f t="shared" ref="AS95" si="896">AS94</f>
        <v>0</v>
      </c>
      <c r="AT95" s="398">
        <v>52</v>
      </c>
      <c r="AU95" s="240">
        <f t="shared" si="643"/>
        <v>0</v>
      </c>
      <c r="AV95" s="214">
        <f t="shared" ref="AV95" si="897">AV94</f>
        <v>0</v>
      </c>
      <c r="AW95" s="397">
        <v>-260</v>
      </c>
      <c r="AX95" s="236">
        <f t="shared" si="644"/>
        <v>0</v>
      </c>
      <c r="AY95" s="212">
        <f t="shared" ref="AY95" si="898">AY94</f>
        <v>1</v>
      </c>
      <c r="AZ95" s="383">
        <v>298.49</v>
      </c>
      <c r="BA95" s="241">
        <f t="shared" si="645"/>
        <v>298.49</v>
      </c>
      <c r="BB95" s="214">
        <f t="shared" ref="BB95" si="899">BB94</f>
        <v>0</v>
      </c>
      <c r="BC95" s="382">
        <v>-5.25</v>
      </c>
      <c r="BD95" s="242">
        <f t="shared" si="646"/>
        <v>0</v>
      </c>
      <c r="BE95" s="212">
        <f t="shared" ref="BE95" si="900">BE94</f>
        <v>0</v>
      </c>
      <c r="BF95" s="375">
        <v>173.5</v>
      </c>
      <c r="BG95" s="242">
        <f t="shared" si="647"/>
        <v>0</v>
      </c>
      <c r="BH95" s="212">
        <f t="shared" ref="BH95" si="901">BH94</f>
        <v>1</v>
      </c>
      <c r="BI95" s="375">
        <v>67.25</v>
      </c>
      <c r="BJ95" s="240">
        <f t="shared" si="648"/>
        <v>67.25</v>
      </c>
      <c r="BK95" s="212">
        <f t="shared" ref="BK95" si="902">BK94</f>
        <v>0</v>
      </c>
      <c r="BL95" s="374">
        <v>-17.75</v>
      </c>
      <c r="BM95" s="240">
        <f t="shared" si="649"/>
        <v>0</v>
      </c>
      <c r="BN95" s="212">
        <f t="shared" ref="BN95" si="903">BN94</f>
        <v>0</v>
      </c>
      <c r="BO95" s="398">
        <v>1090.75</v>
      </c>
      <c r="BP95" s="236">
        <f t="shared" si="650"/>
        <v>0</v>
      </c>
      <c r="BQ95" s="212">
        <f t="shared" ref="BQ95" si="904">BQ94</f>
        <v>2</v>
      </c>
      <c r="BR95" s="398">
        <v>523.5</v>
      </c>
      <c r="BS95" s="242">
        <f t="shared" si="651"/>
        <v>1047</v>
      </c>
      <c r="BT95" s="212">
        <f t="shared" ref="BT95" si="905">BT94</f>
        <v>0</v>
      </c>
      <c r="BU95" s="398">
        <v>242.25</v>
      </c>
      <c r="BV95" s="240">
        <f t="shared" si="652"/>
        <v>0</v>
      </c>
      <c r="BW95" s="220">
        <f t="shared" ref="BW95" si="906">BW94</f>
        <v>0</v>
      </c>
      <c r="BX95" s="398">
        <v>17.25</v>
      </c>
      <c r="BY95" s="236">
        <f t="shared" si="653"/>
        <v>0</v>
      </c>
      <c r="BZ95" s="212">
        <f t="shared" si="689"/>
        <v>0</v>
      </c>
      <c r="CA95" s="213"/>
      <c r="CB95" s="240">
        <f t="shared" si="654"/>
        <v>0</v>
      </c>
      <c r="CC95" s="214">
        <f t="shared" si="690"/>
        <v>0</v>
      </c>
      <c r="CD95" s="215"/>
      <c r="CE95" s="242">
        <f t="shared" si="655"/>
        <v>0</v>
      </c>
      <c r="CF95" s="221">
        <f t="shared" si="656"/>
        <v>4288.24</v>
      </c>
      <c r="CG95" s="222">
        <f t="shared" si="657"/>
        <v>1</v>
      </c>
      <c r="CH95" s="222">
        <f t="shared" si="658"/>
        <v>0</v>
      </c>
      <c r="CI95" s="223">
        <v>37561</v>
      </c>
      <c r="CJ95" s="209">
        <f t="shared" si="659"/>
        <v>4288.24</v>
      </c>
      <c r="CK95" s="209">
        <f t="shared" si="660"/>
        <v>0</v>
      </c>
      <c r="CL95" s="209">
        <f t="shared" si="691"/>
        <v>155285.65</v>
      </c>
      <c r="CM95" s="207">
        <f>MAX(CL55:CL95)</f>
        <v>163865.95000000001</v>
      </c>
      <c r="CN95" s="207">
        <f t="shared" si="661"/>
        <v>-8580.3000000000175</v>
      </c>
      <c r="CO95" s="225" t="b">
        <f>(CN96=CM394)</f>
        <v>0</v>
      </c>
      <c r="CP95" s="226">
        <f t="shared" si="629"/>
        <v>0</v>
      </c>
      <c r="CQ95" s="227">
        <f t="shared" si="797"/>
        <v>37742</v>
      </c>
      <c r="CR95" s="228">
        <f t="shared" si="798"/>
        <v>37247</v>
      </c>
      <c r="CS95" s="228">
        <f t="shared" si="799"/>
        <v>0</v>
      </c>
      <c r="CT95" s="228">
        <f t="shared" si="800"/>
        <v>0</v>
      </c>
      <c r="CU95" s="228">
        <f t="shared" si="801"/>
        <v>0</v>
      </c>
      <c r="CV95" s="228">
        <f t="shared" si="802"/>
        <v>0</v>
      </c>
      <c r="CW95" s="228">
        <f t="shared" si="803"/>
        <v>4169</v>
      </c>
      <c r="CX95" s="228">
        <f t="shared" si="804"/>
        <v>0</v>
      </c>
      <c r="CY95" s="228">
        <f t="shared" si="805"/>
        <v>0</v>
      </c>
      <c r="CZ95" s="228">
        <f t="shared" si="806"/>
        <v>0</v>
      </c>
      <c r="DA95" s="228">
        <f t="shared" si="807"/>
        <v>-760.5</v>
      </c>
      <c r="DB95" s="228">
        <f t="shared" si="808"/>
        <v>38715</v>
      </c>
      <c r="DC95" s="228">
        <f t="shared" si="809"/>
        <v>0</v>
      </c>
      <c r="DD95" s="228">
        <f t="shared" si="810"/>
        <v>0</v>
      </c>
      <c r="DE95" s="228">
        <f t="shared" si="811"/>
        <v>29644.489999999998</v>
      </c>
      <c r="DF95" s="228">
        <f t="shared" si="812"/>
        <v>0</v>
      </c>
      <c r="DG95" s="228">
        <f t="shared" si="813"/>
        <v>0</v>
      </c>
      <c r="DH95" s="228">
        <f t="shared" si="814"/>
        <v>17368.260000000002</v>
      </c>
      <c r="DI95" s="228">
        <f t="shared" si="815"/>
        <v>0</v>
      </c>
      <c r="DJ95" s="228">
        <f t="shared" si="816"/>
        <v>0</v>
      </c>
      <c r="DK95" s="228">
        <f t="shared" si="817"/>
        <v>68457.78</v>
      </c>
      <c r="DL95" s="228">
        <f t="shared" si="818"/>
        <v>0</v>
      </c>
      <c r="DM95" s="228">
        <f t="shared" si="819"/>
        <v>0</v>
      </c>
      <c r="DN95" s="228">
        <f t="shared" si="820"/>
        <v>0</v>
      </c>
      <c r="DO95" s="228">
        <f t="shared" si="821"/>
        <v>0</v>
      </c>
      <c r="DP95" s="229">
        <f t="shared" si="822"/>
        <v>37742</v>
      </c>
      <c r="DQ95" s="228">
        <f t="shared" si="34"/>
        <v>194841.03</v>
      </c>
      <c r="DR95" s="230">
        <f t="shared" si="35"/>
        <v>37742</v>
      </c>
      <c r="DS95" s="231">
        <f t="shared" si="36"/>
        <v>0</v>
      </c>
      <c r="DT95" s="232"/>
      <c r="DU95" s="232"/>
      <c r="DV95" s="232"/>
      <c r="DW95" s="232"/>
      <c r="DX95" s="232"/>
      <c r="DY95" s="232"/>
      <c r="DZ95" s="232"/>
      <c r="EA95" s="232"/>
      <c r="EB95" s="232"/>
      <c r="EC95" s="232"/>
      <c r="ED95" s="232"/>
      <c r="EE95" s="232"/>
      <c r="EF95" s="232"/>
      <c r="EG95" s="232"/>
      <c r="EH95" s="232"/>
      <c r="EI95" s="232"/>
      <c r="EJ95" s="232"/>
      <c r="EK95" s="232"/>
      <c r="EL95" s="232"/>
      <c r="EM95" s="232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33"/>
      <c r="FB95" s="233"/>
      <c r="FC95" s="233"/>
      <c r="FD95" s="233"/>
      <c r="FE95" s="233"/>
      <c r="FF95" s="233"/>
      <c r="FG95" s="233"/>
      <c r="FH95" s="233"/>
      <c r="FI95" s="233"/>
    </row>
    <row r="96" spans="1:165" s="234" customFormat="1" ht="19.5" customHeight="1" x14ac:dyDescent="0.35">
      <c r="A96" s="205"/>
      <c r="B96" s="466">
        <f t="shared" si="662"/>
        <v>37591</v>
      </c>
      <c r="C96" s="467">
        <f t="shared" si="663"/>
        <v>103577.11</v>
      </c>
      <c r="D96" s="467">
        <v>0</v>
      </c>
      <c r="E96" s="467">
        <v>0</v>
      </c>
      <c r="F96" s="467">
        <f t="shared" si="630"/>
        <v>13251.439999999999</v>
      </c>
      <c r="G96" s="467">
        <f t="shared" si="664"/>
        <v>116828.55</v>
      </c>
      <c r="H96" s="480">
        <f t="shared" si="665"/>
        <v>0.12793791987438149</v>
      </c>
      <c r="I96" s="347">
        <f t="shared" si="666"/>
        <v>168537.09</v>
      </c>
      <c r="J96" s="210">
        <f t="shared" si="631"/>
        <v>0</v>
      </c>
      <c r="K96" s="211">
        <v>37591</v>
      </c>
      <c r="L96" s="212">
        <f t="shared" si="667"/>
        <v>1</v>
      </c>
      <c r="M96" s="397">
        <v>-349.5</v>
      </c>
      <c r="N96" s="235">
        <f t="shared" si="632"/>
        <v>-349.5</v>
      </c>
      <c r="O96" s="214">
        <f t="shared" ref="O96" si="907">O95</f>
        <v>0</v>
      </c>
      <c r="P96" s="397">
        <v>-70.05</v>
      </c>
      <c r="Q96" s="236">
        <f t="shared" si="633"/>
        <v>0</v>
      </c>
      <c r="R96" s="212">
        <f t="shared" ref="R96" si="908">R95</f>
        <v>0</v>
      </c>
      <c r="S96" s="397">
        <v>-725.4</v>
      </c>
      <c r="T96" s="237">
        <f t="shared" si="634"/>
        <v>0</v>
      </c>
      <c r="U96" s="216">
        <f t="shared" ref="U96" si="909">U95</f>
        <v>0</v>
      </c>
      <c r="V96" s="397">
        <v>-107.64</v>
      </c>
      <c r="W96" s="237">
        <f t="shared" si="635"/>
        <v>0</v>
      </c>
      <c r="X96" s="216">
        <f t="shared" ref="X96" si="910">X95</f>
        <v>0</v>
      </c>
      <c r="Y96" s="383">
        <v>2391</v>
      </c>
      <c r="Z96" s="238">
        <f t="shared" si="636"/>
        <v>0</v>
      </c>
      <c r="AA96" s="218">
        <f t="shared" ref="AA96" si="911">AA95</f>
        <v>1</v>
      </c>
      <c r="AB96" s="383">
        <v>1176</v>
      </c>
      <c r="AC96" s="239">
        <f t="shared" si="637"/>
        <v>1176</v>
      </c>
      <c r="AD96" s="216">
        <f t="shared" ref="AD96" si="912">AD95</f>
        <v>0</v>
      </c>
      <c r="AE96" s="383">
        <v>204</v>
      </c>
      <c r="AF96" s="239">
        <f t="shared" si="638"/>
        <v>0</v>
      </c>
      <c r="AG96" s="216">
        <f t="shared" ref="AG96" si="913">AG95</f>
        <v>0</v>
      </c>
      <c r="AH96" s="383">
        <v>361</v>
      </c>
      <c r="AI96" s="238">
        <f t="shared" si="639"/>
        <v>0</v>
      </c>
      <c r="AJ96" s="218">
        <f t="shared" ref="AJ96" si="914">AJ95</f>
        <v>0</v>
      </c>
      <c r="AK96" s="383">
        <v>161</v>
      </c>
      <c r="AL96" s="239">
        <f t="shared" si="640"/>
        <v>0</v>
      </c>
      <c r="AM96" s="216">
        <f t="shared" ref="AM96" si="915">AM95</f>
        <v>1</v>
      </c>
      <c r="AN96" s="383">
        <v>41</v>
      </c>
      <c r="AO96" s="238">
        <f t="shared" si="641"/>
        <v>41</v>
      </c>
      <c r="AP96" s="218">
        <f t="shared" ref="AP96" si="916">AP95</f>
        <v>1</v>
      </c>
      <c r="AQ96" s="397">
        <v>-60</v>
      </c>
      <c r="AR96" s="239">
        <f t="shared" si="642"/>
        <v>-60</v>
      </c>
      <c r="AS96" s="216">
        <f t="shared" ref="AS96" si="917">AS95</f>
        <v>0</v>
      </c>
      <c r="AT96" s="397">
        <v>-6</v>
      </c>
      <c r="AU96" s="240">
        <f t="shared" si="643"/>
        <v>0</v>
      </c>
      <c r="AV96" s="214">
        <f t="shared" ref="AV96" si="918">AV95</f>
        <v>0</v>
      </c>
      <c r="AW96" s="398">
        <v>141</v>
      </c>
      <c r="AX96" s="236">
        <f t="shared" si="644"/>
        <v>0</v>
      </c>
      <c r="AY96" s="212">
        <f t="shared" ref="AY96" si="919">AY95</f>
        <v>1</v>
      </c>
      <c r="AZ96" s="383">
        <v>2685.98</v>
      </c>
      <c r="BA96" s="241">
        <f t="shared" si="645"/>
        <v>2685.98</v>
      </c>
      <c r="BB96" s="214">
        <f t="shared" ref="BB96" si="920">BB95</f>
        <v>0</v>
      </c>
      <c r="BC96" s="383">
        <v>233.5</v>
      </c>
      <c r="BD96" s="242">
        <f t="shared" si="646"/>
        <v>0</v>
      </c>
      <c r="BE96" s="212">
        <f t="shared" ref="BE96" si="921">BE95</f>
        <v>0</v>
      </c>
      <c r="BF96" s="375">
        <v>5261</v>
      </c>
      <c r="BG96" s="242">
        <f t="shared" si="647"/>
        <v>0</v>
      </c>
      <c r="BH96" s="212">
        <f t="shared" ref="BH96" si="922">BH95</f>
        <v>1</v>
      </c>
      <c r="BI96" s="375">
        <v>2611</v>
      </c>
      <c r="BJ96" s="240">
        <f t="shared" si="648"/>
        <v>2611</v>
      </c>
      <c r="BK96" s="212">
        <f t="shared" ref="BK96" si="923">BK95</f>
        <v>0</v>
      </c>
      <c r="BL96" s="375">
        <v>491</v>
      </c>
      <c r="BM96" s="240">
        <f t="shared" si="649"/>
        <v>0</v>
      </c>
      <c r="BN96" s="212">
        <f t="shared" ref="BN96" si="924">BN95</f>
        <v>0</v>
      </c>
      <c r="BO96" s="398">
        <v>336</v>
      </c>
      <c r="BP96" s="236">
        <f t="shared" si="650"/>
        <v>0</v>
      </c>
      <c r="BQ96" s="212">
        <f t="shared" ref="BQ96" si="925">BQ95</f>
        <v>2</v>
      </c>
      <c r="BR96" s="398">
        <v>3573.48</v>
      </c>
      <c r="BS96" s="242">
        <f t="shared" si="651"/>
        <v>7146.96</v>
      </c>
      <c r="BT96" s="212">
        <f t="shared" ref="BT96" si="926">BT95</f>
        <v>0</v>
      </c>
      <c r="BU96" s="398">
        <v>1767.24</v>
      </c>
      <c r="BV96" s="240">
        <f t="shared" si="652"/>
        <v>0</v>
      </c>
      <c r="BW96" s="220">
        <f t="shared" ref="BW96" si="927">BW95</f>
        <v>0</v>
      </c>
      <c r="BX96" s="398">
        <v>322.25</v>
      </c>
      <c r="BY96" s="236">
        <f t="shared" si="653"/>
        <v>0</v>
      </c>
      <c r="BZ96" s="212">
        <f t="shared" si="689"/>
        <v>0</v>
      </c>
      <c r="CA96" s="213"/>
      <c r="CB96" s="240">
        <f t="shared" si="654"/>
        <v>0</v>
      </c>
      <c r="CC96" s="214">
        <f t="shared" si="690"/>
        <v>0</v>
      </c>
      <c r="CD96" s="215"/>
      <c r="CE96" s="242">
        <f t="shared" si="655"/>
        <v>0</v>
      </c>
      <c r="CF96" s="221">
        <f t="shared" si="656"/>
        <v>13251.439999999999</v>
      </c>
      <c r="CG96" s="222">
        <f t="shared" si="657"/>
        <v>1</v>
      </c>
      <c r="CH96" s="222">
        <f t="shared" si="658"/>
        <v>0</v>
      </c>
      <c r="CI96" s="223">
        <v>37591</v>
      </c>
      <c r="CJ96" s="209">
        <f t="shared" si="659"/>
        <v>13251.439999999999</v>
      </c>
      <c r="CK96" s="209">
        <f t="shared" si="660"/>
        <v>0</v>
      </c>
      <c r="CL96" s="209">
        <f t="shared" si="691"/>
        <v>168537.09</v>
      </c>
      <c r="CM96" s="207">
        <f>MAX(CL55:CL96)</f>
        <v>168537.09</v>
      </c>
      <c r="CN96" s="207">
        <f t="shared" si="661"/>
        <v>0</v>
      </c>
      <c r="CO96" s="247"/>
      <c r="CP96" s="226"/>
      <c r="CQ96" s="227">
        <f t="shared" si="797"/>
        <v>37773</v>
      </c>
      <c r="CR96" s="228">
        <f t="shared" si="798"/>
        <v>37792.5</v>
      </c>
      <c r="CS96" s="228">
        <f t="shared" si="799"/>
        <v>0</v>
      </c>
      <c r="CT96" s="228">
        <f t="shared" si="800"/>
        <v>0</v>
      </c>
      <c r="CU96" s="228">
        <f t="shared" si="801"/>
        <v>0</v>
      </c>
      <c r="CV96" s="228">
        <f t="shared" si="802"/>
        <v>0</v>
      </c>
      <c r="CW96" s="228">
        <f t="shared" si="803"/>
        <v>4152.5</v>
      </c>
      <c r="CX96" s="228">
        <f t="shared" si="804"/>
        <v>0</v>
      </c>
      <c r="CY96" s="228">
        <f t="shared" si="805"/>
        <v>0</v>
      </c>
      <c r="CZ96" s="228">
        <f t="shared" si="806"/>
        <v>0</v>
      </c>
      <c r="DA96" s="228">
        <f t="shared" si="807"/>
        <v>-790.5</v>
      </c>
      <c r="DB96" s="228">
        <f t="shared" si="808"/>
        <v>40485</v>
      </c>
      <c r="DC96" s="228">
        <f t="shared" si="809"/>
        <v>0</v>
      </c>
      <c r="DD96" s="228">
        <f t="shared" si="810"/>
        <v>0</v>
      </c>
      <c r="DE96" s="228">
        <f t="shared" si="811"/>
        <v>29055.489999999998</v>
      </c>
      <c r="DF96" s="228">
        <f t="shared" si="812"/>
        <v>0</v>
      </c>
      <c r="DG96" s="228">
        <f t="shared" si="813"/>
        <v>0</v>
      </c>
      <c r="DH96" s="228">
        <f t="shared" si="814"/>
        <v>16798.010000000002</v>
      </c>
      <c r="DI96" s="228">
        <f t="shared" si="815"/>
        <v>0</v>
      </c>
      <c r="DJ96" s="228">
        <f t="shared" si="816"/>
        <v>0</v>
      </c>
      <c r="DK96" s="228">
        <f t="shared" si="817"/>
        <v>68301.7</v>
      </c>
      <c r="DL96" s="228">
        <f t="shared" si="818"/>
        <v>0</v>
      </c>
      <c r="DM96" s="228">
        <f t="shared" si="819"/>
        <v>0</v>
      </c>
      <c r="DN96" s="228">
        <f t="shared" si="820"/>
        <v>0</v>
      </c>
      <c r="DO96" s="228">
        <f t="shared" si="821"/>
        <v>0</v>
      </c>
      <c r="DP96" s="229">
        <f t="shared" si="822"/>
        <v>37773</v>
      </c>
      <c r="DQ96" s="228">
        <f t="shared" si="34"/>
        <v>195794.7</v>
      </c>
      <c r="DR96" s="230">
        <f t="shared" si="35"/>
        <v>37773</v>
      </c>
      <c r="DS96" s="231">
        <f t="shared" si="36"/>
        <v>0</v>
      </c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33"/>
      <c r="FB96" s="233"/>
      <c r="FC96" s="233"/>
      <c r="FD96" s="233"/>
      <c r="FE96" s="233"/>
      <c r="FF96" s="233"/>
      <c r="FG96" s="233"/>
      <c r="FH96" s="233"/>
      <c r="FI96" s="233"/>
    </row>
    <row r="97" spans="1:165" s="234" customFormat="1" ht="19.5" customHeight="1" x14ac:dyDescent="0.35">
      <c r="A97" s="205"/>
      <c r="B97" s="466"/>
      <c r="C97" s="467"/>
      <c r="D97" s="467"/>
      <c r="E97" s="467"/>
      <c r="F97" s="481" t="s">
        <v>70</v>
      </c>
      <c r="G97" s="467"/>
      <c r="H97" s="482" t="s">
        <v>28</v>
      </c>
      <c r="I97" s="347"/>
      <c r="J97" s="210"/>
      <c r="K97" s="248"/>
      <c r="L97" s="212"/>
      <c r="M97"/>
      <c r="N97" s="235"/>
      <c r="O97" s="214"/>
      <c r="P97"/>
      <c r="Q97" s="236"/>
      <c r="R97" s="212"/>
      <c r="S97"/>
      <c r="T97" s="237"/>
      <c r="U97" s="216"/>
      <c r="V97"/>
      <c r="W97" s="237"/>
      <c r="X97" s="216"/>
      <c r="Y97" s="384" t="s">
        <v>70</v>
      </c>
      <c r="Z97" s="238"/>
      <c r="AA97" s="218"/>
      <c r="AB97" s="384" t="s">
        <v>70</v>
      </c>
      <c r="AC97" s="239"/>
      <c r="AD97" s="216"/>
      <c r="AE97" s="384" t="s">
        <v>70</v>
      </c>
      <c r="AF97" s="239"/>
      <c r="AG97" s="216"/>
      <c r="AH97" s="384" t="s">
        <v>70</v>
      </c>
      <c r="AI97" s="238"/>
      <c r="AJ97" s="218"/>
      <c r="AK97" s="384" t="s">
        <v>70</v>
      </c>
      <c r="AL97" s="239"/>
      <c r="AM97" s="216"/>
      <c r="AN97" s="384" t="s">
        <v>70</v>
      </c>
      <c r="AO97" s="238"/>
      <c r="AP97" s="218"/>
      <c r="AQ97" s="378" t="s">
        <v>4</v>
      </c>
      <c r="AR97" s="239"/>
      <c r="AS97" s="216"/>
      <c r="AT97" s="378" t="s">
        <v>4</v>
      </c>
      <c r="AU97" s="240"/>
      <c r="AV97" s="214"/>
      <c r="AW97" s="378" t="s">
        <v>4</v>
      </c>
      <c r="AX97" s="236"/>
      <c r="AY97" s="212"/>
      <c r="AZ97" s="384" t="s">
        <v>4</v>
      </c>
      <c r="BA97" s="241"/>
      <c r="BB97" s="214"/>
      <c r="BC97" s="384" t="s">
        <v>4</v>
      </c>
      <c r="BD97" s="242"/>
      <c r="BE97" s="212"/>
      <c r="BF97" s="380" t="s">
        <v>140</v>
      </c>
      <c r="BG97" s="242"/>
      <c r="BH97" s="212"/>
      <c r="BI97" s="380" t="s">
        <v>140</v>
      </c>
      <c r="BJ97" s="240"/>
      <c r="BK97" s="212"/>
      <c r="BL97" s="380" t="s">
        <v>140</v>
      </c>
      <c r="BM97" s="240"/>
      <c r="BN97" s="212"/>
      <c r="BO97" s="378" t="s">
        <v>4</v>
      </c>
      <c r="BP97" s="236"/>
      <c r="BQ97" s="212"/>
      <c r="BR97" s="378" t="s">
        <v>4</v>
      </c>
      <c r="BS97" s="242"/>
      <c r="BT97" s="212"/>
      <c r="BU97" s="378" t="s">
        <v>4</v>
      </c>
      <c r="BV97" s="240"/>
      <c r="BW97" s="220"/>
      <c r="BX97" s="378" t="s">
        <v>4</v>
      </c>
      <c r="BY97" s="236"/>
      <c r="BZ97" s="212"/>
      <c r="CA97" s="249"/>
      <c r="CB97" s="240"/>
      <c r="CC97" s="214"/>
      <c r="CD97" s="250"/>
      <c r="CE97" s="242"/>
      <c r="CF97" s="251" t="s">
        <v>4</v>
      </c>
      <c r="CG97" s="222"/>
      <c r="CH97" s="222"/>
      <c r="CI97" s="223"/>
      <c r="CJ97" s="209"/>
      <c r="CK97" s="209"/>
      <c r="CL97" s="209"/>
      <c r="CM97" s="207"/>
      <c r="CN97" s="207"/>
      <c r="CO97" s="247"/>
      <c r="CP97" s="226"/>
      <c r="CQ97" s="227">
        <f t="shared" si="797"/>
        <v>37803</v>
      </c>
      <c r="CR97" s="228">
        <f t="shared" si="798"/>
        <v>37393</v>
      </c>
      <c r="CS97" s="228">
        <f t="shared" si="799"/>
        <v>0</v>
      </c>
      <c r="CT97" s="228">
        <f t="shared" si="800"/>
        <v>0</v>
      </c>
      <c r="CU97" s="228">
        <f t="shared" si="801"/>
        <v>0</v>
      </c>
      <c r="CV97" s="228">
        <f t="shared" si="802"/>
        <v>0</v>
      </c>
      <c r="CW97" s="228">
        <f t="shared" si="803"/>
        <v>4081</v>
      </c>
      <c r="CX97" s="228">
        <f t="shared" si="804"/>
        <v>0</v>
      </c>
      <c r="CY97" s="228">
        <f t="shared" si="805"/>
        <v>0</v>
      </c>
      <c r="CZ97" s="228">
        <f t="shared" si="806"/>
        <v>0</v>
      </c>
      <c r="DA97" s="228">
        <f t="shared" si="807"/>
        <v>-399.5</v>
      </c>
      <c r="DB97" s="228">
        <f t="shared" si="808"/>
        <v>39796</v>
      </c>
      <c r="DC97" s="228">
        <f t="shared" si="809"/>
        <v>0</v>
      </c>
      <c r="DD97" s="228">
        <f t="shared" si="810"/>
        <v>0</v>
      </c>
      <c r="DE97" s="228">
        <f t="shared" si="811"/>
        <v>27178.989999999998</v>
      </c>
      <c r="DF97" s="228">
        <f t="shared" si="812"/>
        <v>0</v>
      </c>
      <c r="DG97" s="228">
        <f t="shared" si="813"/>
        <v>0</v>
      </c>
      <c r="DH97" s="228">
        <f t="shared" si="814"/>
        <v>16382.510000000002</v>
      </c>
      <c r="DI97" s="228">
        <f t="shared" si="815"/>
        <v>0</v>
      </c>
      <c r="DJ97" s="228">
        <f t="shared" si="816"/>
        <v>0</v>
      </c>
      <c r="DK97" s="228">
        <f t="shared" si="817"/>
        <v>66970.78</v>
      </c>
      <c r="DL97" s="228">
        <f t="shared" si="818"/>
        <v>0</v>
      </c>
      <c r="DM97" s="228">
        <f t="shared" si="819"/>
        <v>0</v>
      </c>
      <c r="DN97" s="228">
        <f t="shared" si="820"/>
        <v>0</v>
      </c>
      <c r="DO97" s="228">
        <f t="shared" si="821"/>
        <v>0</v>
      </c>
      <c r="DP97" s="229">
        <f t="shared" si="822"/>
        <v>37803</v>
      </c>
      <c r="DQ97" s="228">
        <f t="shared" si="34"/>
        <v>191402.78</v>
      </c>
      <c r="DR97" s="230">
        <f t="shared" si="35"/>
        <v>37803</v>
      </c>
      <c r="DS97" s="231">
        <f t="shared" si="36"/>
        <v>0</v>
      </c>
      <c r="DT97" s="232"/>
      <c r="DU97" s="232"/>
      <c r="DV97" s="232"/>
      <c r="DW97" s="232"/>
      <c r="DX97" s="232"/>
      <c r="DY97" s="232"/>
      <c r="DZ97" s="232"/>
      <c r="EA97" s="232"/>
      <c r="EB97" s="232"/>
      <c r="EC97" s="232"/>
      <c r="ED97" s="232"/>
      <c r="EE97" s="232"/>
      <c r="EF97" s="232"/>
      <c r="EG97" s="232"/>
      <c r="EH97" s="232"/>
      <c r="EI97" s="232"/>
      <c r="EJ97" s="232"/>
      <c r="EK97" s="232"/>
      <c r="EL97" s="232"/>
      <c r="EM97" s="232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33"/>
      <c r="FB97" s="233"/>
      <c r="FC97" s="233"/>
      <c r="FD97" s="233"/>
      <c r="FE97" s="233"/>
      <c r="FF97" s="233"/>
      <c r="FG97" s="233"/>
      <c r="FH97" s="233"/>
      <c r="FI97" s="233"/>
    </row>
    <row r="98" spans="1:165" s="234" customFormat="1" ht="19.5" customHeight="1" x14ac:dyDescent="0.35">
      <c r="A98" s="205"/>
      <c r="B98" s="466"/>
      <c r="C98" s="467"/>
      <c r="D98" s="467"/>
      <c r="E98" s="467"/>
      <c r="F98" s="479">
        <f>SUM(F85:F97)</f>
        <v>56828.55</v>
      </c>
      <c r="G98" s="479"/>
      <c r="H98" s="483">
        <f>F98/D55</f>
        <v>0.9471425</v>
      </c>
      <c r="I98" s="344"/>
      <c r="J98" s="253"/>
      <c r="K98" s="248"/>
      <c r="L98" s="212">
        <f>L96</f>
        <v>1</v>
      </c>
      <c r="M98" s="389">
        <v>15510</v>
      </c>
      <c r="N98" s="235">
        <f>M98*L98</f>
        <v>15510</v>
      </c>
      <c r="O98" s="212">
        <f>O96</f>
        <v>0</v>
      </c>
      <c r="P98" s="389">
        <v>1305.3</v>
      </c>
      <c r="Q98" s="236">
        <f>P98*O98</f>
        <v>0</v>
      </c>
      <c r="R98" s="212">
        <f>R96</f>
        <v>0</v>
      </c>
      <c r="S98" s="389">
        <v>9981.7999999999993</v>
      </c>
      <c r="T98" s="237">
        <f>S98*R98</f>
        <v>0</v>
      </c>
      <c r="U98" s="216">
        <f>U96</f>
        <v>0</v>
      </c>
      <c r="V98" s="389">
        <v>717.38</v>
      </c>
      <c r="W98" s="237">
        <f>V98*U98</f>
        <v>0</v>
      </c>
      <c r="X98" s="216">
        <f>X96</f>
        <v>0</v>
      </c>
      <c r="Y98" s="385">
        <v>4672</v>
      </c>
      <c r="Z98" s="238">
        <f>Y98*X98</f>
        <v>0</v>
      </c>
      <c r="AA98" s="216">
        <f>AA96</f>
        <v>1</v>
      </c>
      <c r="AB98" s="385">
        <v>2102</v>
      </c>
      <c r="AC98" s="239">
        <f>AB98*AA98</f>
        <v>2102</v>
      </c>
      <c r="AD98" s="216">
        <f>AD96</f>
        <v>0</v>
      </c>
      <c r="AE98" s="385">
        <v>46</v>
      </c>
      <c r="AF98" s="239">
        <f>AE98*AD98</f>
        <v>0</v>
      </c>
      <c r="AG98" s="216">
        <f>AG96</f>
        <v>0</v>
      </c>
      <c r="AH98" s="386">
        <v>-568</v>
      </c>
      <c r="AI98" s="238">
        <f>AH98*AG98</f>
        <v>0</v>
      </c>
      <c r="AJ98" s="216">
        <f>AJ96</f>
        <v>0</v>
      </c>
      <c r="AK98" s="386">
        <v>-518</v>
      </c>
      <c r="AL98" s="239">
        <f>AK98*AJ98</f>
        <v>0</v>
      </c>
      <c r="AM98" s="216">
        <f>AM96</f>
        <v>1</v>
      </c>
      <c r="AN98" s="386">
        <v>-488</v>
      </c>
      <c r="AO98" s="238">
        <f>AN98*AM98</f>
        <v>-488</v>
      </c>
      <c r="AP98" s="216">
        <f>AP96</f>
        <v>1</v>
      </c>
      <c r="AQ98" s="389">
        <v>6577</v>
      </c>
      <c r="AR98" s="239">
        <f>AQ98*AP98</f>
        <v>6577</v>
      </c>
      <c r="AS98" s="216">
        <f>AS96</f>
        <v>0</v>
      </c>
      <c r="AT98" s="389">
        <v>412</v>
      </c>
      <c r="AU98" s="240">
        <f>AT98*AS98</f>
        <v>0</v>
      </c>
      <c r="AV98" s="214">
        <f>AV96</f>
        <v>0</v>
      </c>
      <c r="AW98" s="389">
        <v>384</v>
      </c>
      <c r="AX98" s="236">
        <f>AW98*AV98</f>
        <v>0</v>
      </c>
      <c r="AY98" s="212">
        <f>AY96</f>
        <v>1</v>
      </c>
      <c r="AZ98" s="385">
        <v>10036.5</v>
      </c>
      <c r="BA98" s="241">
        <f>AZ98*AY98</f>
        <v>10036.5</v>
      </c>
      <c r="BB98" s="214">
        <f>BB96</f>
        <v>0</v>
      </c>
      <c r="BC98" s="385">
        <v>687.75</v>
      </c>
      <c r="BD98" s="242">
        <f>BC98*BB98</f>
        <v>0</v>
      </c>
      <c r="BE98" s="212">
        <f>BE96</f>
        <v>0</v>
      </c>
      <c r="BF98" s="379">
        <v>13105.49</v>
      </c>
      <c r="BG98" s="242">
        <f>BF98*BE98</f>
        <v>0</v>
      </c>
      <c r="BH98" s="212">
        <f>BH96</f>
        <v>1</v>
      </c>
      <c r="BI98" s="379">
        <v>6299.24</v>
      </c>
      <c r="BJ98" s="240">
        <f>BI98*BH98</f>
        <v>6299.24</v>
      </c>
      <c r="BK98" s="212">
        <f>BK96</f>
        <v>0</v>
      </c>
      <c r="BL98" s="379">
        <v>854.25</v>
      </c>
      <c r="BM98" s="240">
        <f>BL98*BK98</f>
        <v>0</v>
      </c>
      <c r="BN98" s="212">
        <f>BN96</f>
        <v>0</v>
      </c>
      <c r="BO98" s="389">
        <v>4694.5</v>
      </c>
      <c r="BP98" s="236">
        <f>BO98*BN98</f>
        <v>0</v>
      </c>
      <c r="BQ98" s="212">
        <f>BQ96</f>
        <v>2</v>
      </c>
      <c r="BR98" s="389">
        <v>8395.9</v>
      </c>
      <c r="BS98" s="242">
        <f>BR98*BQ98</f>
        <v>16791.8</v>
      </c>
      <c r="BT98" s="212">
        <f>BT96</f>
        <v>0</v>
      </c>
      <c r="BU98" s="389">
        <v>3983.45</v>
      </c>
      <c r="BV98" s="240">
        <f>BU98*BT98</f>
        <v>0</v>
      </c>
      <c r="BW98" s="220">
        <f>BW96</f>
        <v>0</v>
      </c>
      <c r="BX98" s="389">
        <v>453.49</v>
      </c>
      <c r="BY98" s="236">
        <f>BX98*BW98</f>
        <v>0</v>
      </c>
      <c r="BZ98" s="212">
        <f>BZ96</f>
        <v>0</v>
      </c>
      <c r="CA98" s="213"/>
      <c r="CB98" s="240">
        <f>CA98*BZ98</f>
        <v>0</v>
      </c>
      <c r="CC98" s="214">
        <f>CC96</f>
        <v>0</v>
      </c>
      <c r="CD98" s="215"/>
      <c r="CE98" s="242">
        <f>CD98*CC98</f>
        <v>0</v>
      </c>
      <c r="CF98" s="254">
        <f>N98+Q98+T98+W98+Z98+AC98+AF98+AI98+AL98+AO98+AR98+AU98+AX98+BA98+BD98+BG98+BJ98+BM98+BP98+BS98+BV98+BY98+CB98+CE98</f>
        <v>56828.539999999994</v>
      </c>
      <c r="CG98" s="222"/>
      <c r="CH98" s="222"/>
      <c r="CI98" s="223"/>
      <c r="CJ98" s="209"/>
      <c r="CK98" s="209"/>
      <c r="CL98" s="209"/>
      <c r="CM98" s="207"/>
      <c r="CN98" s="207"/>
      <c r="CO98" s="225"/>
      <c r="CP98" s="226"/>
      <c r="CQ98" s="227">
        <f t="shared" si="797"/>
        <v>37834</v>
      </c>
      <c r="CR98" s="228">
        <f t="shared" si="798"/>
        <v>38203</v>
      </c>
      <c r="CS98" s="228">
        <f t="shared" si="799"/>
        <v>0</v>
      </c>
      <c r="CT98" s="228">
        <f t="shared" si="800"/>
        <v>0</v>
      </c>
      <c r="CU98" s="228">
        <f t="shared" si="801"/>
        <v>0</v>
      </c>
      <c r="CV98" s="228">
        <f t="shared" si="802"/>
        <v>0</v>
      </c>
      <c r="CW98" s="228">
        <f t="shared" si="803"/>
        <v>5131</v>
      </c>
      <c r="CX98" s="228">
        <f t="shared" si="804"/>
        <v>0</v>
      </c>
      <c r="CY98" s="228">
        <f t="shared" si="805"/>
        <v>0</v>
      </c>
      <c r="CZ98" s="228">
        <f t="shared" si="806"/>
        <v>0</v>
      </c>
      <c r="DA98" s="228">
        <f t="shared" si="807"/>
        <v>-449.5</v>
      </c>
      <c r="DB98" s="228">
        <f t="shared" si="808"/>
        <v>39258</v>
      </c>
      <c r="DC98" s="228">
        <f t="shared" si="809"/>
        <v>0</v>
      </c>
      <c r="DD98" s="228">
        <f t="shared" si="810"/>
        <v>0</v>
      </c>
      <c r="DE98" s="228">
        <f t="shared" si="811"/>
        <v>28999.489999999998</v>
      </c>
      <c r="DF98" s="228">
        <f t="shared" si="812"/>
        <v>0</v>
      </c>
      <c r="DG98" s="228">
        <f t="shared" si="813"/>
        <v>0</v>
      </c>
      <c r="DH98" s="228">
        <f t="shared" si="814"/>
        <v>18007.510000000002</v>
      </c>
      <c r="DI98" s="228">
        <f t="shared" si="815"/>
        <v>0</v>
      </c>
      <c r="DJ98" s="228">
        <f t="shared" si="816"/>
        <v>0</v>
      </c>
      <c r="DK98" s="228">
        <f t="shared" si="817"/>
        <v>66167.8</v>
      </c>
      <c r="DL98" s="228">
        <f t="shared" si="818"/>
        <v>0</v>
      </c>
      <c r="DM98" s="228">
        <f t="shared" si="819"/>
        <v>0</v>
      </c>
      <c r="DN98" s="228">
        <f t="shared" si="820"/>
        <v>0</v>
      </c>
      <c r="DO98" s="228">
        <f t="shared" si="821"/>
        <v>0</v>
      </c>
      <c r="DP98" s="229">
        <f t="shared" si="822"/>
        <v>37834</v>
      </c>
      <c r="DQ98" s="228">
        <f t="shared" si="34"/>
        <v>195317.3</v>
      </c>
      <c r="DR98" s="230">
        <f t="shared" si="35"/>
        <v>37834</v>
      </c>
      <c r="DS98" s="231">
        <f t="shared" si="36"/>
        <v>0</v>
      </c>
      <c r="DT98" s="232"/>
      <c r="DU98" s="232"/>
      <c r="DV98" s="232"/>
      <c r="DW98" s="232"/>
      <c r="DX98" s="232"/>
      <c r="DY98" s="232"/>
      <c r="DZ98" s="232"/>
      <c r="EA98" s="232"/>
      <c r="EB98" s="232"/>
      <c r="EC98" s="232"/>
      <c r="ED98" s="232"/>
      <c r="EE98" s="232"/>
      <c r="EF98" s="232"/>
      <c r="EG98" s="232"/>
      <c r="EH98" s="232"/>
      <c r="EI98" s="232"/>
      <c r="EJ98" s="232"/>
      <c r="EK98" s="232"/>
      <c r="EL98" s="232"/>
      <c r="EM98" s="232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33"/>
      <c r="FB98" s="233"/>
      <c r="FC98" s="233"/>
      <c r="FD98" s="233"/>
      <c r="FE98" s="233"/>
      <c r="FF98" s="233"/>
      <c r="FG98" s="233"/>
      <c r="FH98" s="233"/>
      <c r="FI98" s="233"/>
    </row>
    <row r="99" spans="1:165" s="234" customFormat="1" ht="19.5" customHeight="1" x14ac:dyDescent="0.35">
      <c r="A99" s="205"/>
      <c r="B99" s="466"/>
      <c r="C99" s="467"/>
      <c r="D99" s="467"/>
      <c r="E99" s="467"/>
      <c r="F99" s="467"/>
      <c r="G99" s="467"/>
      <c r="H99" s="480"/>
      <c r="I99" s="347"/>
      <c r="J99" s="210"/>
      <c r="K99" s="248"/>
      <c r="L99" s="212"/>
      <c r="M99"/>
      <c r="N99" s="255"/>
      <c r="O99" s="214"/>
      <c r="P99"/>
      <c r="Q99" s="256"/>
      <c r="R99" s="212"/>
      <c r="S99"/>
      <c r="T99" s="257"/>
      <c r="U99" s="216"/>
      <c r="V99"/>
      <c r="W99" s="258"/>
      <c r="X99" s="216"/>
      <c r="Y99"/>
      <c r="Z99" s="259"/>
      <c r="AA99" s="218"/>
      <c r="AB99"/>
      <c r="AC99" s="258"/>
      <c r="AD99" s="216"/>
      <c r="AE99"/>
      <c r="AF99" s="258"/>
      <c r="AG99" s="216"/>
      <c r="AH99"/>
      <c r="AI99" s="259"/>
      <c r="AJ99" s="218"/>
      <c r="AK99"/>
      <c r="AL99" s="258"/>
      <c r="AM99" s="216"/>
      <c r="AN99"/>
      <c r="AO99" s="259"/>
      <c r="AP99" s="218"/>
      <c r="AQ99"/>
      <c r="AR99" s="258"/>
      <c r="AS99" s="216"/>
      <c r="AT99"/>
      <c r="AU99" s="260"/>
      <c r="AV99" s="214"/>
      <c r="AW99"/>
      <c r="AX99" s="256"/>
      <c r="AY99" s="212"/>
      <c r="AZ99"/>
      <c r="BA99" s="260"/>
      <c r="BB99" s="214"/>
      <c r="BC99"/>
      <c r="BD99" s="256"/>
      <c r="BE99" s="212"/>
      <c r="BF99"/>
      <c r="BG99" s="256"/>
      <c r="BH99" s="212"/>
      <c r="BI99"/>
      <c r="BJ99" s="260"/>
      <c r="BK99" s="212"/>
      <c r="BL99"/>
      <c r="BM99" s="260"/>
      <c r="BN99" s="212"/>
      <c r="BO99"/>
      <c r="BP99" s="256"/>
      <c r="BQ99" s="212"/>
      <c r="BR99"/>
      <c r="BS99" s="256"/>
      <c r="BT99" s="212"/>
      <c r="BU99"/>
      <c r="BV99" s="260"/>
      <c r="BW99" s="220"/>
      <c r="BX99"/>
      <c r="BY99" s="256"/>
      <c r="BZ99" s="212"/>
      <c r="CA99" s="249"/>
      <c r="CB99" s="260"/>
      <c r="CC99" s="214"/>
      <c r="CD99" s="250"/>
      <c r="CE99" s="261"/>
      <c r="CF99" s="221"/>
      <c r="CG99" s="222"/>
      <c r="CH99" s="222"/>
      <c r="CI99" s="223"/>
      <c r="CJ99" s="209"/>
      <c r="CK99" s="209"/>
      <c r="CL99" s="209"/>
      <c r="CM99" s="207"/>
      <c r="CN99" s="207"/>
      <c r="CO99" s="225" t="b">
        <f>(CN100=CM394)</f>
        <v>0</v>
      </c>
      <c r="CP99" s="226">
        <f t="shared" ref="CP99:CP110" si="928">CO99*CI100</f>
        <v>0</v>
      </c>
      <c r="CQ99" s="227">
        <f t="shared" si="797"/>
        <v>37865</v>
      </c>
      <c r="CR99" s="228">
        <f t="shared" si="798"/>
        <v>38292</v>
      </c>
      <c r="CS99" s="228">
        <f t="shared" si="799"/>
        <v>0</v>
      </c>
      <c r="CT99" s="228">
        <f t="shared" si="800"/>
        <v>0</v>
      </c>
      <c r="CU99" s="228">
        <f t="shared" si="801"/>
        <v>0</v>
      </c>
      <c r="CV99" s="228">
        <f t="shared" si="802"/>
        <v>0</v>
      </c>
      <c r="CW99" s="228">
        <f t="shared" si="803"/>
        <v>5626</v>
      </c>
      <c r="CX99" s="228">
        <f t="shared" si="804"/>
        <v>0</v>
      </c>
      <c r="CY99" s="228">
        <f t="shared" si="805"/>
        <v>0</v>
      </c>
      <c r="CZ99" s="228">
        <f t="shared" si="806"/>
        <v>0</v>
      </c>
      <c r="DA99" s="228">
        <f t="shared" si="807"/>
        <v>-429.5</v>
      </c>
      <c r="DB99" s="228">
        <f t="shared" si="808"/>
        <v>40179</v>
      </c>
      <c r="DC99" s="228">
        <f t="shared" si="809"/>
        <v>0</v>
      </c>
      <c r="DD99" s="228">
        <f t="shared" si="810"/>
        <v>0</v>
      </c>
      <c r="DE99" s="228">
        <f t="shared" si="811"/>
        <v>29972.989999999998</v>
      </c>
      <c r="DF99" s="228">
        <f t="shared" si="812"/>
        <v>0</v>
      </c>
      <c r="DG99" s="228">
        <f t="shared" si="813"/>
        <v>0</v>
      </c>
      <c r="DH99" s="228">
        <f t="shared" si="814"/>
        <v>19299.760000000002</v>
      </c>
      <c r="DI99" s="228">
        <f t="shared" si="815"/>
        <v>0</v>
      </c>
      <c r="DJ99" s="228">
        <f t="shared" si="816"/>
        <v>0</v>
      </c>
      <c r="DK99" s="228">
        <f t="shared" si="817"/>
        <v>76292.78</v>
      </c>
      <c r="DL99" s="228">
        <f t="shared" si="818"/>
        <v>0</v>
      </c>
      <c r="DM99" s="228">
        <f t="shared" si="819"/>
        <v>0</v>
      </c>
      <c r="DN99" s="228">
        <f t="shared" si="820"/>
        <v>0</v>
      </c>
      <c r="DO99" s="228">
        <f t="shared" si="821"/>
        <v>0</v>
      </c>
      <c r="DP99" s="229">
        <f t="shared" si="822"/>
        <v>37865</v>
      </c>
      <c r="DQ99" s="228">
        <f t="shared" si="34"/>
        <v>209233.03</v>
      </c>
      <c r="DR99" s="230">
        <f t="shared" si="35"/>
        <v>37865</v>
      </c>
      <c r="DS99" s="231">
        <f t="shared" si="36"/>
        <v>0</v>
      </c>
      <c r="DT99" s="232"/>
      <c r="DU99" s="232"/>
      <c r="DV99" s="232"/>
      <c r="DW99" s="232"/>
      <c r="DX99" s="232"/>
      <c r="DY99" s="232"/>
      <c r="DZ99" s="232"/>
      <c r="EA99" s="232"/>
      <c r="EB99" s="232"/>
      <c r="EC99" s="232"/>
      <c r="ED99" s="232"/>
      <c r="EE99" s="232"/>
      <c r="EF99" s="232"/>
      <c r="EG99" s="232"/>
      <c r="EH99" s="232"/>
      <c r="EI99" s="232"/>
      <c r="EJ99" s="232"/>
      <c r="EK99" s="232"/>
      <c r="EL99" s="232"/>
      <c r="EM99" s="232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33"/>
      <c r="FB99" s="233"/>
      <c r="FC99" s="233"/>
      <c r="FD99" s="233"/>
      <c r="FE99" s="233"/>
      <c r="FF99" s="233"/>
      <c r="FG99" s="233"/>
      <c r="FH99" s="233"/>
      <c r="FI99" s="233"/>
    </row>
    <row r="100" spans="1:165" s="234" customFormat="1" ht="19.5" customHeight="1" x14ac:dyDescent="0.35">
      <c r="A100" s="205"/>
      <c r="B100" s="466">
        <f>EDATE(B96,1)</f>
        <v>37622</v>
      </c>
      <c r="C100" s="467">
        <f>C85</f>
        <v>60000</v>
      </c>
      <c r="D100" s="467">
        <f>(F98&lt;0)*-F98</f>
        <v>0</v>
      </c>
      <c r="E100" s="467">
        <f>(F98&gt;0)*-F98</f>
        <v>-56828.55</v>
      </c>
      <c r="F100" s="467">
        <f t="shared" ref="F100:F111" si="929">CF100</f>
        <v>5947</v>
      </c>
      <c r="G100" s="467">
        <f>F100+D55</f>
        <v>65947</v>
      </c>
      <c r="H100" s="480">
        <f>F100/D55</f>
        <v>9.9116666666666672E-2</v>
      </c>
      <c r="I100" s="347">
        <f>F100+I96</f>
        <v>174484.09</v>
      </c>
      <c r="J100" s="210">
        <f t="shared" ref="J100:J111" si="930">CN100</f>
        <v>0</v>
      </c>
      <c r="K100" s="211">
        <v>37622</v>
      </c>
      <c r="L100" s="212">
        <f>L96</f>
        <v>1</v>
      </c>
      <c r="M100" s="398">
        <v>447</v>
      </c>
      <c r="N100" s="235">
        <f t="shared" ref="N100:N111" si="931">M100*L100</f>
        <v>447</v>
      </c>
      <c r="O100" s="214">
        <f>O96</f>
        <v>0</v>
      </c>
      <c r="P100" s="397">
        <v>-25.5</v>
      </c>
      <c r="Q100" s="236">
        <f t="shared" ref="Q100:Q111" si="932">P100*O100</f>
        <v>0</v>
      </c>
      <c r="R100" s="212">
        <f>R96</f>
        <v>0</v>
      </c>
      <c r="S100" s="397">
        <v>-2568.6</v>
      </c>
      <c r="T100" s="237">
        <f t="shared" ref="T100:T111" si="933">S100*R100</f>
        <v>0</v>
      </c>
      <c r="U100" s="216">
        <f>U96</f>
        <v>0</v>
      </c>
      <c r="V100" s="397">
        <v>-327.06</v>
      </c>
      <c r="W100" s="237">
        <f t="shared" ref="W100:W111" si="934">V100*U100</f>
        <v>0</v>
      </c>
      <c r="X100" s="216">
        <f>X96</f>
        <v>0</v>
      </c>
      <c r="Y100" s="383">
        <v>2010</v>
      </c>
      <c r="Z100" s="238">
        <f t="shared" ref="Z100:Z111" si="935">Y100*X100</f>
        <v>0</v>
      </c>
      <c r="AA100" s="218">
        <f>AA96</f>
        <v>1</v>
      </c>
      <c r="AB100" s="383">
        <v>1005</v>
      </c>
      <c r="AC100" s="239">
        <f t="shared" ref="AC100:AC111" si="936">AB100*AA100</f>
        <v>1005</v>
      </c>
      <c r="AD100" s="216">
        <f>AD96</f>
        <v>0</v>
      </c>
      <c r="AE100" s="383">
        <v>201</v>
      </c>
      <c r="AF100" s="239">
        <f t="shared" ref="AF100:AF111" si="937">AE100*AD100</f>
        <v>0</v>
      </c>
      <c r="AG100" s="216">
        <f>AG96</f>
        <v>0</v>
      </c>
      <c r="AH100" s="383">
        <v>300</v>
      </c>
      <c r="AI100" s="238">
        <f t="shared" ref="AI100:AI111" si="938">AH100*AG100</f>
        <v>0</v>
      </c>
      <c r="AJ100" s="218">
        <f>AJ96</f>
        <v>0</v>
      </c>
      <c r="AK100" s="383">
        <v>150</v>
      </c>
      <c r="AL100" s="239">
        <f t="shared" ref="AL100:AL111" si="939">AK100*AJ100</f>
        <v>0</v>
      </c>
      <c r="AM100" s="216">
        <f>AM96</f>
        <v>1</v>
      </c>
      <c r="AN100" s="383">
        <v>60</v>
      </c>
      <c r="AO100" s="238">
        <f t="shared" ref="AO100:AO111" si="940">AN100*AM100</f>
        <v>60</v>
      </c>
      <c r="AP100" s="218">
        <f>AP96</f>
        <v>1</v>
      </c>
      <c r="AQ100" s="398">
        <v>2860</v>
      </c>
      <c r="AR100" s="239">
        <f t="shared" ref="AR100:AR111" si="941">AQ100*AP100</f>
        <v>2860</v>
      </c>
      <c r="AS100" s="216">
        <f>AS96</f>
        <v>0</v>
      </c>
      <c r="AT100" s="398">
        <v>286</v>
      </c>
      <c r="AU100" s="240">
        <f t="shared" ref="AU100:AU111" si="942">AT100*AS100</f>
        <v>0</v>
      </c>
      <c r="AV100" s="214">
        <f>AV96</f>
        <v>0</v>
      </c>
      <c r="AW100" s="398">
        <v>921</v>
      </c>
      <c r="AX100" s="236">
        <f t="shared" ref="AX100:AX111" si="943">AW100*AV100</f>
        <v>0</v>
      </c>
      <c r="AY100" s="212">
        <f>AY96</f>
        <v>1</v>
      </c>
      <c r="AZ100" s="383">
        <v>2000</v>
      </c>
      <c r="BA100" s="241">
        <f t="shared" ref="BA100:BA111" si="944">AZ100*AY100</f>
        <v>2000</v>
      </c>
      <c r="BB100" s="214">
        <f>BB96</f>
        <v>0</v>
      </c>
      <c r="BC100" s="383">
        <v>200</v>
      </c>
      <c r="BD100" s="242">
        <f t="shared" ref="BD100:BD111" si="945">BC100*BB100</f>
        <v>0</v>
      </c>
      <c r="BE100" s="212">
        <f>BE96</f>
        <v>0</v>
      </c>
      <c r="BF100" s="375">
        <v>3500</v>
      </c>
      <c r="BG100" s="242">
        <f t="shared" ref="BG100:BG111" si="946">BF100*BE100</f>
        <v>0</v>
      </c>
      <c r="BH100" s="212">
        <f>BH96</f>
        <v>1</v>
      </c>
      <c r="BI100" s="375">
        <v>1750</v>
      </c>
      <c r="BJ100" s="240">
        <f t="shared" ref="BJ100:BJ111" si="947">BI100*BH100</f>
        <v>1750</v>
      </c>
      <c r="BK100" s="212">
        <f>BK96</f>
        <v>0</v>
      </c>
      <c r="BL100" s="375">
        <v>350</v>
      </c>
      <c r="BM100" s="240">
        <f t="shared" ref="BM100:BM111" si="948">BL100*BK100</f>
        <v>0</v>
      </c>
      <c r="BN100" s="212">
        <f>BN96</f>
        <v>0</v>
      </c>
      <c r="BO100" s="398">
        <v>2706.25</v>
      </c>
      <c r="BP100" s="236">
        <f t="shared" ref="BP100:BP111" si="949">BO100*BN100</f>
        <v>0</v>
      </c>
      <c r="BQ100" s="212">
        <f>BQ96</f>
        <v>2</v>
      </c>
      <c r="BR100" s="397">
        <v>-1087.5</v>
      </c>
      <c r="BS100" s="242">
        <f t="shared" ref="BS100:BS111" si="950">BR100*BQ100</f>
        <v>-2175</v>
      </c>
      <c r="BT100" s="212">
        <f>BT96</f>
        <v>0</v>
      </c>
      <c r="BU100" s="397">
        <v>-543.75</v>
      </c>
      <c r="BV100" s="240">
        <f t="shared" ref="BV100:BV111" si="951">BU100*BT100</f>
        <v>0</v>
      </c>
      <c r="BW100" s="220">
        <f>BW96</f>
        <v>0</v>
      </c>
      <c r="BX100" s="397">
        <v>-108.75</v>
      </c>
      <c r="BY100" s="236">
        <f t="shared" ref="BY100:BY111" si="952">BX100*BW100</f>
        <v>0</v>
      </c>
      <c r="BZ100" s="212">
        <f>BZ96</f>
        <v>0</v>
      </c>
      <c r="CA100" s="213"/>
      <c r="CB100" s="240">
        <f t="shared" ref="CB100:CB111" si="953">CA100*BZ100</f>
        <v>0</v>
      </c>
      <c r="CC100" s="214">
        <f>CC96</f>
        <v>0</v>
      </c>
      <c r="CD100" s="215"/>
      <c r="CE100" s="242">
        <f t="shared" ref="CE100:CE111" si="954">CD100*CC100</f>
        <v>0</v>
      </c>
      <c r="CF100" s="221">
        <f t="shared" ref="CF100:CF111" si="955">N100+Q100+T100+W100+Z100+AC100+AF100+AI100+AL100+AO100+AR100+AU100+AX100+BA100+BD100+BG100+BJ100+BM100+BP100+BS100+BV100+BY100+CB100+CE100</f>
        <v>5947</v>
      </c>
      <c r="CG100" s="222">
        <f t="shared" ref="CG100:CG111" si="956">(CF100&gt;0)*1</f>
        <v>1</v>
      </c>
      <c r="CH100" s="222">
        <f t="shared" ref="CH100:CH111" si="957">(CF100&lt;0)*1</f>
        <v>0</v>
      </c>
      <c r="CI100" s="223">
        <v>37622</v>
      </c>
      <c r="CJ100" s="209">
        <f t="shared" ref="CJ100:CJ111" si="958">CF100*CG100</f>
        <v>5947</v>
      </c>
      <c r="CK100" s="209">
        <f t="shared" ref="CK100:CK111" si="959">CF100*CH100</f>
        <v>0</v>
      </c>
      <c r="CL100" s="209">
        <f>CL96+CF100</f>
        <v>174484.09</v>
      </c>
      <c r="CM100" s="207">
        <f>MAX(CL55:CL100)</f>
        <v>174484.09</v>
      </c>
      <c r="CN100" s="207">
        <f t="shared" ref="CN100:CN111" si="960">CL100-CM100</f>
        <v>0</v>
      </c>
      <c r="CO100" s="225" t="b">
        <f>(CN101=CM394)</f>
        <v>0</v>
      </c>
      <c r="CP100" s="226">
        <f t="shared" si="928"/>
        <v>0</v>
      </c>
      <c r="CQ100" s="227">
        <f t="shared" si="797"/>
        <v>37895</v>
      </c>
      <c r="CR100" s="228">
        <f t="shared" si="798"/>
        <v>38563</v>
      </c>
      <c r="CS100" s="228">
        <f t="shared" si="799"/>
        <v>0</v>
      </c>
      <c r="CT100" s="228">
        <f t="shared" si="800"/>
        <v>0</v>
      </c>
      <c r="CU100" s="228">
        <f t="shared" si="801"/>
        <v>0</v>
      </c>
      <c r="CV100" s="228">
        <f t="shared" si="802"/>
        <v>0</v>
      </c>
      <c r="CW100" s="228">
        <f t="shared" si="803"/>
        <v>4943</v>
      </c>
      <c r="CX100" s="228">
        <f t="shared" si="804"/>
        <v>0</v>
      </c>
      <c r="CY100" s="228">
        <f t="shared" si="805"/>
        <v>0</v>
      </c>
      <c r="CZ100" s="228">
        <f t="shared" si="806"/>
        <v>0</v>
      </c>
      <c r="DA100" s="228">
        <f t="shared" si="807"/>
        <v>-577.5</v>
      </c>
      <c r="DB100" s="228">
        <f t="shared" si="808"/>
        <v>42939</v>
      </c>
      <c r="DC100" s="228">
        <f t="shared" si="809"/>
        <v>0</v>
      </c>
      <c r="DD100" s="228">
        <f t="shared" si="810"/>
        <v>0</v>
      </c>
      <c r="DE100" s="228">
        <f t="shared" si="811"/>
        <v>29710.489999999998</v>
      </c>
      <c r="DF100" s="228">
        <f t="shared" si="812"/>
        <v>0</v>
      </c>
      <c r="DG100" s="228">
        <f t="shared" si="813"/>
        <v>0</v>
      </c>
      <c r="DH100" s="228">
        <f t="shared" si="814"/>
        <v>18887.260000000002</v>
      </c>
      <c r="DI100" s="228">
        <f t="shared" si="815"/>
        <v>0</v>
      </c>
      <c r="DJ100" s="228">
        <f t="shared" si="816"/>
        <v>0</v>
      </c>
      <c r="DK100" s="228">
        <f t="shared" si="817"/>
        <v>79067.78</v>
      </c>
      <c r="DL100" s="228">
        <f t="shared" si="818"/>
        <v>0</v>
      </c>
      <c r="DM100" s="228">
        <f t="shared" si="819"/>
        <v>0</v>
      </c>
      <c r="DN100" s="228">
        <f t="shared" si="820"/>
        <v>0</v>
      </c>
      <c r="DO100" s="228">
        <f t="shared" si="821"/>
        <v>0</v>
      </c>
      <c r="DP100" s="229">
        <f t="shared" si="822"/>
        <v>37895</v>
      </c>
      <c r="DQ100" s="228">
        <f t="shared" si="34"/>
        <v>213533.03</v>
      </c>
      <c r="DR100" s="230">
        <f t="shared" si="35"/>
        <v>37895</v>
      </c>
      <c r="DS100" s="231">
        <f t="shared" si="36"/>
        <v>0</v>
      </c>
      <c r="DT100" s="232"/>
      <c r="DU100" s="232"/>
      <c r="DV100" s="232"/>
      <c r="DW100" s="232"/>
      <c r="DX100" s="232"/>
      <c r="DY100" s="232"/>
      <c r="DZ100" s="232"/>
      <c r="EA100" s="232"/>
      <c r="EB100" s="232"/>
      <c r="EC100" s="232"/>
      <c r="ED100" s="232"/>
      <c r="EE100" s="232"/>
      <c r="EF100" s="232"/>
      <c r="EG100" s="232"/>
      <c r="EH100" s="232"/>
      <c r="EI100" s="232"/>
      <c r="EJ100" s="232"/>
      <c r="EK100" s="232"/>
      <c r="EL100" s="232"/>
      <c r="EM100" s="232"/>
      <c r="EN100" s="205"/>
      <c r="EO100" s="205"/>
      <c r="EP100" s="205"/>
      <c r="EQ100" s="205"/>
      <c r="ER100" s="205"/>
      <c r="ES100" s="205"/>
      <c r="ET100" s="205"/>
      <c r="EU100" s="205"/>
      <c r="EV100" s="205"/>
      <c r="EW100" s="205"/>
      <c r="EX100" s="205"/>
      <c r="EY100" s="205"/>
      <c r="EZ100" s="205"/>
      <c r="FA100" s="233"/>
      <c r="FB100" s="233"/>
      <c r="FC100" s="233"/>
      <c r="FD100" s="233"/>
      <c r="FE100" s="233"/>
      <c r="FF100" s="233"/>
      <c r="FG100" s="233"/>
      <c r="FH100" s="233"/>
      <c r="FI100" s="233"/>
    </row>
    <row r="101" spans="1:165" s="234" customFormat="1" ht="19.5" customHeight="1" x14ac:dyDescent="0.35">
      <c r="A101" s="205"/>
      <c r="B101" s="466">
        <f t="shared" ref="B101:B111" si="961">EDATE(B100,1)</f>
        <v>37653</v>
      </c>
      <c r="C101" s="467">
        <f t="shared" ref="C101:C111" si="962">G100</f>
        <v>65947</v>
      </c>
      <c r="D101" s="467">
        <v>0</v>
      </c>
      <c r="E101" s="467">
        <v>0</v>
      </c>
      <c r="F101" s="467">
        <f t="shared" si="929"/>
        <v>937.19</v>
      </c>
      <c r="G101" s="467">
        <f t="shared" ref="G101:G111" si="963">F101+G100</f>
        <v>66884.19</v>
      </c>
      <c r="H101" s="480">
        <f t="shared" ref="H101:H111" si="964">F101/G100</f>
        <v>1.4211260557720595E-2</v>
      </c>
      <c r="I101" s="347">
        <f t="shared" ref="I101:I111" si="965">F101+I100</f>
        <v>175421.28</v>
      </c>
      <c r="J101" s="210">
        <f t="shared" si="930"/>
        <v>0</v>
      </c>
      <c r="K101" s="211">
        <v>37653</v>
      </c>
      <c r="L101" s="212">
        <f t="shared" ref="L101:L111" si="966">L100</f>
        <v>1</v>
      </c>
      <c r="M101" s="398">
        <v>727.5</v>
      </c>
      <c r="N101" s="235">
        <f t="shared" si="931"/>
        <v>727.5</v>
      </c>
      <c r="O101" s="214">
        <f t="shared" ref="O101" si="967">O100</f>
        <v>0</v>
      </c>
      <c r="P101" s="398">
        <v>72.75</v>
      </c>
      <c r="Q101" s="236">
        <f t="shared" si="932"/>
        <v>0</v>
      </c>
      <c r="R101" s="212">
        <f t="shared" ref="R101" si="968">R100</f>
        <v>0</v>
      </c>
      <c r="S101" s="398">
        <v>24.8</v>
      </c>
      <c r="T101" s="237">
        <f t="shared" si="933"/>
        <v>0</v>
      </c>
      <c r="U101" s="216">
        <f t="shared" ref="U101" si="969">U100</f>
        <v>0</v>
      </c>
      <c r="V101" s="397">
        <v>-32.619999999999997</v>
      </c>
      <c r="W101" s="237">
        <f t="shared" si="934"/>
        <v>0</v>
      </c>
      <c r="X101" s="216">
        <f t="shared" ref="X101" si="970">X100</f>
        <v>0</v>
      </c>
      <c r="Y101" s="382">
        <v>-1299</v>
      </c>
      <c r="Z101" s="238">
        <f t="shared" si="935"/>
        <v>0</v>
      </c>
      <c r="AA101" s="218">
        <f t="shared" ref="AA101" si="971">AA100</f>
        <v>1</v>
      </c>
      <c r="AB101" s="382">
        <v>-669</v>
      </c>
      <c r="AC101" s="239">
        <f t="shared" si="936"/>
        <v>-669</v>
      </c>
      <c r="AD101" s="216">
        <f t="shared" ref="AD101" si="972">AD100</f>
        <v>0</v>
      </c>
      <c r="AE101" s="382">
        <v>-165</v>
      </c>
      <c r="AF101" s="239">
        <f t="shared" si="937"/>
        <v>0</v>
      </c>
      <c r="AG101" s="216">
        <f t="shared" ref="AG101" si="973">AG100</f>
        <v>0</v>
      </c>
      <c r="AH101" s="383">
        <v>161</v>
      </c>
      <c r="AI101" s="238">
        <f t="shared" si="938"/>
        <v>0</v>
      </c>
      <c r="AJ101" s="218">
        <f t="shared" ref="AJ101" si="974">AJ100</f>
        <v>0</v>
      </c>
      <c r="AK101" s="383">
        <v>61</v>
      </c>
      <c r="AL101" s="239">
        <f t="shared" si="939"/>
        <v>0</v>
      </c>
      <c r="AM101" s="216">
        <f t="shared" ref="AM101" si="975">AM100</f>
        <v>1</v>
      </c>
      <c r="AN101" s="383">
        <v>1</v>
      </c>
      <c r="AO101" s="238">
        <f t="shared" si="940"/>
        <v>1</v>
      </c>
      <c r="AP101" s="218">
        <f t="shared" ref="AP101" si="976">AP100</f>
        <v>1</v>
      </c>
      <c r="AQ101" s="398">
        <v>1990</v>
      </c>
      <c r="AR101" s="239">
        <f t="shared" si="941"/>
        <v>1990</v>
      </c>
      <c r="AS101" s="216">
        <f t="shared" ref="AS101" si="977">AS100</f>
        <v>0</v>
      </c>
      <c r="AT101" s="398">
        <v>199</v>
      </c>
      <c r="AU101" s="240">
        <f t="shared" si="942"/>
        <v>0</v>
      </c>
      <c r="AV101" s="214">
        <f t="shared" ref="AV101" si="978">AV100</f>
        <v>0</v>
      </c>
      <c r="AW101" s="398">
        <v>1650</v>
      </c>
      <c r="AX101" s="236">
        <f t="shared" si="943"/>
        <v>0</v>
      </c>
      <c r="AY101" s="212">
        <f t="shared" ref="AY101" si="979">AY100</f>
        <v>1</v>
      </c>
      <c r="AZ101" s="382">
        <v>-75</v>
      </c>
      <c r="BA101" s="241">
        <f t="shared" si="944"/>
        <v>-75</v>
      </c>
      <c r="BB101" s="214">
        <f t="shared" ref="BB101" si="980">BB100</f>
        <v>0</v>
      </c>
      <c r="BC101" s="382">
        <v>-7.5</v>
      </c>
      <c r="BD101" s="242">
        <f t="shared" si="945"/>
        <v>0</v>
      </c>
      <c r="BE101" s="212">
        <f t="shared" ref="BE101" si="981">BE100</f>
        <v>0</v>
      </c>
      <c r="BF101" s="375">
        <v>387.5</v>
      </c>
      <c r="BG101" s="242">
        <f t="shared" si="946"/>
        <v>0</v>
      </c>
      <c r="BH101" s="212">
        <f t="shared" ref="BH101" si="982">BH100</f>
        <v>1</v>
      </c>
      <c r="BI101" s="375">
        <v>193.75</v>
      </c>
      <c r="BJ101" s="240">
        <f t="shared" si="947"/>
        <v>193.75</v>
      </c>
      <c r="BK101" s="212">
        <f t="shared" ref="BK101" si="983">BK100</f>
        <v>0</v>
      </c>
      <c r="BL101" s="375">
        <v>38.75</v>
      </c>
      <c r="BM101" s="240">
        <f t="shared" si="948"/>
        <v>0</v>
      </c>
      <c r="BN101" s="212">
        <f t="shared" ref="BN101" si="984">BN100</f>
        <v>0</v>
      </c>
      <c r="BO101" s="398">
        <v>954.75</v>
      </c>
      <c r="BP101" s="236">
        <f t="shared" si="949"/>
        <v>0</v>
      </c>
      <c r="BQ101" s="212">
        <f t="shared" ref="BQ101" si="985">BQ100</f>
        <v>2</v>
      </c>
      <c r="BR101" s="397">
        <v>-615.53</v>
      </c>
      <c r="BS101" s="242">
        <f t="shared" si="950"/>
        <v>-1231.06</v>
      </c>
      <c r="BT101" s="212">
        <f t="shared" ref="BT101" si="986">BT100</f>
        <v>0</v>
      </c>
      <c r="BU101" s="397">
        <v>-346.76</v>
      </c>
      <c r="BV101" s="240">
        <f t="shared" si="951"/>
        <v>0</v>
      </c>
      <c r="BW101" s="220">
        <f t="shared" ref="BW101" si="987">BW100</f>
        <v>0</v>
      </c>
      <c r="BX101" s="397">
        <v>-131.75</v>
      </c>
      <c r="BY101" s="236">
        <f t="shared" si="952"/>
        <v>0</v>
      </c>
      <c r="BZ101" s="212">
        <f t="shared" ref="BZ101:BZ111" si="988">BZ100</f>
        <v>0</v>
      </c>
      <c r="CA101" s="213"/>
      <c r="CB101" s="240">
        <f t="shared" si="953"/>
        <v>0</v>
      </c>
      <c r="CC101" s="214">
        <f t="shared" ref="CC101:CC111" si="989">CC100</f>
        <v>0</v>
      </c>
      <c r="CD101" s="215"/>
      <c r="CE101" s="242">
        <f t="shared" si="954"/>
        <v>0</v>
      </c>
      <c r="CF101" s="221">
        <f t="shared" si="955"/>
        <v>937.19</v>
      </c>
      <c r="CG101" s="222">
        <f t="shared" si="956"/>
        <v>1</v>
      </c>
      <c r="CH101" s="222">
        <f t="shared" si="957"/>
        <v>0</v>
      </c>
      <c r="CI101" s="223">
        <v>37653</v>
      </c>
      <c r="CJ101" s="209">
        <f t="shared" si="958"/>
        <v>937.19</v>
      </c>
      <c r="CK101" s="209">
        <f t="shared" si="959"/>
        <v>0</v>
      </c>
      <c r="CL101" s="209">
        <f t="shared" ref="CL101:CL111" si="990">CL100+CF101</f>
        <v>175421.28</v>
      </c>
      <c r="CM101" s="207">
        <f>MAX(CL55:CL101)</f>
        <v>175421.28</v>
      </c>
      <c r="CN101" s="207">
        <f t="shared" si="960"/>
        <v>0</v>
      </c>
      <c r="CO101" s="225" t="b">
        <f>(CN102=CM394)</f>
        <v>0</v>
      </c>
      <c r="CP101" s="226">
        <f t="shared" si="928"/>
        <v>0</v>
      </c>
      <c r="CQ101" s="227">
        <f t="shared" si="797"/>
        <v>37926</v>
      </c>
      <c r="CR101" s="228">
        <f t="shared" si="798"/>
        <v>37066.5</v>
      </c>
      <c r="CS101" s="228">
        <f t="shared" si="799"/>
        <v>0</v>
      </c>
      <c r="CT101" s="228">
        <f t="shared" si="800"/>
        <v>0</v>
      </c>
      <c r="CU101" s="228">
        <f t="shared" si="801"/>
        <v>0</v>
      </c>
      <c r="CV101" s="228">
        <f t="shared" si="802"/>
        <v>0</v>
      </c>
      <c r="CW101" s="228">
        <f t="shared" si="803"/>
        <v>5638</v>
      </c>
      <c r="CX101" s="228">
        <f t="shared" si="804"/>
        <v>0</v>
      </c>
      <c r="CY101" s="228">
        <f t="shared" si="805"/>
        <v>0</v>
      </c>
      <c r="CZ101" s="228">
        <f t="shared" si="806"/>
        <v>0</v>
      </c>
      <c r="DA101" s="228">
        <f t="shared" si="807"/>
        <v>-535.5</v>
      </c>
      <c r="DB101" s="228">
        <f t="shared" si="808"/>
        <v>44619</v>
      </c>
      <c r="DC101" s="228">
        <f t="shared" si="809"/>
        <v>0</v>
      </c>
      <c r="DD101" s="228">
        <f t="shared" si="810"/>
        <v>0</v>
      </c>
      <c r="DE101" s="228">
        <f t="shared" si="811"/>
        <v>29645.019999999997</v>
      </c>
      <c r="DF101" s="228">
        <f t="shared" si="812"/>
        <v>0</v>
      </c>
      <c r="DG101" s="228">
        <f t="shared" si="813"/>
        <v>0</v>
      </c>
      <c r="DH101" s="228">
        <f t="shared" si="814"/>
        <v>19521.760000000002</v>
      </c>
      <c r="DI101" s="228">
        <f t="shared" si="815"/>
        <v>0</v>
      </c>
      <c r="DJ101" s="228">
        <f t="shared" si="816"/>
        <v>0</v>
      </c>
      <c r="DK101" s="228">
        <f t="shared" si="817"/>
        <v>81864.78</v>
      </c>
      <c r="DL101" s="228">
        <f t="shared" si="818"/>
        <v>0</v>
      </c>
      <c r="DM101" s="228">
        <f t="shared" si="819"/>
        <v>0</v>
      </c>
      <c r="DN101" s="228">
        <f t="shared" si="820"/>
        <v>0</v>
      </c>
      <c r="DO101" s="228">
        <f t="shared" si="821"/>
        <v>0</v>
      </c>
      <c r="DP101" s="229">
        <f t="shared" si="822"/>
        <v>37926</v>
      </c>
      <c r="DQ101" s="228">
        <f t="shared" si="34"/>
        <v>217819.56</v>
      </c>
      <c r="DR101" s="230">
        <f t="shared" si="35"/>
        <v>37926</v>
      </c>
      <c r="DS101" s="231">
        <f t="shared" si="36"/>
        <v>-7712.7099999999919</v>
      </c>
      <c r="DT101" s="232"/>
      <c r="DU101" s="232"/>
      <c r="DV101" s="232"/>
      <c r="DW101" s="232"/>
      <c r="DX101" s="232"/>
      <c r="DY101" s="232"/>
      <c r="DZ101" s="232"/>
      <c r="EA101" s="232"/>
      <c r="EB101" s="232"/>
      <c r="EC101" s="232"/>
      <c r="ED101" s="232"/>
      <c r="EE101" s="232"/>
      <c r="EF101" s="232"/>
      <c r="EG101" s="232"/>
      <c r="EH101" s="232"/>
      <c r="EI101" s="232"/>
      <c r="EJ101" s="232"/>
      <c r="EK101" s="232"/>
      <c r="EL101" s="232"/>
      <c r="EM101" s="232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5"/>
      <c r="FA101" s="233"/>
      <c r="FB101" s="233"/>
      <c r="FC101" s="233"/>
      <c r="FD101" s="233"/>
      <c r="FE101" s="233"/>
      <c r="FF101" s="233"/>
      <c r="FG101" s="233"/>
      <c r="FH101" s="233"/>
      <c r="FI101" s="233"/>
    </row>
    <row r="102" spans="1:165" s="234" customFormat="1" ht="19.5" customHeight="1" x14ac:dyDescent="0.35">
      <c r="A102" s="205"/>
      <c r="B102" s="466">
        <f t="shared" si="961"/>
        <v>37681</v>
      </c>
      <c r="C102" s="467">
        <f t="shared" si="962"/>
        <v>66884.19</v>
      </c>
      <c r="D102" s="467">
        <v>0</v>
      </c>
      <c r="E102" s="467">
        <v>0</v>
      </c>
      <c r="F102" s="467">
        <f t="shared" si="929"/>
        <v>-7712.71</v>
      </c>
      <c r="G102" s="467">
        <f t="shared" si="963"/>
        <v>59171.48</v>
      </c>
      <c r="H102" s="480">
        <f t="shared" si="964"/>
        <v>-0.11531439642163566</v>
      </c>
      <c r="I102" s="347">
        <f t="shared" si="965"/>
        <v>167708.57</v>
      </c>
      <c r="J102" s="210">
        <f t="shared" si="930"/>
        <v>-7712.7099999999919</v>
      </c>
      <c r="K102" s="211">
        <v>37681</v>
      </c>
      <c r="L102" s="212">
        <f t="shared" si="966"/>
        <v>1</v>
      </c>
      <c r="M102" s="397">
        <v>-1851.5</v>
      </c>
      <c r="N102" s="235">
        <f t="shared" si="931"/>
        <v>-1851.5</v>
      </c>
      <c r="O102" s="214">
        <f t="shared" ref="O102" si="991">O101</f>
        <v>0</v>
      </c>
      <c r="P102" s="397">
        <v>-220.25</v>
      </c>
      <c r="Q102" s="236">
        <f t="shared" si="932"/>
        <v>0</v>
      </c>
      <c r="R102" s="212">
        <f t="shared" ref="R102" si="992">R101</f>
        <v>0</v>
      </c>
      <c r="S102" s="397">
        <v>-1448.4</v>
      </c>
      <c r="T102" s="237">
        <f t="shared" si="933"/>
        <v>0</v>
      </c>
      <c r="U102" s="216">
        <f t="shared" ref="U102" si="993">U101</f>
        <v>0</v>
      </c>
      <c r="V102" s="397">
        <v>-215.04</v>
      </c>
      <c r="W102" s="237">
        <f t="shared" si="934"/>
        <v>0</v>
      </c>
      <c r="X102" s="216">
        <f t="shared" ref="X102" si="994">X101</f>
        <v>0</v>
      </c>
      <c r="Y102" s="383">
        <v>1260</v>
      </c>
      <c r="Z102" s="238">
        <f t="shared" si="935"/>
        <v>0</v>
      </c>
      <c r="AA102" s="218">
        <f t="shared" ref="AA102" si="995">AA101</f>
        <v>1</v>
      </c>
      <c r="AB102" s="383">
        <v>630</v>
      </c>
      <c r="AC102" s="239">
        <f t="shared" si="936"/>
        <v>630</v>
      </c>
      <c r="AD102" s="216">
        <f t="shared" ref="AD102" si="996">AD101</f>
        <v>0</v>
      </c>
      <c r="AE102" s="383">
        <v>126</v>
      </c>
      <c r="AF102" s="239">
        <f t="shared" si="937"/>
        <v>0</v>
      </c>
      <c r="AG102" s="216">
        <f t="shared" ref="AG102" si="997">AG101</f>
        <v>0</v>
      </c>
      <c r="AH102" s="383">
        <v>700</v>
      </c>
      <c r="AI102" s="238">
        <f t="shared" si="938"/>
        <v>0</v>
      </c>
      <c r="AJ102" s="218">
        <f t="shared" ref="AJ102" si="998">AJ101</f>
        <v>0</v>
      </c>
      <c r="AK102" s="383">
        <v>350</v>
      </c>
      <c r="AL102" s="239">
        <f t="shared" si="939"/>
        <v>0</v>
      </c>
      <c r="AM102" s="216">
        <f t="shared" ref="AM102" si="999">AM101</f>
        <v>1</v>
      </c>
      <c r="AN102" s="383">
        <v>140</v>
      </c>
      <c r="AO102" s="238">
        <f t="shared" si="940"/>
        <v>140</v>
      </c>
      <c r="AP102" s="218">
        <f t="shared" ref="AP102" si="1000">AP101</f>
        <v>1</v>
      </c>
      <c r="AQ102" s="397">
        <v>-1569</v>
      </c>
      <c r="AR102" s="239">
        <f t="shared" si="941"/>
        <v>-1569</v>
      </c>
      <c r="AS102" s="216">
        <f t="shared" ref="AS102" si="1001">AS101</f>
        <v>0</v>
      </c>
      <c r="AT102" s="397">
        <v>-192</v>
      </c>
      <c r="AU102" s="240">
        <f t="shared" si="942"/>
        <v>0</v>
      </c>
      <c r="AV102" s="214">
        <f t="shared" ref="AV102" si="1002">AV101</f>
        <v>0</v>
      </c>
      <c r="AW102" s="398">
        <v>560</v>
      </c>
      <c r="AX102" s="236">
        <f t="shared" si="943"/>
        <v>0</v>
      </c>
      <c r="AY102" s="212">
        <f t="shared" ref="AY102" si="1003">AY101</f>
        <v>1</v>
      </c>
      <c r="AZ102" s="382">
        <v>-2501.5</v>
      </c>
      <c r="BA102" s="241">
        <f t="shared" si="944"/>
        <v>-2501.5</v>
      </c>
      <c r="BB102" s="214">
        <f t="shared" ref="BB102" si="1004">BB101</f>
        <v>0</v>
      </c>
      <c r="BC102" s="382">
        <v>-285.25</v>
      </c>
      <c r="BD102" s="242">
        <f t="shared" si="945"/>
        <v>0</v>
      </c>
      <c r="BE102" s="212">
        <f t="shared" ref="BE102" si="1005">BE101</f>
        <v>0</v>
      </c>
      <c r="BF102" s="374">
        <v>-3176.5</v>
      </c>
      <c r="BG102" s="242">
        <f t="shared" si="946"/>
        <v>0</v>
      </c>
      <c r="BH102" s="212">
        <f t="shared" ref="BH102" si="1006">BH101</f>
        <v>1</v>
      </c>
      <c r="BI102" s="374">
        <v>-1607.75</v>
      </c>
      <c r="BJ102" s="240">
        <f t="shared" si="947"/>
        <v>-1607.75</v>
      </c>
      <c r="BK102" s="212">
        <f t="shared" ref="BK102" si="1007">BK101</f>
        <v>0</v>
      </c>
      <c r="BL102" s="374">
        <v>-352.75</v>
      </c>
      <c r="BM102" s="240">
        <f t="shared" si="948"/>
        <v>0</v>
      </c>
      <c r="BN102" s="212">
        <f t="shared" ref="BN102" si="1008">BN101</f>
        <v>0</v>
      </c>
      <c r="BO102" s="397">
        <v>-728</v>
      </c>
      <c r="BP102" s="236">
        <f t="shared" si="949"/>
        <v>0</v>
      </c>
      <c r="BQ102" s="212">
        <f t="shared" ref="BQ102" si="1009">BQ101</f>
        <v>2</v>
      </c>
      <c r="BR102" s="397">
        <v>-476.48</v>
      </c>
      <c r="BS102" s="242">
        <f t="shared" si="950"/>
        <v>-952.96</v>
      </c>
      <c r="BT102" s="212">
        <f t="shared" ref="BT102" si="1010">BT101</f>
        <v>0</v>
      </c>
      <c r="BU102" s="397">
        <v>-257.74</v>
      </c>
      <c r="BV102" s="240">
        <f t="shared" si="951"/>
        <v>0</v>
      </c>
      <c r="BW102" s="220">
        <f t="shared" ref="BW102" si="1011">BW101</f>
        <v>0</v>
      </c>
      <c r="BX102" s="397">
        <v>-82.75</v>
      </c>
      <c r="BY102" s="236">
        <f t="shared" si="952"/>
        <v>0</v>
      </c>
      <c r="BZ102" s="212">
        <f t="shared" si="988"/>
        <v>0</v>
      </c>
      <c r="CA102" s="213"/>
      <c r="CB102" s="240">
        <f t="shared" si="953"/>
        <v>0</v>
      </c>
      <c r="CC102" s="214">
        <f t="shared" si="989"/>
        <v>0</v>
      </c>
      <c r="CD102" s="215"/>
      <c r="CE102" s="242">
        <f t="shared" si="954"/>
        <v>0</v>
      </c>
      <c r="CF102" s="221">
        <f t="shared" si="955"/>
        <v>-7712.71</v>
      </c>
      <c r="CG102" s="222">
        <f t="shared" si="956"/>
        <v>0</v>
      </c>
      <c r="CH102" s="222">
        <f t="shared" si="957"/>
        <v>1</v>
      </c>
      <c r="CI102" s="223">
        <v>37681</v>
      </c>
      <c r="CJ102" s="209">
        <f t="shared" si="958"/>
        <v>0</v>
      </c>
      <c r="CK102" s="209">
        <f t="shared" si="959"/>
        <v>-7712.71</v>
      </c>
      <c r="CL102" s="209">
        <f t="shared" si="990"/>
        <v>167708.57</v>
      </c>
      <c r="CM102" s="207">
        <f>MAX(CL55:CL102)</f>
        <v>175421.28</v>
      </c>
      <c r="CN102" s="207">
        <f t="shared" si="960"/>
        <v>-7712.7099999999919</v>
      </c>
      <c r="CO102" s="225" t="b">
        <f>(CN103=CM394)</f>
        <v>0</v>
      </c>
      <c r="CP102" s="226">
        <f t="shared" si="928"/>
        <v>0</v>
      </c>
      <c r="CQ102" s="227">
        <f t="shared" si="797"/>
        <v>37956</v>
      </c>
      <c r="CR102" s="228">
        <f t="shared" si="798"/>
        <v>39752.5</v>
      </c>
      <c r="CS102" s="228">
        <f t="shared" si="799"/>
        <v>0</v>
      </c>
      <c r="CT102" s="228">
        <f t="shared" si="800"/>
        <v>0</v>
      </c>
      <c r="CU102" s="228">
        <f t="shared" si="801"/>
        <v>0</v>
      </c>
      <c r="CV102" s="228">
        <f t="shared" si="802"/>
        <v>0</v>
      </c>
      <c r="CW102" s="228">
        <f t="shared" si="803"/>
        <v>6513</v>
      </c>
      <c r="CX102" s="228">
        <f t="shared" si="804"/>
        <v>0</v>
      </c>
      <c r="CY102" s="228">
        <f t="shared" si="805"/>
        <v>0</v>
      </c>
      <c r="CZ102" s="228">
        <f t="shared" si="806"/>
        <v>0</v>
      </c>
      <c r="DA102" s="228">
        <f t="shared" si="807"/>
        <v>54.5</v>
      </c>
      <c r="DB102" s="228">
        <f t="shared" si="808"/>
        <v>47209</v>
      </c>
      <c r="DC102" s="228">
        <f t="shared" si="809"/>
        <v>0</v>
      </c>
      <c r="DD102" s="228">
        <f t="shared" si="810"/>
        <v>0</v>
      </c>
      <c r="DE102" s="228">
        <f t="shared" si="811"/>
        <v>33607.519999999997</v>
      </c>
      <c r="DF102" s="228">
        <f t="shared" si="812"/>
        <v>0</v>
      </c>
      <c r="DG102" s="228">
        <f t="shared" si="813"/>
        <v>0</v>
      </c>
      <c r="DH102" s="228">
        <f t="shared" si="814"/>
        <v>23290.510000000002</v>
      </c>
      <c r="DI102" s="228">
        <f t="shared" si="815"/>
        <v>0</v>
      </c>
      <c r="DJ102" s="228">
        <f t="shared" si="816"/>
        <v>0</v>
      </c>
      <c r="DK102" s="228">
        <f t="shared" si="817"/>
        <v>82111.740000000005</v>
      </c>
      <c r="DL102" s="228">
        <f t="shared" si="818"/>
        <v>0</v>
      </c>
      <c r="DM102" s="228">
        <f t="shared" si="819"/>
        <v>0</v>
      </c>
      <c r="DN102" s="228">
        <f t="shared" si="820"/>
        <v>0</v>
      </c>
      <c r="DO102" s="228">
        <f t="shared" si="821"/>
        <v>0</v>
      </c>
      <c r="DP102" s="229">
        <f t="shared" si="822"/>
        <v>37956</v>
      </c>
      <c r="DQ102" s="228">
        <f t="shared" si="34"/>
        <v>232538.77000000002</v>
      </c>
      <c r="DR102" s="230">
        <f t="shared" si="35"/>
        <v>37956</v>
      </c>
      <c r="DS102" s="231">
        <f t="shared" si="36"/>
        <v>0</v>
      </c>
      <c r="DT102" s="232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5"/>
      <c r="FA102" s="233"/>
      <c r="FB102" s="233"/>
      <c r="FC102" s="233"/>
      <c r="FD102" s="233"/>
      <c r="FE102" s="233"/>
      <c r="FF102" s="233"/>
      <c r="FG102" s="233"/>
      <c r="FH102" s="233"/>
      <c r="FI102" s="233"/>
    </row>
    <row r="103" spans="1:165" s="234" customFormat="1" ht="19.5" customHeight="1" x14ac:dyDescent="0.35">
      <c r="A103" s="205"/>
      <c r="B103" s="466">
        <f t="shared" si="961"/>
        <v>37712</v>
      </c>
      <c r="C103" s="467">
        <f t="shared" si="962"/>
        <v>59171.48</v>
      </c>
      <c r="D103" s="467">
        <v>0</v>
      </c>
      <c r="E103" s="467">
        <v>0</v>
      </c>
      <c r="F103" s="467">
        <f t="shared" si="929"/>
        <v>9246.48</v>
      </c>
      <c r="G103" s="467">
        <f t="shared" si="963"/>
        <v>68417.960000000006</v>
      </c>
      <c r="H103" s="480">
        <f t="shared" si="964"/>
        <v>0.15626582265645542</v>
      </c>
      <c r="I103" s="347">
        <f t="shared" si="965"/>
        <v>176955.05000000002</v>
      </c>
      <c r="J103" s="210">
        <f t="shared" si="930"/>
        <v>0</v>
      </c>
      <c r="K103" s="211">
        <v>37712</v>
      </c>
      <c r="L103" s="212">
        <f t="shared" si="966"/>
        <v>1</v>
      </c>
      <c r="M103" s="398">
        <v>3437</v>
      </c>
      <c r="N103" s="235">
        <f t="shared" si="931"/>
        <v>3437</v>
      </c>
      <c r="O103" s="214">
        <f t="shared" ref="O103" si="1012">O102</f>
        <v>0</v>
      </c>
      <c r="P103" s="398">
        <v>343.7</v>
      </c>
      <c r="Q103" s="236">
        <f t="shared" si="932"/>
        <v>0</v>
      </c>
      <c r="R103" s="212">
        <f t="shared" ref="R103" si="1013">R102</f>
        <v>0</v>
      </c>
      <c r="S103" s="398">
        <v>1748</v>
      </c>
      <c r="T103" s="237">
        <f t="shared" si="933"/>
        <v>0</v>
      </c>
      <c r="U103" s="216">
        <f t="shared" ref="U103" si="1014">U102</f>
        <v>0</v>
      </c>
      <c r="V103" s="398">
        <v>174.8</v>
      </c>
      <c r="W103" s="237">
        <f t="shared" si="934"/>
        <v>0</v>
      </c>
      <c r="X103" s="216">
        <f t="shared" ref="X103" si="1015">X102</f>
        <v>0</v>
      </c>
      <c r="Y103" s="383">
        <v>901</v>
      </c>
      <c r="Z103" s="238">
        <f t="shared" si="935"/>
        <v>0</v>
      </c>
      <c r="AA103" s="218">
        <f t="shared" ref="AA103" si="1016">AA102</f>
        <v>1</v>
      </c>
      <c r="AB103" s="383">
        <v>431</v>
      </c>
      <c r="AC103" s="239">
        <f t="shared" si="936"/>
        <v>431</v>
      </c>
      <c r="AD103" s="216">
        <f t="shared" ref="AD103" si="1017">AD102</f>
        <v>0</v>
      </c>
      <c r="AE103" s="383">
        <v>55</v>
      </c>
      <c r="AF103" s="239">
        <f t="shared" si="937"/>
        <v>0</v>
      </c>
      <c r="AG103" s="216">
        <f t="shared" ref="AG103" si="1018">AG102</f>
        <v>0</v>
      </c>
      <c r="AH103" s="383">
        <v>211</v>
      </c>
      <c r="AI103" s="238">
        <f t="shared" si="938"/>
        <v>0</v>
      </c>
      <c r="AJ103" s="218">
        <f t="shared" ref="AJ103" si="1019">AJ102</f>
        <v>0</v>
      </c>
      <c r="AK103" s="383">
        <v>86</v>
      </c>
      <c r="AL103" s="239">
        <f t="shared" si="939"/>
        <v>0</v>
      </c>
      <c r="AM103" s="216">
        <f t="shared" ref="AM103" si="1020">AM102</f>
        <v>1</v>
      </c>
      <c r="AN103" s="383">
        <v>11</v>
      </c>
      <c r="AO103" s="238">
        <f t="shared" si="940"/>
        <v>11</v>
      </c>
      <c r="AP103" s="218">
        <f t="shared" ref="AP103" si="1021">AP102</f>
        <v>1</v>
      </c>
      <c r="AQ103" s="398">
        <v>2111</v>
      </c>
      <c r="AR103" s="239">
        <f t="shared" si="941"/>
        <v>2111</v>
      </c>
      <c r="AS103" s="216">
        <f t="shared" ref="AS103" si="1022">AS102</f>
        <v>0</v>
      </c>
      <c r="AT103" s="398">
        <v>176</v>
      </c>
      <c r="AU103" s="240">
        <f t="shared" si="942"/>
        <v>0</v>
      </c>
      <c r="AV103" s="214">
        <f t="shared" ref="AV103" si="1023">AV102</f>
        <v>0</v>
      </c>
      <c r="AW103" s="398">
        <v>1840</v>
      </c>
      <c r="AX103" s="236">
        <f t="shared" si="943"/>
        <v>0</v>
      </c>
      <c r="AY103" s="212">
        <f t="shared" ref="AY103" si="1024">AY102</f>
        <v>1</v>
      </c>
      <c r="AZ103" s="383">
        <v>1161</v>
      </c>
      <c r="BA103" s="241">
        <f t="shared" si="944"/>
        <v>1161</v>
      </c>
      <c r="BB103" s="214">
        <f t="shared" ref="BB103" si="1025">BB102</f>
        <v>0</v>
      </c>
      <c r="BC103" s="383">
        <v>81</v>
      </c>
      <c r="BD103" s="242">
        <f t="shared" si="945"/>
        <v>0</v>
      </c>
      <c r="BE103" s="212">
        <f t="shared" ref="BE103" si="1026">BE102</f>
        <v>0</v>
      </c>
      <c r="BF103" s="375">
        <v>1508</v>
      </c>
      <c r="BG103" s="242">
        <f t="shared" si="946"/>
        <v>0</v>
      </c>
      <c r="BH103" s="212">
        <f t="shared" ref="BH103" si="1027">BH102</f>
        <v>1</v>
      </c>
      <c r="BI103" s="375">
        <v>695.5</v>
      </c>
      <c r="BJ103" s="240">
        <f t="shared" si="947"/>
        <v>695.5</v>
      </c>
      <c r="BK103" s="212">
        <f t="shared" ref="BK103" si="1028">BK102</f>
        <v>0</v>
      </c>
      <c r="BL103" s="375">
        <v>45.5</v>
      </c>
      <c r="BM103" s="240">
        <f t="shared" si="948"/>
        <v>0</v>
      </c>
      <c r="BN103" s="212">
        <f t="shared" ref="BN103" si="1029">BN102</f>
        <v>0</v>
      </c>
      <c r="BO103" s="397">
        <v>-114</v>
      </c>
      <c r="BP103" s="236">
        <f t="shared" si="949"/>
        <v>0</v>
      </c>
      <c r="BQ103" s="212">
        <f t="shared" ref="BQ103" si="1030">BQ102</f>
        <v>2</v>
      </c>
      <c r="BR103" s="398">
        <v>699.99</v>
      </c>
      <c r="BS103" s="242">
        <f t="shared" si="950"/>
        <v>1399.98</v>
      </c>
      <c r="BT103" s="212">
        <f t="shared" ref="BT103" si="1031">BT102</f>
        <v>0</v>
      </c>
      <c r="BU103" s="398">
        <v>349.99</v>
      </c>
      <c r="BV103" s="240">
        <f t="shared" si="951"/>
        <v>0</v>
      </c>
      <c r="BW103" s="220">
        <f t="shared" ref="BW103" si="1032">BW102</f>
        <v>0</v>
      </c>
      <c r="BX103" s="398">
        <v>70</v>
      </c>
      <c r="BY103" s="236">
        <f t="shared" si="952"/>
        <v>0</v>
      </c>
      <c r="BZ103" s="212">
        <f t="shared" si="988"/>
        <v>0</v>
      </c>
      <c r="CA103" s="213"/>
      <c r="CB103" s="240">
        <f t="shared" si="953"/>
        <v>0</v>
      </c>
      <c r="CC103" s="214">
        <f t="shared" si="989"/>
        <v>0</v>
      </c>
      <c r="CD103" s="215"/>
      <c r="CE103" s="242">
        <f t="shared" si="954"/>
        <v>0</v>
      </c>
      <c r="CF103" s="221">
        <f t="shared" si="955"/>
        <v>9246.48</v>
      </c>
      <c r="CG103" s="222">
        <f t="shared" si="956"/>
        <v>1</v>
      </c>
      <c r="CH103" s="222">
        <f t="shared" si="957"/>
        <v>0</v>
      </c>
      <c r="CI103" s="223">
        <v>37712</v>
      </c>
      <c r="CJ103" s="209">
        <f t="shared" si="958"/>
        <v>9246.48</v>
      </c>
      <c r="CK103" s="209">
        <f t="shared" si="959"/>
        <v>0</v>
      </c>
      <c r="CL103" s="209">
        <f t="shared" si="990"/>
        <v>176955.05000000002</v>
      </c>
      <c r="CM103" s="207">
        <f>MAX(CL55:CL103)</f>
        <v>176955.05000000002</v>
      </c>
      <c r="CN103" s="207">
        <f t="shared" si="960"/>
        <v>0</v>
      </c>
      <c r="CO103" s="225" t="b">
        <f>(CN104=CM394)</f>
        <v>0</v>
      </c>
      <c r="CP103" s="226">
        <f t="shared" si="928"/>
        <v>0</v>
      </c>
      <c r="CQ103" s="227">
        <f t="shared" ref="CQ103:CQ114" si="1033">CI115</f>
        <v>37987</v>
      </c>
      <c r="CR103" s="228">
        <f t="shared" ref="CR103:CR114" si="1034">N115+CR102</f>
        <v>40713.5</v>
      </c>
      <c r="CS103" s="228">
        <f t="shared" ref="CS103:CS114" si="1035">Q115+CS102</f>
        <v>0</v>
      </c>
      <c r="CT103" s="228">
        <f t="shared" ref="CT103:CT114" si="1036">T115+CT102</f>
        <v>0</v>
      </c>
      <c r="CU103" s="228">
        <f t="shared" ref="CU103:CU114" si="1037">W115+CU102</f>
        <v>0</v>
      </c>
      <c r="CV103" s="228">
        <f t="shared" ref="CV103:CV114" si="1038">Z115+CV102</f>
        <v>0</v>
      </c>
      <c r="CW103" s="228">
        <f t="shared" ref="CW103:CW114" si="1039">AC115+CW102</f>
        <v>6244</v>
      </c>
      <c r="CX103" s="228">
        <f t="shared" ref="CX103:CX114" si="1040">AF115+CX102</f>
        <v>0</v>
      </c>
      <c r="CY103" s="228">
        <f t="shared" ref="CY103:CY114" si="1041">AI115+CY102</f>
        <v>0</v>
      </c>
      <c r="CZ103" s="228">
        <f t="shared" ref="CZ103:CZ114" si="1042">AL115+CZ102</f>
        <v>0</v>
      </c>
      <c r="DA103" s="228">
        <f t="shared" ref="DA103:DA114" si="1043">AO115+DA102</f>
        <v>344.5</v>
      </c>
      <c r="DB103" s="228">
        <f t="shared" ref="DB103:DB114" si="1044">AR115+DB102</f>
        <v>48559</v>
      </c>
      <c r="DC103" s="228">
        <f t="shared" ref="DC103:DC114" si="1045">AU115+DC102</f>
        <v>0</v>
      </c>
      <c r="DD103" s="228">
        <f t="shared" ref="DD103:DD114" si="1046">AX115+DD102</f>
        <v>0</v>
      </c>
      <c r="DE103" s="228">
        <f t="shared" ref="DE103:DE114" si="1047">BA115+DE102</f>
        <v>35281.519999999997</v>
      </c>
      <c r="DF103" s="228">
        <f t="shared" ref="DF103:DF114" si="1048">BD115+DF102</f>
        <v>0</v>
      </c>
      <c r="DG103" s="228">
        <f t="shared" ref="DG103:DG114" si="1049">BG115+DG102</f>
        <v>0</v>
      </c>
      <c r="DH103" s="228">
        <f t="shared" ref="DH103:DH114" si="1050">BJ115+DH102</f>
        <v>23076.510000000002</v>
      </c>
      <c r="DI103" s="228">
        <f t="shared" ref="DI103:DI114" si="1051">BM115+DI102</f>
        <v>0</v>
      </c>
      <c r="DJ103" s="228">
        <f t="shared" ref="DJ103:DJ114" si="1052">BP115+DJ102</f>
        <v>0</v>
      </c>
      <c r="DK103" s="228">
        <f t="shared" ref="DK103:DK114" si="1053">BS115+DK102</f>
        <v>86211.74</v>
      </c>
      <c r="DL103" s="228">
        <f t="shared" ref="DL103:DL114" si="1054">BV115+DL102</f>
        <v>0</v>
      </c>
      <c r="DM103" s="228">
        <f t="shared" ref="DM103:DM114" si="1055">BY115+DM102</f>
        <v>0</v>
      </c>
      <c r="DN103" s="228">
        <f t="shared" ref="DN103:DN114" si="1056">CB115+DN102</f>
        <v>0</v>
      </c>
      <c r="DO103" s="228">
        <f t="shared" ref="DO103:DO114" si="1057">CE115+DO102</f>
        <v>0</v>
      </c>
      <c r="DP103" s="229">
        <f t="shared" ref="DP103:DP114" si="1058">B115</f>
        <v>37987</v>
      </c>
      <c r="DQ103" s="228">
        <f t="shared" si="34"/>
        <v>240430.77000000002</v>
      </c>
      <c r="DR103" s="230">
        <f t="shared" si="35"/>
        <v>37987</v>
      </c>
      <c r="DS103" s="231">
        <f t="shared" si="36"/>
        <v>0</v>
      </c>
      <c r="DT103" s="232"/>
      <c r="DU103" s="232"/>
      <c r="DV103" s="232"/>
      <c r="DW103" s="232"/>
      <c r="DX103" s="232"/>
      <c r="DY103" s="232"/>
      <c r="DZ103" s="232"/>
      <c r="EA103" s="232"/>
      <c r="EB103" s="232"/>
      <c r="EC103" s="232"/>
      <c r="ED103" s="232"/>
      <c r="EE103" s="232"/>
      <c r="EF103" s="232"/>
      <c r="EG103" s="232"/>
      <c r="EH103" s="232"/>
      <c r="EI103" s="232"/>
      <c r="EJ103" s="232"/>
      <c r="EK103" s="232"/>
      <c r="EL103" s="232"/>
      <c r="EM103" s="232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33"/>
      <c r="FB103" s="233"/>
      <c r="FC103" s="233"/>
      <c r="FD103" s="233"/>
      <c r="FE103" s="233"/>
      <c r="FF103" s="233"/>
      <c r="FG103" s="233"/>
      <c r="FH103" s="233"/>
      <c r="FI103" s="233"/>
    </row>
    <row r="104" spans="1:165" s="234" customFormat="1" ht="19.5" customHeight="1" x14ac:dyDescent="0.35">
      <c r="A104" s="205"/>
      <c r="B104" s="466">
        <f t="shared" si="961"/>
        <v>37742</v>
      </c>
      <c r="C104" s="467">
        <f t="shared" si="962"/>
        <v>68417.960000000006</v>
      </c>
      <c r="D104" s="467">
        <v>0</v>
      </c>
      <c r="E104" s="467">
        <v>0</v>
      </c>
      <c r="F104" s="467">
        <f t="shared" si="929"/>
        <v>17885.98</v>
      </c>
      <c r="G104" s="467">
        <f t="shared" si="963"/>
        <v>86303.94</v>
      </c>
      <c r="H104" s="480">
        <f t="shared" si="964"/>
        <v>0.26142229321073002</v>
      </c>
      <c r="I104" s="347">
        <f t="shared" si="965"/>
        <v>194841.03000000003</v>
      </c>
      <c r="J104" s="210">
        <f t="shared" si="930"/>
        <v>0</v>
      </c>
      <c r="K104" s="211">
        <v>37742</v>
      </c>
      <c r="L104" s="212">
        <f t="shared" si="966"/>
        <v>1</v>
      </c>
      <c r="M104" s="398">
        <v>2333.5</v>
      </c>
      <c r="N104" s="235">
        <f t="shared" si="931"/>
        <v>2333.5</v>
      </c>
      <c r="O104" s="214">
        <f t="shared" ref="O104" si="1059">O103</f>
        <v>0</v>
      </c>
      <c r="P104" s="398">
        <v>233.35</v>
      </c>
      <c r="Q104" s="236">
        <f t="shared" si="932"/>
        <v>0</v>
      </c>
      <c r="R104" s="212">
        <f t="shared" ref="R104" si="1060">R103</f>
        <v>0</v>
      </c>
      <c r="S104" s="398">
        <v>1836.6</v>
      </c>
      <c r="T104" s="237">
        <f t="shared" si="933"/>
        <v>0</v>
      </c>
      <c r="U104" s="216">
        <f t="shared" ref="U104" si="1061">U103</f>
        <v>0</v>
      </c>
      <c r="V104" s="398">
        <v>183.66</v>
      </c>
      <c r="W104" s="237">
        <f t="shared" si="934"/>
        <v>0</v>
      </c>
      <c r="X104" s="216">
        <f t="shared" ref="X104" si="1062">X103</f>
        <v>0</v>
      </c>
      <c r="Y104" s="383">
        <v>2590</v>
      </c>
      <c r="Z104" s="238">
        <f t="shared" si="935"/>
        <v>0</v>
      </c>
      <c r="AA104" s="218">
        <f t="shared" ref="AA104" si="1063">AA103</f>
        <v>1</v>
      </c>
      <c r="AB104" s="383">
        <v>1295</v>
      </c>
      <c r="AC104" s="239">
        <f t="shared" si="936"/>
        <v>1295</v>
      </c>
      <c r="AD104" s="216">
        <f t="shared" ref="AD104" si="1064">AD103</f>
        <v>0</v>
      </c>
      <c r="AE104" s="383">
        <v>259</v>
      </c>
      <c r="AF104" s="239">
        <f t="shared" si="937"/>
        <v>0</v>
      </c>
      <c r="AG104" s="216">
        <f t="shared" ref="AG104" si="1065">AG103</f>
        <v>0</v>
      </c>
      <c r="AH104" s="383">
        <v>761</v>
      </c>
      <c r="AI104" s="238">
        <f t="shared" si="938"/>
        <v>0</v>
      </c>
      <c r="AJ104" s="218">
        <f t="shared" ref="AJ104" si="1066">AJ103</f>
        <v>0</v>
      </c>
      <c r="AK104" s="383">
        <v>361</v>
      </c>
      <c r="AL104" s="239">
        <f t="shared" si="939"/>
        <v>0</v>
      </c>
      <c r="AM104" s="216">
        <f t="shared" ref="AM104" si="1067">AM103</f>
        <v>1</v>
      </c>
      <c r="AN104" s="383">
        <v>121</v>
      </c>
      <c r="AO104" s="238">
        <f t="shared" si="940"/>
        <v>121</v>
      </c>
      <c r="AP104" s="218">
        <f t="shared" ref="AP104" si="1068">AP103</f>
        <v>1</v>
      </c>
      <c r="AQ104" s="398">
        <v>2830</v>
      </c>
      <c r="AR104" s="239">
        <f t="shared" si="941"/>
        <v>2830</v>
      </c>
      <c r="AS104" s="216">
        <f t="shared" ref="AS104" si="1069">AS103</f>
        <v>0</v>
      </c>
      <c r="AT104" s="398">
        <v>283</v>
      </c>
      <c r="AU104" s="240">
        <f t="shared" si="942"/>
        <v>0</v>
      </c>
      <c r="AV104" s="214">
        <f t="shared" ref="AV104" si="1070">AV103</f>
        <v>0</v>
      </c>
      <c r="AW104" s="398">
        <v>3330</v>
      </c>
      <c r="AX104" s="236">
        <f t="shared" si="943"/>
        <v>0</v>
      </c>
      <c r="AY104" s="212">
        <f t="shared" ref="AY104" si="1071">AY103</f>
        <v>1</v>
      </c>
      <c r="AZ104" s="383">
        <v>5187.5</v>
      </c>
      <c r="BA104" s="241">
        <f t="shared" si="944"/>
        <v>5187.5</v>
      </c>
      <c r="BB104" s="214">
        <f t="shared" ref="BB104" si="1072">BB103</f>
        <v>0</v>
      </c>
      <c r="BC104" s="383">
        <v>518.75</v>
      </c>
      <c r="BD104" s="242">
        <f t="shared" si="945"/>
        <v>0</v>
      </c>
      <c r="BE104" s="212">
        <f t="shared" ref="BE104" si="1073">BE103</f>
        <v>0</v>
      </c>
      <c r="BF104" s="375">
        <v>7400</v>
      </c>
      <c r="BG104" s="242">
        <f t="shared" si="946"/>
        <v>0</v>
      </c>
      <c r="BH104" s="212">
        <f t="shared" ref="BH104" si="1074">BH103</f>
        <v>1</v>
      </c>
      <c r="BI104" s="375">
        <v>3700</v>
      </c>
      <c r="BJ104" s="240">
        <f t="shared" si="947"/>
        <v>3700</v>
      </c>
      <c r="BK104" s="212">
        <f t="shared" ref="BK104" si="1075">BK103</f>
        <v>0</v>
      </c>
      <c r="BL104" s="375">
        <v>740</v>
      </c>
      <c r="BM104" s="240">
        <f t="shared" si="948"/>
        <v>0</v>
      </c>
      <c r="BN104" s="212">
        <f t="shared" ref="BN104" si="1076">BN103</f>
        <v>0</v>
      </c>
      <c r="BO104" s="398">
        <v>2931.25</v>
      </c>
      <c r="BP104" s="236">
        <f t="shared" si="949"/>
        <v>0</v>
      </c>
      <c r="BQ104" s="212">
        <f t="shared" ref="BQ104" si="1077">BQ103</f>
        <v>2</v>
      </c>
      <c r="BR104" s="398">
        <v>1209.49</v>
      </c>
      <c r="BS104" s="242">
        <f t="shared" si="950"/>
        <v>2418.98</v>
      </c>
      <c r="BT104" s="212">
        <f t="shared" ref="BT104" si="1078">BT103</f>
        <v>0</v>
      </c>
      <c r="BU104" s="398">
        <v>565.74</v>
      </c>
      <c r="BV104" s="240">
        <f t="shared" si="951"/>
        <v>0</v>
      </c>
      <c r="BW104" s="220">
        <f t="shared" ref="BW104" si="1079">BW103</f>
        <v>0</v>
      </c>
      <c r="BX104" s="398">
        <v>50.75</v>
      </c>
      <c r="BY104" s="236">
        <f t="shared" si="952"/>
        <v>0</v>
      </c>
      <c r="BZ104" s="212">
        <f t="shared" si="988"/>
        <v>0</v>
      </c>
      <c r="CA104" s="213"/>
      <c r="CB104" s="240">
        <f t="shared" si="953"/>
        <v>0</v>
      </c>
      <c r="CC104" s="214">
        <f t="shared" si="989"/>
        <v>0</v>
      </c>
      <c r="CD104" s="215"/>
      <c r="CE104" s="242">
        <f t="shared" si="954"/>
        <v>0</v>
      </c>
      <c r="CF104" s="221">
        <f t="shared" si="955"/>
        <v>17885.98</v>
      </c>
      <c r="CG104" s="222">
        <f t="shared" si="956"/>
        <v>1</v>
      </c>
      <c r="CH104" s="222">
        <f t="shared" si="957"/>
        <v>0</v>
      </c>
      <c r="CI104" s="223">
        <v>37742</v>
      </c>
      <c r="CJ104" s="209">
        <f t="shared" si="958"/>
        <v>17885.98</v>
      </c>
      <c r="CK104" s="209">
        <f t="shared" si="959"/>
        <v>0</v>
      </c>
      <c r="CL104" s="209">
        <f t="shared" si="990"/>
        <v>194841.03000000003</v>
      </c>
      <c r="CM104" s="207">
        <f>MAX(CL55:CL104)</f>
        <v>194841.03000000003</v>
      </c>
      <c r="CN104" s="207">
        <f t="shared" si="960"/>
        <v>0</v>
      </c>
      <c r="CO104" s="225" t="b">
        <f>(CN105=CM394)</f>
        <v>0</v>
      </c>
      <c r="CP104" s="226">
        <f t="shared" si="928"/>
        <v>0</v>
      </c>
      <c r="CQ104" s="227">
        <f t="shared" si="1033"/>
        <v>38018</v>
      </c>
      <c r="CR104" s="228">
        <f t="shared" si="1034"/>
        <v>41404.5</v>
      </c>
      <c r="CS104" s="228">
        <f t="shared" si="1035"/>
        <v>0</v>
      </c>
      <c r="CT104" s="228">
        <f t="shared" si="1036"/>
        <v>0</v>
      </c>
      <c r="CU104" s="228">
        <f t="shared" si="1037"/>
        <v>0</v>
      </c>
      <c r="CV104" s="228">
        <f t="shared" si="1038"/>
        <v>0</v>
      </c>
      <c r="CW104" s="228">
        <f t="shared" si="1039"/>
        <v>5231</v>
      </c>
      <c r="CX104" s="228">
        <f t="shared" si="1040"/>
        <v>0</v>
      </c>
      <c r="CY104" s="228">
        <f t="shared" si="1041"/>
        <v>0</v>
      </c>
      <c r="CZ104" s="228">
        <f t="shared" si="1042"/>
        <v>0</v>
      </c>
      <c r="DA104" s="228">
        <f t="shared" si="1043"/>
        <v>196.5</v>
      </c>
      <c r="DB104" s="228">
        <f t="shared" si="1044"/>
        <v>47951</v>
      </c>
      <c r="DC104" s="228">
        <f t="shared" si="1045"/>
        <v>0</v>
      </c>
      <c r="DD104" s="228">
        <f t="shared" si="1046"/>
        <v>0</v>
      </c>
      <c r="DE104" s="228">
        <f t="shared" si="1047"/>
        <v>31140.519999999997</v>
      </c>
      <c r="DF104" s="228">
        <f t="shared" si="1048"/>
        <v>0</v>
      </c>
      <c r="DG104" s="228">
        <f t="shared" si="1049"/>
        <v>0</v>
      </c>
      <c r="DH104" s="228">
        <f t="shared" si="1050"/>
        <v>20317.260000000002</v>
      </c>
      <c r="DI104" s="228">
        <f t="shared" si="1051"/>
        <v>0</v>
      </c>
      <c r="DJ104" s="228">
        <f t="shared" si="1052"/>
        <v>0</v>
      </c>
      <c r="DK104" s="228">
        <f t="shared" si="1053"/>
        <v>90133.74</v>
      </c>
      <c r="DL104" s="228">
        <f t="shared" si="1054"/>
        <v>0</v>
      </c>
      <c r="DM104" s="228">
        <f t="shared" si="1055"/>
        <v>0</v>
      </c>
      <c r="DN104" s="228">
        <f t="shared" si="1056"/>
        <v>0</v>
      </c>
      <c r="DO104" s="228">
        <f t="shared" si="1057"/>
        <v>0</v>
      </c>
      <c r="DP104" s="229">
        <f t="shared" si="1058"/>
        <v>38018</v>
      </c>
      <c r="DQ104" s="228">
        <f t="shared" si="34"/>
        <v>236374.52000000002</v>
      </c>
      <c r="DR104" s="230">
        <f t="shared" si="35"/>
        <v>38018</v>
      </c>
      <c r="DS104" s="231">
        <f t="shared" si="36"/>
        <v>0</v>
      </c>
      <c r="DT104" s="232"/>
      <c r="DU104" s="232"/>
      <c r="DV104" s="232"/>
      <c r="DW104" s="232"/>
      <c r="DX104" s="232"/>
      <c r="DY104" s="232"/>
      <c r="DZ104" s="232"/>
      <c r="EA104" s="232"/>
      <c r="EB104" s="232"/>
      <c r="EC104" s="232"/>
      <c r="ED104" s="232"/>
      <c r="EE104" s="232"/>
      <c r="EF104" s="232"/>
      <c r="EG104" s="232"/>
      <c r="EH104" s="232"/>
      <c r="EI104" s="232"/>
      <c r="EJ104" s="232"/>
      <c r="EK104" s="232"/>
      <c r="EL104" s="232"/>
      <c r="EM104" s="232"/>
      <c r="EN104" s="205"/>
      <c r="EO104" s="205"/>
      <c r="EP104" s="205"/>
      <c r="EQ104" s="205"/>
      <c r="ER104" s="205"/>
      <c r="ES104" s="205"/>
      <c r="ET104" s="205"/>
      <c r="EU104" s="205"/>
      <c r="EV104" s="205"/>
      <c r="EW104" s="205"/>
      <c r="EX104" s="205"/>
      <c r="EY104" s="205"/>
      <c r="EZ104" s="205"/>
      <c r="FA104" s="233"/>
      <c r="FB104" s="233"/>
      <c r="FC104" s="233"/>
      <c r="FD104" s="233"/>
      <c r="FE104" s="233"/>
      <c r="FF104" s="233"/>
      <c r="FG104" s="233"/>
      <c r="FH104" s="233"/>
      <c r="FI104" s="233"/>
    </row>
    <row r="105" spans="1:165" s="234" customFormat="1" ht="19.5" customHeight="1" x14ac:dyDescent="0.35">
      <c r="A105" s="205"/>
      <c r="B105" s="466">
        <f t="shared" si="961"/>
        <v>37773</v>
      </c>
      <c r="C105" s="467">
        <f t="shared" si="962"/>
        <v>86303.94</v>
      </c>
      <c r="D105" s="467">
        <v>0</v>
      </c>
      <c r="E105" s="467">
        <v>0</v>
      </c>
      <c r="F105" s="467">
        <f t="shared" si="929"/>
        <v>953.67</v>
      </c>
      <c r="G105" s="467">
        <f t="shared" si="963"/>
        <v>87257.61</v>
      </c>
      <c r="H105" s="480">
        <f t="shared" si="964"/>
        <v>1.105013282128255E-2</v>
      </c>
      <c r="I105" s="347">
        <f t="shared" si="965"/>
        <v>195794.70000000004</v>
      </c>
      <c r="J105" s="210">
        <f t="shared" si="930"/>
        <v>0</v>
      </c>
      <c r="K105" s="211">
        <v>37773</v>
      </c>
      <c r="L105" s="212">
        <f t="shared" si="966"/>
        <v>1</v>
      </c>
      <c r="M105" s="398">
        <v>545.5</v>
      </c>
      <c r="N105" s="235">
        <f t="shared" si="931"/>
        <v>545.5</v>
      </c>
      <c r="O105" s="214">
        <f t="shared" ref="O105" si="1080">O104</f>
        <v>0</v>
      </c>
      <c r="P105" s="398">
        <v>54.55</v>
      </c>
      <c r="Q105" s="236">
        <f t="shared" si="932"/>
        <v>0</v>
      </c>
      <c r="R105" s="212">
        <f t="shared" ref="R105" si="1081">R104</f>
        <v>0</v>
      </c>
      <c r="S105" s="398">
        <v>76</v>
      </c>
      <c r="T105" s="237">
        <f t="shared" si="933"/>
        <v>0</v>
      </c>
      <c r="U105" s="216">
        <f t="shared" ref="U105" si="1082">U104</f>
        <v>0</v>
      </c>
      <c r="V105" s="398">
        <v>7.6</v>
      </c>
      <c r="W105" s="237">
        <f t="shared" si="934"/>
        <v>0</v>
      </c>
      <c r="X105" s="216">
        <f t="shared" ref="X105" si="1083">X104</f>
        <v>0</v>
      </c>
      <c r="Y105" s="383">
        <v>6</v>
      </c>
      <c r="Z105" s="238">
        <f t="shared" si="935"/>
        <v>0</v>
      </c>
      <c r="AA105" s="218">
        <f t="shared" ref="AA105" si="1084">AA104</f>
        <v>1</v>
      </c>
      <c r="AB105" s="382">
        <v>-16.5</v>
      </c>
      <c r="AC105" s="239">
        <f t="shared" si="936"/>
        <v>-16.5</v>
      </c>
      <c r="AD105" s="216">
        <f t="shared" ref="AD105" si="1085">AD104</f>
        <v>0</v>
      </c>
      <c r="AE105" s="382">
        <v>-34.5</v>
      </c>
      <c r="AF105" s="239">
        <f t="shared" si="937"/>
        <v>0</v>
      </c>
      <c r="AG105" s="216">
        <f t="shared" ref="AG105" si="1086">AG104</f>
        <v>0</v>
      </c>
      <c r="AH105" s="382">
        <v>-150</v>
      </c>
      <c r="AI105" s="238">
        <f t="shared" si="938"/>
        <v>0</v>
      </c>
      <c r="AJ105" s="218">
        <f t="shared" ref="AJ105" si="1087">AJ104</f>
        <v>0</v>
      </c>
      <c r="AK105" s="382">
        <v>-75</v>
      </c>
      <c r="AL105" s="239">
        <f t="shared" si="939"/>
        <v>0</v>
      </c>
      <c r="AM105" s="216">
        <f t="shared" ref="AM105" si="1088">AM104</f>
        <v>1</v>
      </c>
      <c r="AN105" s="382">
        <v>-30</v>
      </c>
      <c r="AO105" s="238">
        <f t="shared" si="940"/>
        <v>-30</v>
      </c>
      <c r="AP105" s="218">
        <f t="shared" ref="AP105" si="1089">AP104</f>
        <v>1</v>
      </c>
      <c r="AQ105" s="398">
        <v>1770</v>
      </c>
      <c r="AR105" s="239">
        <f t="shared" si="941"/>
        <v>1770</v>
      </c>
      <c r="AS105" s="216">
        <f t="shared" ref="AS105" si="1090">AS104</f>
        <v>0</v>
      </c>
      <c r="AT105" s="398">
        <v>177</v>
      </c>
      <c r="AU105" s="240">
        <f t="shared" si="942"/>
        <v>0</v>
      </c>
      <c r="AV105" s="214">
        <f t="shared" ref="AV105" si="1091">AV104</f>
        <v>0</v>
      </c>
      <c r="AW105" s="398">
        <v>930</v>
      </c>
      <c r="AX105" s="236">
        <f t="shared" si="943"/>
        <v>0</v>
      </c>
      <c r="AY105" s="212">
        <f t="shared" ref="AY105" si="1092">AY104</f>
        <v>1</v>
      </c>
      <c r="AZ105" s="382">
        <v>-589</v>
      </c>
      <c r="BA105" s="241">
        <f t="shared" si="944"/>
        <v>-589</v>
      </c>
      <c r="BB105" s="214">
        <f t="shared" ref="BB105" si="1093">BB104</f>
        <v>0</v>
      </c>
      <c r="BC105" s="382">
        <v>-94</v>
      </c>
      <c r="BD105" s="242">
        <f t="shared" si="945"/>
        <v>0</v>
      </c>
      <c r="BE105" s="212">
        <f t="shared" ref="BE105" si="1094">BE104</f>
        <v>0</v>
      </c>
      <c r="BF105" s="374">
        <v>-1101.5</v>
      </c>
      <c r="BG105" s="242">
        <f t="shared" si="946"/>
        <v>0</v>
      </c>
      <c r="BH105" s="212">
        <f t="shared" ref="BH105" si="1095">BH104</f>
        <v>1</v>
      </c>
      <c r="BI105" s="374">
        <v>-570.25</v>
      </c>
      <c r="BJ105" s="240">
        <f t="shared" si="947"/>
        <v>-570.25</v>
      </c>
      <c r="BK105" s="212">
        <f t="shared" ref="BK105" si="1096">BK104</f>
        <v>0</v>
      </c>
      <c r="BL105" s="374">
        <v>-145.25</v>
      </c>
      <c r="BM105" s="240">
        <f t="shared" si="948"/>
        <v>0</v>
      </c>
      <c r="BN105" s="212">
        <f t="shared" ref="BN105" si="1097">BN104</f>
        <v>0</v>
      </c>
      <c r="BO105" s="398">
        <v>1506.25</v>
      </c>
      <c r="BP105" s="236">
        <f t="shared" si="949"/>
        <v>0</v>
      </c>
      <c r="BQ105" s="212">
        <f t="shared" ref="BQ105" si="1098">BQ104</f>
        <v>2</v>
      </c>
      <c r="BR105" s="397">
        <v>-78.040000000000006</v>
      </c>
      <c r="BS105" s="242">
        <f t="shared" si="950"/>
        <v>-156.08000000000001</v>
      </c>
      <c r="BT105" s="212">
        <f t="shared" ref="BT105" si="1099">BT104</f>
        <v>0</v>
      </c>
      <c r="BU105" s="397">
        <v>-78.02</v>
      </c>
      <c r="BV105" s="240">
        <f t="shared" si="951"/>
        <v>0</v>
      </c>
      <c r="BW105" s="220">
        <f t="shared" ref="BW105" si="1100">BW104</f>
        <v>0</v>
      </c>
      <c r="BX105" s="397">
        <v>-78</v>
      </c>
      <c r="BY105" s="236">
        <f t="shared" si="952"/>
        <v>0</v>
      </c>
      <c r="BZ105" s="212">
        <f t="shared" si="988"/>
        <v>0</v>
      </c>
      <c r="CA105" s="213"/>
      <c r="CB105" s="240">
        <f t="shared" si="953"/>
        <v>0</v>
      </c>
      <c r="CC105" s="214">
        <f t="shared" si="989"/>
        <v>0</v>
      </c>
      <c r="CD105" s="215"/>
      <c r="CE105" s="242">
        <f t="shared" si="954"/>
        <v>0</v>
      </c>
      <c r="CF105" s="221">
        <f t="shared" si="955"/>
        <v>953.67</v>
      </c>
      <c r="CG105" s="222">
        <f t="shared" si="956"/>
        <v>1</v>
      </c>
      <c r="CH105" s="222">
        <f t="shared" si="957"/>
        <v>0</v>
      </c>
      <c r="CI105" s="223">
        <v>37773</v>
      </c>
      <c r="CJ105" s="209">
        <f t="shared" si="958"/>
        <v>953.67</v>
      </c>
      <c r="CK105" s="209">
        <f t="shared" si="959"/>
        <v>0</v>
      </c>
      <c r="CL105" s="209">
        <f t="shared" si="990"/>
        <v>195794.70000000004</v>
      </c>
      <c r="CM105" s="207">
        <f>MAX(CL55:CL105)</f>
        <v>195794.70000000004</v>
      </c>
      <c r="CN105" s="207">
        <f t="shared" si="960"/>
        <v>0</v>
      </c>
      <c r="CO105" s="225" t="b">
        <f>(CN106=CM394)</f>
        <v>0</v>
      </c>
      <c r="CP105" s="226">
        <f t="shared" si="928"/>
        <v>0</v>
      </c>
      <c r="CQ105" s="227">
        <f t="shared" si="1033"/>
        <v>38047</v>
      </c>
      <c r="CR105" s="228">
        <f t="shared" si="1034"/>
        <v>41866.5</v>
      </c>
      <c r="CS105" s="228">
        <f t="shared" si="1035"/>
        <v>0</v>
      </c>
      <c r="CT105" s="228">
        <f t="shared" si="1036"/>
        <v>0</v>
      </c>
      <c r="CU105" s="228">
        <f t="shared" si="1037"/>
        <v>0</v>
      </c>
      <c r="CV105" s="228">
        <f t="shared" si="1038"/>
        <v>0</v>
      </c>
      <c r="CW105" s="228">
        <f t="shared" si="1039"/>
        <v>6076</v>
      </c>
      <c r="CX105" s="228">
        <f t="shared" si="1040"/>
        <v>0</v>
      </c>
      <c r="CY105" s="228">
        <f t="shared" si="1041"/>
        <v>0</v>
      </c>
      <c r="CZ105" s="228">
        <f t="shared" si="1042"/>
        <v>0</v>
      </c>
      <c r="DA105" s="228">
        <f t="shared" si="1043"/>
        <v>1421.5</v>
      </c>
      <c r="DB105" s="228">
        <f t="shared" si="1044"/>
        <v>46122</v>
      </c>
      <c r="DC105" s="228">
        <f t="shared" si="1045"/>
        <v>0</v>
      </c>
      <c r="DD105" s="228">
        <f t="shared" si="1046"/>
        <v>0</v>
      </c>
      <c r="DE105" s="228">
        <f t="shared" si="1047"/>
        <v>29662.519999999997</v>
      </c>
      <c r="DF105" s="228">
        <f t="shared" si="1048"/>
        <v>0</v>
      </c>
      <c r="DG105" s="228">
        <f t="shared" si="1049"/>
        <v>0</v>
      </c>
      <c r="DH105" s="228">
        <f t="shared" si="1050"/>
        <v>21461.010000000002</v>
      </c>
      <c r="DI105" s="228">
        <f t="shared" si="1051"/>
        <v>0</v>
      </c>
      <c r="DJ105" s="228">
        <f t="shared" si="1052"/>
        <v>0</v>
      </c>
      <c r="DK105" s="228">
        <f t="shared" si="1053"/>
        <v>89655.74</v>
      </c>
      <c r="DL105" s="228">
        <f t="shared" si="1054"/>
        <v>0</v>
      </c>
      <c r="DM105" s="228">
        <f t="shared" si="1055"/>
        <v>0</v>
      </c>
      <c r="DN105" s="228">
        <f t="shared" si="1056"/>
        <v>0</v>
      </c>
      <c r="DO105" s="228">
        <f t="shared" si="1057"/>
        <v>0</v>
      </c>
      <c r="DP105" s="229">
        <f t="shared" si="1058"/>
        <v>38047</v>
      </c>
      <c r="DQ105" s="228">
        <f t="shared" si="34"/>
        <v>236265.27000000002</v>
      </c>
      <c r="DR105" s="230">
        <f t="shared" si="35"/>
        <v>38047</v>
      </c>
      <c r="DS105" s="231">
        <f t="shared" si="36"/>
        <v>-4391.9200000000128</v>
      </c>
      <c r="DT105" s="232"/>
      <c r="DU105" s="232"/>
      <c r="DV105" s="232"/>
      <c r="DW105" s="232"/>
      <c r="DX105" s="232"/>
      <c r="DY105" s="232"/>
      <c r="DZ105" s="232"/>
      <c r="EA105" s="232"/>
      <c r="EB105" s="232"/>
      <c r="EC105" s="232"/>
      <c r="ED105" s="232"/>
      <c r="EE105" s="232"/>
      <c r="EF105" s="232"/>
      <c r="EG105" s="232"/>
      <c r="EH105" s="232"/>
      <c r="EI105" s="232"/>
      <c r="EJ105" s="232"/>
      <c r="EK105" s="232"/>
      <c r="EL105" s="232"/>
      <c r="EM105" s="232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33"/>
      <c r="FB105" s="233"/>
      <c r="FC105" s="233"/>
      <c r="FD105" s="233"/>
      <c r="FE105" s="233"/>
      <c r="FF105" s="233"/>
      <c r="FG105" s="233"/>
      <c r="FH105" s="233"/>
      <c r="FI105" s="233"/>
    </row>
    <row r="106" spans="1:165" s="234" customFormat="1" ht="19.5" customHeight="1" x14ac:dyDescent="0.35">
      <c r="A106" s="205"/>
      <c r="B106" s="466">
        <f t="shared" si="961"/>
        <v>37803</v>
      </c>
      <c r="C106" s="467">
        <f t="shared" si="962"/>
        <v>87257.61</v>
      </c>
      <c r="D106" s="467">
        <v>0</v>
      </c>
      <c r="E106" s="467">
        <v>0</v>
      </c>
      <c r="F106" s="467">
        <f t="shared" si="929"/>
        <v>-4391.92</v>
      </c>
      <c r="G106" s="467">
        <f t="shared" si="963"/>
        <v>82865.69</v>
      </c>
      <c r="H106" s="480">
        <f t="shared" si="964"/>
        <v>-5.033280191836563E-2</v>
      </c>
      <c r="I106" s="347">
        <f t="shared" si="965"/>
        <v>191402.78000000003</v>
      </c>
      <c r="J106" s="210">
        <f t="shared" si="930"/>
        <v>-4391.9200000000128</v>
      </c>
      <c r="K106" s="211">
        <v>37803</v>
      </c>
      <c r="L106" s="212">
        <f t="shared" si="966"/>
        <v>1</v>
      </c>
      <c r="M106" s="397">
        <v>-399.5</v>
      </c>
      <c r="N106" s="235">
        <f t="shared" si="931"/>
        <v>-399.5</v>
      </c>
      <c r="O106" s="214">
        <f t="shared" ref="O106" si="1101">O105</f>
        <v>0</v>
      </c>
      <c r="P106" s="397">
        <v>-75.05</v>
      </c>
      <c r="Q106" s="236">
        <f t="shared" si="932"/>
        <v>0</v>
      </c>
      <c r="R106" s="212">
        <f t="shared" ref="R106" si="1102">R105</f>
        <v>0</v>
      </c>
      <c r="S106" s="398">
        <v>1505</v>
      </c>
      <c r="T106" s="237">
        <f t="shared" si="933"/>
        <v>0</v>
      </c>
      <c r="U106" s="216">
        <f t="shared" ref="U106" si="1103">U105</f>
        <v>0</v>
      </c>
      <c r="V106" s="398">
        <v>150.5</v>
      </c>
      <c r="W106" s="237">
        <f t="shared" si="934"/>
        <v>0</v>
      </c>
      <c r="X106" s="216">
        <f t="shared" ref="X106" si="1104">X105</f>
        <v>0</v>
      </c>
      <c r="Y106" s="382">
        <v>-104</v>
      </c>
      <c r="Z106" s="238">
        <f t="shared" si="935"/>
        <v>0</v>
      </c>
      <c r="AA106" s="218">
        <f t="shared" ref="AA106" si="1105">AA105</f>
        <v>1</v>
      </c>
      <c r="AB106" s="382">
        <v>-71.5</v>
      </c>
      <c r="AC106" s="239">
        <f t="shared" si="936"/>
        <v>-71.5</v>
      </c>
      <c r="AD106" s="216">
        <f t="shared" ref="AD106" si="1106">AD105</f>
        <v>0</v>
      </c>
      <c r="AE106" s="382">
        <v>-45.5</v>
      </c>
      <c r="AF106" s="239">
        <f t="shared" si="937"/>
        <v>0</v>
      </c>
      <c r="AG106" s="216">
        <f t="shared" ref="AG106" si="1107">AG105</f>
        <v>0</v>
      </c>
      <c r="AH106" s="383">
        <v>2111</v>
      </c>
      <c r="AI106" s="238">
        <f t="shared" si="938"/>
        <v>0</v>
      </c>
      <c r="AJ106" s="218">
        <f t="shared" ref="AJ106" si="1108">AJ105</f>
        <v>0</v>
      </c>
      <c r="AK106" s="383">
        <v>1036</v>
      </c>
      <c r="AL106" s="239">
        <f t="shared" si="939"/>
        <v>0</v>
      </c>
      <c r="AM106" s="216">
        <f t="shared" ref="AM106" si="1109">AM105</f>
        <v>1</v>
      </c>
      <c r="AN106" s="383">
        <v>391</v>
      </c>
      <c r="AO106" s="238">
        <f t="shared" si="940"/>
        <v>391</v>
      </c>
      <c r="AP106" s="218">
        <f t="shared" ref="AP106" si="1110">AP105</f>
        <v>1</v>
      </c>
      <c r="AQ106" s="397">
        <v>-689</v>
      </c>
      <c r="AR106" s="239">
        <f t="shared" si="941"/>
        <v>-689</v>
      </c>
      <c r="AS106" s="216">
        <f t="shared" ref="AS106" si="1111">AS105</f>
        <v>0</v>
      </c>
      <c r="AT106" s="397">
        <v>-104</v>
      </c>
      <c r="AU106" s="240">
        <f t="shared" si="942"/>
        <v>0</v>
      </c>
      <c r="AV106" s="214">
        <f t="shared" ref="AV106" si="1112">AV105</f>
        <v>0</v>
      </c>
      <c r="AW106" s="398">
        <v>1341</v>
      </c>
      <c r="AX106" s="236">
        <f t="shared" si="943"/>
        <v>0</v>
      </c>
      <c r="AY106" s="212">
        <f t="shared" ref="AY106" si="1113">AY105</f>
        <v>1</v>
      </c>
      <c r="AZ106" s="382">
        <v>-1876.5</v>
      </c>
      <c r="BA106" s="241">
        <f t="shared" si="944"/>
        <v>-1876.5</v>
      </c>
      <c r="BB106" s="214">
        <f t="shared" ref="BB106" si="1114">BB105</f>
        <v>0</v>
      </c>
      <c r="BC106" s="382">
        <v>-222.75</v>
      </c>
      <c r="BD106" s="242">
        <f t="shared" si="945"/>
        <v>0</v>
      </c>
      <c r="BE106" s="212">
        <f t="shared" ref="BE106" si="1115">BE105</f>
        <v>0</v>
      </c>
      <c r="BF106" s="374">
        <v>-753</v>
      </c>
      <c r="BG106" s="242">
        <f t="shared" si="946"/>
        <v>0</v>
      </c>
      <c r="BH106" s="212">
        <f t="shared" ref="BH106" si="1116">BH105</f>
        <v>1</v>
      </c>
      <c r="BI106" s="374">
        <v>-415.5</v>
      </c>
      <c r="BJ106" s="240">
        <f t="shared" si="947"/>
        <v>-415.5</v>
      </c>
      <c r="BK106" s="212">
        <f t="shared" ref="BK106" si="1117">BK105</f>
        <v>0</v>
      </c>
      <c r="BL106" s="374">
        <v>-145.5</v>
      </c>
      <c r="BM106" s="240">
        <f t="shared" si="948"/>
        <v>0</v>
      </c>
      <c r="BN106" s="212">
        <f t="shared" ref="BN106" si="1118">BN105</f>
        <v>0</v>
      </c>
      <c r="BO106" s="398">
        <v>786</v>
      </c>
      <c r="BP106" s="236">
        <f t="shared" si="949"/>
        <v>0</v>
      </c>
      <c r="BQ106" s="212">
        <f t="shared" ref="BQ106" si="1119">BQ105</f>
        <v>2</v>
      </c>
      <c r="BR106" s="397">
        <v>-665.46</v>
      </c>
      <c r="BS106" s="242">
        <f t="shared" si="950"/>
        <v>-1330.92</v>
      </c>
      <c r="BT106" s="212">
        <f t="shared" ref="BT106" si="1120">BT105</f>
        <v>0</v>
      </c>
      <c r="BU106" s="397">
        <v>-371.73</v>
      </c>
      <c r="BV106" s="240">
        <f t="shared" si="951"/>
        <v>0</v>
      </c>
      <c r="BW106" s="220">
        <f t="shared" ref="BW106" si="1121">BW105</f>
        <v>0</v>
      </c>
      <c r="BX106" s="397">
        <v>-136.75</v>
      </c>
      <c r="BY106" s="236">
        <f t="shared" si="952"/>
        <v>0</v>
      </c>
      <c r="BZ106" s="212">
        <f t="shared" si="988"/>
        <v>0</v>
      </c>
      <c r="CA106" s="213"/>
      <c r="CB106" s="240">
        <f t="shared" si="953"/>
        <v>0</v>
      </c>
      <c r="CC106" s="214">
        <f t="shared" si="989"/>
        <v>0</v>
      </c>
      <c r="CD106" s="215"/>
      <c r="CE106" s="242">
        <f t="shared" si="954"/>
        <v>0</v>
      </c>
      <c r="CF106" s="221">
        <f t="shared" si="955"/>
        <v>-4391.92</v>
      </c>
      <c r="CG106" s="222">
        <f t="shared" si="956"/>
        <v>0</v>
      </c>
      <c r="CH106" s="222">
        <f t="shared" si="957"/>
        <v>1</v>
      </c>
      <c r="CI106" s="223">
        <v>37803</v>
      </c>
      <c r="CJ106" s="209">
        <f t="shared" si="958"/>
        <v>0</v>
      </c>
      <c r="CK106" s="209">
        <f t="shared" si="959"/>
        <v>-4391.92</v>
      </c>
      <c r="CL106" s="209">
        <f t="shared" si="990"/>
        <v>191402.78000000003</v>
      </c>
      <c r="CM106" s="207">
        <f>MAX(CL55:CL106)</f>
        <v>195794.70000000004</v>
      </c>
      <c r="CN106" s="207">
        <f t="shared" si="960"/>
        <v>-4391.9200000000128</v>
      </c>
      <c r="CO106" s="225" t="b">
        <f>(CN107=CM394)</f>
        <v>0</v>
      </c>
      <c r="CP106" s="226">
        <f t="shared" si="928"/>
        <v>0</v>
      </c>
      <c r="CQ106" s="227">
        <f t="shared" si="1033"/>
        <v>38078</v>
      </c>
      <c r="CR106" s="228">
        <f t="shared" si="1034"/>
        <v>41757.5</v>
      </c>
      <c r="CS106" s="228">
        <f t="shared" si="1035"/>
        <v>0</v>
      </c>
      <c r="CT106" s="228">
        <f t="shared" si="1036"/>
        <v>0</v>
      </c>
      <c r="CU106" s="228">
        <f t="shared" si="1037"/>
        <v>0</v>
      </c>
      <c r="CV106" s="228">
        <f t="shared" si="1038"/>
        <v>0</v>
      </c>
      <c r="CW106" s="228">
        <f t="shared" si="1039"/>
        <v>6071</v>
      </c>
      <c r="CX106" s="228">
        <f t="shared" si="1040"/>
        <v>0</v>
      </c>
      <c r="CY106" s="228">
        <f t="shared" si="1041"/>
        <v>0</v>
      </c>
      <c r="CZ106" s="228">
        <f t="shared" si="1042"/>
        <v>0</v>
      </c>
      <c r="DA106" s="228">
        <f t="shared" si="1043"/>
        <v>1399.5</v>
      </c>
      <c r="DB106" s="228">
        <f t="shared" si="1044"/>
        <v>48344</v>
      </c>
      <c r="DC106" s="228">
        <f t="shared" si="1045"/>
        <v>0</v>
      </c>
      <c r="DD106" s="228">
        <f t="shared" si="1046"/>
        <v>0</v>
      </c>
      <c r="DE106" s="228">
        <f t="shared" si="1047"/>
        <v>30525.519999999997</v>
      </c>
      <c r="DF106" s="228">
        <f t="shared" si="1048"/>
        <v>0</v>
      </c>
      <c r="DG106" s="228">
        <f t="shared" si="1049"/>
        <v>0</v>
      </c>
      <c r="DH106" s="228">
        <f t="shared" si="1050"/>
        <v>23498.510000000002</v>
      </c>
      <c r="DI106" s="228">
        <f t="shared" si="1051"/>
        <v>0</v>
      </c>
      <c r="DJ106" s="228">
        <f t="shared" si="1052"/>
        <v>0</v>
      </c>
      <c r="DK106" s="228">
        <f t="shared" si="1053"/>
        <v>83377.740000000005</v>
      </c>
      <c r="DL106" s="228">
        <f t="shared" si="1054"/>
        <v>0</v>
      </c>
      <c r="DM106" s="228">
        <f t="shared" si="1055"/>
        <v>0</v>
      </c>
      <c r="DN106" s="228">
        <f t="shared" si="1056"/>
        <v>0</v>
      </c>
      <c r="DO106" s="228">
        <f t="shared" si="1057"/>
        <v>0</v>
      </c>
      <c r="DP106" s="229">
        <f t="shared" si="1058"/>
        <v>38078</v>
      </c>
      <c r="DQ106" s="228">
        <f t="shared" si="34"/>
        <v>234973.77000000002</v>
      </c>
      <c r="DR106" s="230">
        <f t="shared" si="35"/>
        <v>38078</v>
      </c>
      <c r="DS106" s="231">
        <f t="shared" si="36"/>
        <v>-477.40000000002328</v>
      </c>
      <c r="DT106" s="232"/>
      <c r="DU106" s="232"/>
      <c r="DV106" s="232"/>
      <c r="DW106" s="232"/>
      <c r="DX106" s="232"/>
      <c r="DY106" s="232"/>
      <c r="DZ106" s="232"/>
      <c r="EA106" s="232"/>
      <c r="EB106" s="232"/>
      <c r="EC106" s="232"/>
      <c r="ED106" s="232"/>
      <c r="EE106" s="232"/>
      <c r="EF106" s="232"/>
      <c r="EG106" s="232"/>
      <c r="EH106" s="232"/>
      <c r="EI106" s="232"/>
      <c r="EJ106" s="232"/>
      <c r="EK106" s="232"/>
      <c r="EL106" s="232"/>
      <c r="EM106" s="232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33"/>
      <c r="FB106" s="233"/>
      <c r="FC106" s="233"/>
      <c r="FD106" s="233"/>
      <c r="FE106" s="233"/>
      <c r="FF106" s="233"/>
      <c r="FG106" s="233"/>
      <c r="FH106" s="233"/>
      <c r="FI106" s="233"/>
    </row>
    <row r="107" spans="1:165" s="234" customFormat="1" ht="19.5" customHeight="1" x14ac:dyDescent="0.35">
      <c r="A107" s="205"/>
      <c r="B107" s="466">
        <f t="shared" si="961"/>
        <v>37834</v>
      </c>
      <c r="C107" s="467">
        <f t="shared" si="962"/>
        <v>82865.69</v>
      </c>
      <c r="D107" s="467">
        <v>0</v>
      </c>
      <c r="E107" s="467">
        <v>0</v>
      </c>
      <c r="F107" s="467">
        <f t="shared" si="929"/>
        <v>3914.52</v>
      </c>
      <c r="G107" s="467">
        <f t="shared" si="963"/>
        <v>86780.21</v>
      </c>
      <c r="H107" s="480">
        <f t="shared" si="964"/>
        <v>4.7239333914917019E-2</v>
      </c>
      <c r="I107" s="347">
        <f t="shared" si="965"/>
        <v>195317.30000000002</v>
      </c>
      <c r="J107" s="210">
        <f t="shared" si="930"/>
        <v>-477.40000000002328</v>
      </c>
      <c r="K107" s="211">
        <v>37834</v>
      </c>
      <c r="L107" s="212">
        <f t="shared" si="966"/>
        <v>1</v>
      </c>
      <c r="M107" s="398">
        <v>810</v>
      </c>
      <c r="N107" s="235">
        <f t="shared" si="931"/>
        <v>810</v>
      </c>
      <c r="O107" s="214">
        <f t="shared" ref="O107" si="1122">O106</f>
        <v>0</v>
      </c>
      <c r="P107" s="398">
        <v>45.9</v>
      </c>
      <c r="Q107" s="236">
        <f t="shared" si="932"/>
        <v>0</v>
      </c>
      <c r="R107" s="212">
        <f t="shared" ref="R107" si="1123">R106</f>
        <v>0</v>
      </c>
      <c r="S107" s="397">
        <v>-996.4</v>
      </c>
      <c r="T107" s="237">
        <f t="shared" si="933"/>
        <v>0</v>
      </c>
      <c r="U107" s="216">
        <f t="shared" ref="U107" si="1124">U106</f>
        <v>0</v>
      </c>
      <c r="V107" s="397">
        <v>-169.84</v>
      </c>
      <c r="W107" s="237">
        <f t="shared" si="934"/>
        <v>0</v>
      </c>
      <c r="X107" s="216">
        <f t="shared" ref="X107" si="1125">X106</f>
        <v>0</v>
      </c>
      <c r="Y107" s="383">
        <v>2100</v>
      </c>
      <c r="Z107" s="238">
        <f t="shared" si="935"/>
        <v>0</v>
      </c>
      <c r="AA107" s="218">
        <f t="shared" ref="AA107" si="1126">AA106</f>
        <v>1</v>
      </c>
      <c r="AB107" s="383">
        <v>1050</v>
      </c>
      <c r="AC107" s="239">
        <f t="shared" si="936"/>
        <v>1050</v>
      </c>
      <c r="AD107" s="216">
        <f t="shared" ref="AD107" si="1127">AD106</f>
        <v>0</v>
      </c>
      <c r="AE107" s="383">
        <v>210</v>
      </c>
      <c r="AF107" s="239">
        <f t="shared" si="937"/>
        <v>0</v>
      </c>
      <c r="AG107" s="216">
        <f t="shared" ref="AG107" si="1128">AG106</f>
        <v>0</v>
      </c>
      <c r="AH107" s="382">
        <v>-250</v>
      </c>
      <c r="AI107" s="238">
        <f t="shared" si="938"/>
        <v>0</v>
      </c>
      <c r="AJ107" s="218">
        <f t="shared" ref="AJ107" si="1129">AJ106</f>
        <v>0</v>
      </c>
      <c r="AK107" s="382">
        <v>-125</v>
      </c>
      <c r="AL107" s="239">
        <f t="shared" si="939"/>
        <v>0</v>
      </c>
      <c r="AM107" s="216">
        <f t="shared" ref="AM107" si="1130">AM106</f>
        <v>1</v>
      </c>
      <c r="AN107" s="382">
        <v>-50</v>
      </c>
      <c r="AO107" s="238">
        <f t="shared" si="940"/>
        <v>-50</v>
      </c>
      <c r="AP107" s="218">
        <f t="shared" ref="AP107" si="1131">AP106</f>
        <v>1</v>
      </c>
      <c r="AQ107" s="397">
        <v>-538</v>
      </c>
      <c r="AR107" s="239">
        <f t="shared" si="941"/>
        <v>-538</v>
      </c>
      <c r="AS107" s="216">
        <f t="shared" ref="AS107" si="1132">AS106</f>
        <v>0</v>
      </c>
      <c r="AT107" s="397">
        <v>-124</v>
      </c>
      <c r="AU107" s="240">
        <f t="shared" si="942"/>
        <v>0</v>
      </c>
      <c r="AV107" s="214">
        <f t="shared" ref="AV107" si="1133">AV106</f>
        <v>0</v>
      </c>
      <c r="AW107" s="397">
        <v>-2278</v>
      </c>
      <c r="AX107" s="236">
        <f t="shared" si="943"/>
        <v>0</v>
      </c>
      <c r="AY107" s="212">
        <f t="shared" ref="AY107" si="1134">AY106</f>
        <v>1</v>
      </c>
      <c r="AZ107" s="383">
        <v>1820.5</v>
      </c>
      <c r="BA107" s="241">
        <f t="shared" si="944"/>
        <v>1820.5</v>
      </c>
      <c r="BB107" s="214">
        <f t="shared" ref="BB107" si="1135">BB106</f>
        <v>0</v>
      </c>
      <c r="BC107" s="383">
        <v>76.75</v>
      </c>
      <c r="BD107" s="242">
        <f t="shared" si="945"/>
        <v>0</v>
      </c>
      <c r="BE107" s="212">
        <f t="shared" ref="BE107" si="1136">BE106</f>
        <v>0</v>
      </c>
      <c r="BF107" s="375">
        <v>3250</v>
      </c>
      <c r="BG107" s="242">
        <f t="shared" si="946"/>
        <v>0</v>
      </c>
      <c r="BH107" s="212">
        <f t="shared" ref="BH107" si="1137">BH106</f>
        <v>1</v>
      </c>
      <c r="BI107" s="375">
        <v>1625</v>
      </c>
      <c r="BJ107" s="240">
        <f t="shared" si="947"/>
        <v>1625</v>
      </c>
      <c r="BK107" s="212">
        <f t="shared" ref="BK107" si="1138">BK106</f>
        <v>0</v>
      </c>
      <c r="BL107" s="375">
        <v>325</v>
      </c>
      <c r="BM107" s="240">
        <f t="shared" si="948"/>
        <v>0</v>
      </c>
      <c r="BN107" s="212">
        <f t="shared" ref="BN107" si="1139">BN106</f>
        <v>0</v>
      </c>
      <c r="BO107" s="398">
        <v>3262.5</v>
      </c>
      <c r="BP107" s="236">
        <f t="shared" si="949"/>
        <v>0</v>
      </c>
      <c r="BQ107" s="212">
        <f t="shared" ref="BQ107" si="1140">BQ106</f>
        <v>2</v>
      </c>
      <c r="BR107" s="397">
        <v>-401.49</v>
      </c>
      <c r="BS107" s="242">
        <f t="shared" si="950"/>
        <v>-802.98</v>
      </c>
      <c r="BT107" s="212">
        <f t="shared" ref="BT107" si="1141">BT106</f>
        <v>0</v>
      </c>
      <c r="BU107" s="397">
        <v>-220.24</v>
      </c>
      <c r="BV107" s="240">
        <f t="shared" si="951"/>
        <v>0</v>
      </c>
      <c r="BW107" s="220">
        <f t="shared" ref="BW107" si="1142">BW106</f>
        <v>0</v>
      </c>
      <c r="BX107" s="397">
        <v>-75.25</v>
      </c>
      <c r="BY107" s="236">
        <f t="shared" si="952"/>
        <v>0</v>
      </c>
      <c r="BZ107" s="212">
        <f t="shared" si="988"/>
        <v>0</v>
      </c>
      <c r="CA107" s="213"/>
      <c r="CB107" s="240">
        <f t="shared" si="953"/>
        <v>0</v>
      </c>
      <c r="CC107" s="214">
        <f t="shared" si="989"/>
        <v>0</v>
      </c>
      <c r="CD107" s="215"/>
      <c r="CE107" s="242">
        <f t="shared" si="954"/>
        <v>0</v>
      </c>
      <c r="CF107" s="221">
        <f t="shared" si="955"/>
        <v>3914.52</v>
      </c>
      <c r="CG107" s="222">
        <f t="shared" si="956"/>
        <v>1</v>
      </c>
      <c r="CH107" s="222">
        <f t="shared" si="957"/>
        <v>0</v>
      </c>
      <c r="CI107" s="223">
        <v>37834</v>
      </c>
      <c r="CJ107" s="209">
        <f t="shared" si="958"/>
        <v>3914.52</v>
      </c>
      <c r="CK107" s="209">
        <f t="shared" si="959"/>
        <v>0</v>
      </c>
      <c r="CL107" s="209">
        <f t="shared" si="990"/>
        <v>195317.30000000002</v>
      </c>
      <c r="CM107" s="207">
        <f>MAX(CL55:CL107)</f>
        <v>195794.70000000004</v>
      </c>
      <c r="CN107" s="207">
        <f t="shared" si="960"/>
        <v>-477.40000000002328</v>
      </c>
      <c r="CO107" s="225" t="b">
        <f>(CN108=CM394)</f>
        <v>0</v>
      </c>
      <c r="CP107" s="226">
        <f t="shared" si="928"/>
        <v>0</v>
      </c>
      <c r="CQ107" s="227">
        <f t="shared" si="1033"/>
        <v>38108</v>
      </c>
      <c r="CR107" s="228">
        <f t="shared" si="1034"/>
        <v>40989.5</v>
      </c>
      <c r="CS107" s="228">
        <f t="shared" si="1035"/>
        <v>0</v>
      </c>
      <c r="CT107" s="228">
        <f t="shared" si="1036"/>
        <v>0</v>
      </c>
      <c r="CU107" s="228">
        <f t="shared" si="1037"/>
        <v>0</v>
      </c>
      <c r="CV107" s="228">
        <f t="shared" si="1038"/>
        <v>0</v>
      </c>
      <c r="CW107" s="228">
        <f t="shared" si="1039"/>
        <v>6301</v>
      </c>
      <c r="CX107" s="228">
        <f t="shared" si="1040"/>
        <v>0</v>
      </c>
      <c r="CY107" s="228">
        <f t="shared" si="1041"/>
        <v>0</v>
      </c>
      <c r="CZ107" s="228">
        <f t="shared" si="1042"/>
        <v>0</v>
      </c>
      <c r="DA107" s="228">
        <f t="shared" si="1043"/>
        <v>1322.5</v>
      </c>
      <c r="DB107" s="228">
        <f t="shared" si="1044"/>
        <v>49144</v>
      </c>
      <c r="DC107" s="228">
        <f t="shared" si="1045"/>
        <v>0</v>
      </c>
      <c r="DD107" s="228">
        <f t="shared" si="1046"/>
        <v>0</v>
      </c>
      <c r="DE107" s="228">
        <f t="shared" si="1047"/>
        <v>27783.519999999997</v>
      </c>
      <c r="DF107" s="228">
        <f t="shared" si="1048"/>
        <v>0</v>
      </c>
      <c r="DG107" s="228">
        <f t="shared" si="1049"/>
        <v>0</v>
      </c>
      <c r="DH107" s="228">
        <f t="shared" si="1050"/>
        <v>21019.010000000002</v>
      </c>
      <c r="DI107" s="228">
        <f t="shared" si="1051"/>
        <v>0</v>
      </c>
      <c r="DJ107" s="228">
        <f t="shared" si="1052"/>
        <v>0</v>
      </c>
      <c r="DK107" s="228">
        <f t="shared" si="1053"/>
        <v>82951.740000000005</v>
      </c>
      <c r="DL107" s="228">
        <f t="shared" si="1054"/>
        <v>0</v>
      </c>
      <c r="DM107" s="228">
        <f t="shared" si="1055"/>
        <v>0</v>
      </c>
      <c r="DN107" s="228">
        <f t="shared" si="1056"/>
        <v>0</v>
      </c>
      <c r="DO107" s="228">
        <f t="shared" si="1057"/>
        <v>0</v>
      </c>
      <c r="DP107" s="229">
        <f t="shared" si="1058"/>
        <v>38108</v>
      </c>
      <c r="DQ107" s="228">
        <f t="shared" si="34"/>
        <v>229511.27000000002</v>
      </c>
      <c r="DR107" s="230">
        <f t="shared" si="35"/>
        <v>38108</v>
      </c>
      <c r="DS107" s="231">
        <f t="shared" si="36"/>
        <v>0</v>
      </c>
      <c r="DT107" s="232"/>
      <c r="DU107" s="232"/>
      <c r="DV107" s="232"/>
      <c r="DW107" s="232"/>
      <c r="DX107" s="232"/>
      <c r="DY107" s="232"/>
      <c r="DZ107" s="232"/>
      <c r="EA107" s="232"/>
      <c r="EB107" s="232"/>
      <c r="EC107" s="232"/>
      <c r="ED107" s="232"/>
      <c r="EE107" s="232"/>
      <c r="EF107" s="232"/>
      <c r="EG107" s="232"/>
      <c r="EH107" s="232"/>
      <c r="EI107" s="232"/>
      <c r="EJ107" s="232"/>
      <c r="EK107" s="232"/>
      <c r="EL107" s="232"/>
      <c r="EM107" s="232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33"/>
      <c r="FB107" s="233"/>
      <c r="FC107" s="233"/>
      <c r="FD107" s="233"/>
      <c r="FE107" s="233"/>
      <c r="FF107" s="233"/>
      <c r="FG107" s="233"/>
      <c r="FH107" s="233"/>
      <c r="FI107" s="233"/>
    </row>
    <row r="108" spans="1:165" s="234" customFormat="1" ht="19.5" customHeight="1" x14ac:dyDescent="0.35">
      <c r="A108" s="205"/>
      <c r="B108" s="466">
        <f t="shared" si="961"/>
        <v>37865</v>
      </c>
      <c r="C108" s="467">
        <f t="shared" si="962"/>
        <v>86780.21</v>
      </c>
      <c r="D108" s="467">
        <v>0</v>
      </c>
      <c r="E108" s="467">
        <v>0</v>
      </c>
      <c r="F108" s="467">
        <f t="shared" si="929"/>
        <v>13915.73</v>
      </c>
      <c r="G108" s="467">
        <f t="shared" si="963"/>
        <v>100695.94</v>
      </c>
      <c r="H108" s="480">
        <f t="shared" si="964"/>
        <v>0.16035603048206495</v>
      </c>
      <c r="I108" s="347">
        <f t="shared" si="965"/>
        <v>209233.03000000003</v>
      </c>
      <c r="J108" s="210">
        <f t="shared" si="930"/>
        <v>0</v>
      </c>
      <c r="K108" s="211">
        <v>37865</v>
      </c>
      <c r="L108" s="212">
        <f t="shared" si="966"/>
        <v>1</v>
      </c>
      <c r="M108" s="398">
        <v>89</v>
      </c>
      <c r="N108" s="235">
        <f t="shared" si="931"/>
        <v>89</v>
      </c>
      <c r="O108" s="214">
        <f t="shared" ref="O108" si="1143">O107</f>
        <v>0</v>
      </c>
      <c r="P108" s="397">
        <v>-26.2</v>
      </c>
      <c r="Q108" s="236">
        <f t="shared" si="932"/>
        <v>0</v>
      </c>
      <c r="R108" s="212">
        <f t="shared" ref="R108" si="1144">R107</f>
        <v>0</v>
      </c>
      <c r="S108" s="398">
        <v>648.6</v>
      </c>
      <c r="T108" s="237">
        <f t="shared" si="933"/>
        <v>0</v>
      </c>
      <c r="U108" s="216">
        <f t="shared" ref="U108" si="1145">U107</f>
        <v>0</v>
      </c>
      <c r="V108" s="398">
        <v>29.76</v>
      </c>
      <c r="W108" s="237">
        <f t="shared" si="934"/>
        <v>0</v>
      </c>
      <c r="X108" s="216">
        <f t="shared" ref="X108" si="1146">X107</f>
        <v>0</v>
      </c>
      <c r="Y108" s="383">
        <v>990</v>
      </c>
      <c r="Z108" s="238">
        <f t="shared" si="935"/>
        <v>0</v>
      </c>
      <c r="AA108" s="218">
        <f t="shared" ref="AA108" si="1147">AA107</f>
        <v>1</v>
      </c>
      <c r="AB108" s="383">
        <v>495</v>
      </c>
      <c r="AC108" s="239">
        <f t="shared" si="936"/>
        <v>495</v>
      </c>
      <c r="AD108" s="216">
        <f t="shared" ref="AD108" si="1148">AD107</f>
        <v>0</v>
      </c>
      <c r="AE108" s="383">
        <v>99</v>
      </c>
      <c r="AF108" s="239">
        <f t="shared" si="937"/>
        <v>0</v>
      </c>
      <c r="AG108" s="216">
        <f t="shared" ref="AG108" si="1149">AG107</f>
        <v>0</v>
      </c>
      <c r="AH108" s="383">
        <v>100</v>
      </c>
      <c r="AI108" s="238">
        <f t="shared" si="938"/>
        <v>0</v>
      </c>
      <c r="AJ108" s="218">
        <f t="shared" ref="AJ108" si="1150">AJ107</f>
        <v>0</v>
      </c>
      <c r="AK108" s="383">
        <v>50</v>
      </c>
      <c r="AL108" s="239">
        <f t="shared" si="939"/>
        <v>0</v>
      </c>
      <c r="AM108" s="216">
        <f t="shared" ref="AM108" si="1151">AM107</f>
        <v>1</v>
      </c>
      <c r="AN108" s="383">
        <v>20</v>
      </c>
      <c r="AO108" s="238">
        <f t="shared" si="940"/>
        <v>20</v>
      </c>
      <c r="AP108" s="218">
        <f t="shared" ref="AP108" si="1152">AP107</f>
        <v>1</v>
      </c>
      <c r="AQ108" s="398">
        <v>921</v>
      </c>
      <c r="AR108" s="239">
        <f t="shared" si="941"/>
        <v>921</v>
      </c>
      <c r="AS108" s="216">
        <f t="shared" ref="AS108" si="1153">AS107</f>
        <v>0</v>
      </c>
      <c r="AT108" s="398">
        <v>57</v>
      </c>
      <c r="AU108" s="240">
        <f t="shared" si="942"/>
        <v>0</v>
      </c>
      <c r="AV108" s="214">
        <f t="shared" ref="AV108" si="1154">AV107</f>
        <v>0</v>
      </c>
      <c r="AW108" s="398">
        <v>1141</v>
      </c>
      <c r="AX108" s="236">
        <f t="shared" si="943"/>
        <v>0</v>
      </c>
      <c r="AY108" s="212">
        <f t="shared" ref="AY108" si="1155">AY107</f>
        <v>1</v>
      </c>
      <c r="AZ108" s="383">
        <v>973.5</v>
      </c>
      <c r="BA108" s="241">
        <f t="shared" si="944"/>
        <v>973.5</v>
      </c>
      <c r="BB108" s="214">
        <f t="shared" ref="BB108" si="1156">BB107</f>
        <v>0</v>
      </c>
      <c r="BC108" s="383">
        <v>62.25</v>
      </c>
      <c r="BD108" s="242">
        <f t="shared" si="945"/>
        <v>0</v>
      </c>
      <c r="BE108" s="212">
        <f t="shared" ref="BE108" si="1157">BE107</f>
        <v>0</v>
      </c>
      <c r="BF108" s="375">
        <v>2623.5</v>
      </c>
      <c r="BG108" s="242">
        <f t="shared" si="946"/>
        <v>0</v>
      </c>
      <c r="BH108" s="212">
        <f t="shared" ref="BH108" si="1158">BH107</f>
        <v>1</v>
      </c>
      <c r="BI108" s="375">
        <v>1292.25</v>
      </c>
      <c r="BJ108" s="240">
        <f t="shared" si="947"/>
        <v>1292.25</v>
      </c>
      <c r="BK108" s="212">
        <f t="shared" ref="BK108" si="1159">BK107</f>
        <v>0</v>
      </c>
      <c r="BL108" s="375">
        <v>227.25</v>
      </c>
      <c r="BM108" s="240">
        <f t="shared" si="948"/>
        <v>0</v>
      </c>
      <c r="BN108" s="212">
        <f t="shared" ref="BN108" si="1160">BN107</f>
        <v>0</v>
      </c>
      <c r="BO108" s="398">
        <v>1173.5</v>
      </c>
      <c r="BP108" s="236">
        <f t="shared" si="949"/>
        <v>0</v>
      </c>
      <c r="BQ108" s="212">
        <f t="shared" ref="BQ108" si="1161">BQ107</f>
        <v>2</v>
      </c>
      <c r="BR108" s="398">
        <v>5062.49</v>
      </c>
      <c r="BS108" s="242">
        <f t="shared" si="950"/>
        <v>10124.98</v>
      </c>
      <c r="BT108" s="212">
        <f t="shared" ref="BT108" si="1162">BT107</f>
        <v>0</v>
      </c>
      <c r="BU108" s="398">
        <v>2531.2399999999998</v>
      </c>
      <c r="BV108" s="240">
        <f t="shared" si="951"/>
        <v>0</v>
      </c>
      <c r="BW108" s="220">
        <f t="shared" ref="BW108" si="1163">BW107</f>
        <v>0</v>
      </c>
      <c r="BX108" s="398">
        <v>506.25</v>
      </c>
      <c r="BY108" s="236">
        <f t="shared" si="952"/>
        <v>0</v>
      </c>
      <c r="BZ108" s="212">
        <f t="shared" si="988"/>
        <v>0</v>
      </c>
      <c r="CA108" s="213"/>
      <c r="CB108" s="240">
        <f t="shared" si="953"/>
        <v>0</v>
      </c>
      <c r="CC108" s="214">
        <f t="shared" si="989"/>
        <v>0</v>
      </c>
      <c r="CD108" s="215"/>
      <c r="CE108" s="242">
        <f t="shared" si="954"/>
        <v>0</v>
      </c>
      <c r="CF108" s="221">
        <f t="shared" si="955"/>
        <v>13915.73</v>
      </c>
      <c r="CG108" s="222">
        <f t="shared" si="956"/>
        <v>1</v>
      </c>
      <c r="CH108" s="222">
        <f t="shared" si="957"/>
        <v>0</v>
      </c>
      <c r="CI108" s="223">
        <v>37865</v>
      </c>
      <c r="CJ108" s="209">
        <f t="shared" si="958"/>
        <v>13915.73</v>
      </c>
      <c r="CK108" s="209">
        <f t="shared" si="959"/>
        <v>0</v>
      </c>
      <c r="CL108" s="209">
        <f t="shared" si="990"/>
        <v>209233.03000000003</v>
      </c>
      <c r="CM108" s="207">
        <f>MAX(CL55:CL108)</f>
        <v>209233.03000000003</v>
      </c>
      <c r="CN108" s="207">
        <f t="shared" si="960"/>
        <v>0</v>
      </c>
      <c r="CO108" s="225" t="b">
        <f>(CN109=CM394)</f>
        <v>0</v>
      </c>
      <c r="CP108" s="226">
        <f t="shared" si="928"/>
        <v>0</v>
      </c>
      <c r="CQ108" s="227">
        <f t="shared" si="1033"/>
        <v>38139</v>
      </c>
      <c r="CR108" s="228">
        <f t="shared" si="1034"/>
        <v>41997.5</v>
      </c>
      <c r="CS108" s="228">
        <f t="shared" si="1035"/>
        <v>0</v>
      </c>
      <c r="CT108" s="228">
        <f t="shared" si="1036"/>
        <v>0</v>
      </c>
      <c r="CU108" s="228">
        <f t="shared" si="1037"/>
        <v>0</v>
      </c>
      <c r="CV108" s="228">
        <f t="shared" si="1038"/>
        <v>0</v>
      </c>
      <c r="CW108" s="228">
        <f t="shared" si="1039"/>
        <v>5745</v>
      </c>
      <c r="CX108" s="228">
        <f t="shared" si="1040"/>
        <v>0</v>
      </c>
      <c r="CY108" s="228">
        <f t="shared" si="1041"/>
        <v>0</v>
      </c>
      <c r="CZ108" s="228">
        <f t="shared" si="1042"/>
        <v>0</v>
      </c>
      <c r="DA108" s="228">
        <f t="shared" si="1043"/>
        <v>172.5</v>
      </c>
      <c r="DB108" s="228">
        <f t="shared" si="1044"/>
        <v>50934</v>
      </c>
      <c r="DC108" s="228">
        <f t="shared" si="1045"/>
        <v>0</v>
      </c>
      <c r="DD108" s="228">
        <f t="shared" si="1046"/>
        <v>0</v>
      </c>
      <c r="DE108" s="228">
        <f t="shared" si="1047"/>
        <v>25970.519999999997</v>
      </c>
      <c r="DF108" s="228">
        <f t="shared" si="1048"/>
        <v>0</v>
      </c>
      <c r="DG108" s="228">
        <f t="shared" si="1049"/>
        <v>0</v>
      </c>
      <c r="DH108" s="228">
        <f t="shared" si="1050"/>
        <v>19897.260000000002</v>
      </c>
      <c r="DI108" s="228">
        <f t="shared" si="1051"/>
        <v>0</v>
      </c>
      <c r="DJ108" s="228">
        <f t="shared" si="1052"/>
        <v>0</v>
      </c>
      <c r="DK108" s="228">
        <f t="shared" si="1053"/>
        <v>85873.74</v>
      </c>
      <c r="DL108" s="228">
        <f t="shared" si="1054"/>
        <v>0</v>
      </c>
      <c r="DM108" s="228">
        <f t="shared" si="1055"/>
        <v>0</v>
      </c>
      <c r="DN108" s="228">
        <f t="shared" si="1056"/>
        <v>0</v>
      </c>
      <c r="DO108" s="228">
        <f t="shared" si="1057"/>
        <v>0</v>
      </c>
      <c r="DP108" s="229">
        <f t="shared" si="1058"/>
        <v>38139</v>
      </c>
      <c r="DQ108" s="228">
        <f t="shared" si="34"/>
        <v>230590.52000000002</v>
      </c>
      <c r="DR108" s="230">
        <f t="shared" si="35"/>
        <v>38139</v>
      </c>
      <c r="DS108" s="231">
        <f t="shared" si="36"/>
        <v>0</v>
      </c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33"/>
      <c r="FB108" s="233"/>
      <c r="FC108" s="233"/>
      <c r="FD108" s="233"/>
      <c r="FE108" s="233"/>
      <c r="FF108" s="233"/>
      <c r="FG108" s="233"/>
      <c r="FH108" s="233"/>
      <c r="FI108" s="233"/>
    </row>
    <row r="109" spans="1:165" s="234" customFormat="1" ht="19.5" customHeight="1" x14ac:dyDescent="0.35">
      <c r="A109" s="205"/>
      <c r="B109" s="466">
        <f t="shared" si="961"/>
        <v>37895</v>
      </c>
      <c r="C109" s="467">
        <f t="shared" si="962"/>
        <v>100695.94</v>
      </c>
      <c r="D109" s="467">
        <v>0</v>
      </c>
      <c r="E109" s="467">
        <v>0</v>
      </c>
      <c r="F109" s="467">
        <f t="shared" si="929"/>
        <v>4300</v>
      </c>
      <c r="G109" s="467">
        <f t="shared" si="963"/>
        <v>104995.94</v>
      </c>
      <c r="H109" s="480">
        <f t="shared" si="964"/>
        <v>4.2702814035997877E-2</v>
      </c>
      <c r="I109" s="347">
        <f t="shared" si="965"/>
        <v>213533.03000000003</v>
      </c>
      <c r="J109" s="210">
        <f t="shared" si="930"/>
        <v>0</v>
      </c>
      <c r="K109" s="211">
        <v>37895</v>
      </c>
      <c r="L109" s="212">
        <f t="shared" si="966"/>
        <v>1</v>
      </c>
      <c r="M109" s="398">
        <v>271</v>
      </c>
      <c r="N109" s="235">
        <f t="shared" si="931"/>
        <v>271</v>
      </c>
      <c r="O109" s="214">
        <f t="shared" ref="O109" si="1164">O108</f>
        <v>0</v>
      </c>
      <c r="P109" s="397">
        <v>-8</v>
      </c>
      <c r="Q109" s="236">
        <f t="shared" si="932"/>
        <v>0</v>
      </c>
      <c r="R109" s="212">
        <f t="shared" ref="R109" si="1165">R108</f>
        <v>0</v>
      </c>
      <c r="S109" s="397">
        <v>-650</v>
      </c>
      <c r="T109" s="237">
        <f t="shared" si="933"/>
        <v>0</v>
      </c>
      <c r="U109" s="216">
        <f t="shared" ref="U109" si="1166">U108</f>
        <v>0</v>
      </c>
      <c r="V109" s="397">
        <v>-100.1</v>
      </c>
      <c r="W109" s="237">
        <f t="shared" si="934"/>
        <v>0</v>
      </c>
      <c r="X109" s="216">
        <f t="shared" ref="X109" si="1167">X108</f>
        <v>0</v>
      </c>
      <c r="Y109" s="382">
        <v>-1288</v>
      </c>
      <c r="Z109" s="238">
        <f t="shared" si="935"/>
        <v>0</v>
      </c>
      <c r="AA109" s="218">
        <f t="shared" ref="AA109" si="1168">AA108</f>
        <v>1</v>
      </c>
      <c r="AB109" s="382">
        <v>-683</v>
      </c>
      <c r="AC109" s="239">
        <f t="shared" si="936"/>
        <v>-683</v>
      </c>
      <c r="AD109" s="216">
        <f t="shared" ref="AD109" si="1169">AD108</f>
        <v>0</v>
      </c>
      <c r="AE109" s="382">
        <v>-199</v>
      </c>
      <c r="AF109" s="239">
        <f t="shared" si="937"/>
        <v>0</v>
      </c>
      <c r="AG109" s="216">
        <f t="shared" ref="AG109" si="1170">AG108</f>
        <v>0</v>
      </c>
      <c r="AH109" s="382">
        <v>-428</v>
      </c>
      <c r="AI109" s="238">
        <f t="shared" si="938"/>
        <v>0</v>
      </c>
      <c r="AJ109" s="218">
        <f t="shared" ref="AJ109" si="1171">AJ108</f>
        <v>0</v>
      </c>
      <c r="AK109" s="382">
        <v>-253</v>
      </c>
      <c r="AL109" s="239">
        <f t="shared" si="939"/>
        <v>0</v>
      </c>
      <c r="AM109" s="216">
        <f t="shared" ref="AM109" si="1172">AM108</f>
        <v>1</v>
      </c>
      <c r="AN109" s="382">
        <v>-148</v>
      </c>
      <c r="AO109" s="238">
        <f t="shared" si="940"/>
        <v>-148</v>
      </c>
      <c r="AP109" s="218">
        <f t="shared" ref="AP109" si="1173">AP108</f>
        <v>1</v>
      </c>
      <c r="AQ109" s="398">
        <v>2760</v>
      </c>
      <c r="AR109" s="239">
        <f t="shared" si="941"/>
        <v>2760</v>
      </c>
      <c r="AS109" s="216">
        <f t="shared" ref="AS109" si="1174">AS108</f>
        <v>0</v>
      </c>
      <c r="AT109" s="398">
        <v>276</v>
      </c>
      <c r="AU109" s="240">
        <f t="shared" si="942"/>
        <v>0</v>
      </c>
      <c r="AV109" s="214">
        <f t="shared" ref="AV109" si="1175">AV108</f>
        <v>0</v>
      </c>
      <c r="AW109" s="398">
        <v>1770</v>
      </c>
      <c r="AX109" s="236">
        <f t="shared" si="943"/>
        <v>0</v>
      </c>
      <c r="AY109" s="212">
        <f t="shared" ref="AY109" si="1176">AY108</f>
        <v>1</v>
      </c>
      <c r="AZ109" s="382">
        <v>-262.5</v>
      </c>
      <c r="BA109" s="241">
        <f t="shared" si="944"/>
        <v>-262.5</v>
      </c>
      <c r="BB109" s="214">
        <f t="shared" ref="BB109" si="1177">BB108</f>
        <v>0</v>
      </c>
      <c r="BC109" s="382">
        <v>-26.25</v>
      </c>
      <c r="BD109" s="242">
        <f t="shared" si="945"/>
        <v>0</v>
      </c>
      <c r="BE109" s="212">
        <f t="shared" ref="BE109" si="1178">BE108</f>
        <v>0</v>
      </c>
      <c r="BF109" s="374">
        <v>-825</v>
      </c>
      <c r="BG109" s="242">
        <f t="shared" si="946"/>
        <v>0</v>
      </c>
      <c r="BH109" s="212">
        <f t="shared" ref="BH109" si="1179">BH108</f>
        <v>1</v>
      </c>
      <c r="BI109" s="374">
        <v>-412.5</v>
      </c>
      <c r="BJ109" s="240">
        <f t="shared" si="947"/>
        <v>-412.5</v>
      </c>
      <c r="BK109" s="212">
        <f t="shared" ref="BK109" si="1180">BK108</f>
        <v>0</v>
      </c>
      <c r="BL109" s="374">
        <v>-82.5</v>
      </c>
      <c r="BM109" s="240">
        <f t="shared" si="948"/>
        <v>0</v>
      </c>
      <c r="BN109" s="212">
        <f t="shared" ref="BN109" si="1181">BN108</f>
        <v>0</v>
      </c>
      <c r="BO109" s="398">
        <v>2725</v>
      </c>
      <c r="BP109" s="236">
        <f t="shared" si="949"/>
        <v>0</v>
      </c>
      <c r="BQ109" s="212">
        <f t="shared" ref="BQ109" si="1182">BQ108</f>
        <v>2</v>
      </c>
      <c r="BR109" s="398">
        <v>1387.5</v>
      </c>
      <c r="BS109" s="242">
        <f t="shared" si="950"/>
        <v>2775</v>
      </c>
      <c r="BT109" s="212">
        <f t="shared" ref="BT109" si="1183">BT108</f>
        <v>0</v>
      </c>
      <c r="BU109" s="398">
        <v>693.75</v>
      </c>
      <c r="BV109" s="240">
        <f t="shared" si="951"/>
        <v>0</v>
      </c>
      <c r="BW109" s="220">
        <f t="shared" ref="BW109" si="1184">BW108</f>
        <v>0</v>
      </c>
      <c r="BX109" s="398">
        <v>138.75</v>
      </c>
      <c r="BY109" s="236">
        <f t="shared" si="952"/>
        <v>0</v>
      </c>
      <c r="BZ109" s="212">
        <f t="shared" si="988"/>
        <v>0</v>
      </c>
      <c r="CA109" s="213"/>
      <c r="CB109" s="240">
        <f t="shared" si="953"/>
        <v>0</v>
      </c>
      <c r="CC109" s="214">
        <f t="shared" si="989"/>
        <v>0</v>
      </c>
      <c r="CD109" s="215"/>
      <c r="CE109" s="242">
        <f t="shared" si="954"/>
        <v>0</v>
      </c>
      <c r="CF109" s="221">
        <f t="shared" si="955"/>
        <v>4300</v>
      </c>
      <c r="CG109" s="222">
        <f t="shared" si="956"/>
        <v>1</v>
      </c>
      <c r="CH109" s="222">
        <f t="shared" si="957"/>
        <v>0</v>
      </c>
      <c r="CI109" s="223">
        <v>37895</v>
      </c>
      <c r="CJ109" s="209">
        <f t="shared" si="958"/>
        <v>4300</v>
      </c>
      <c r="CK109" s="209">
        <f t="shared" si="959"/>
        <v>0</v>
      </c>
      <c r="CL109" s="209">
        <f t="shared" si="990"/>
        <v>213533.03000000003</v>
      </c>
      <c r="CM109" s="207">
        <f>MAX(CL55:CL109)</f>
        <v>213533.03000000003</v>
      </c>
      <c r="CN109" s="207">
        <f t="shared" si="960"/>
        <v>0</v>
      </c>
      <c r="CO109" s="225" t="b">
        <f>(CN110=CM394)</f>
        <v>0</v>
      </c>
      <c r="CP109" s="226">
        <f t="shared" si="928"/>
        <v>0</v>
      </c>
      <c r="CQ109" s="227">
        <f t="shared" si="1033"/>
        <v>38169</v>
      </c>
      <c r="CR109" s="228">
        <f t="shared" si="1034"/>
        <v>42368.5</v>
      </c>
      <c r="CS109" s="228">
        <f t="shared" si="1035"/>
        <v>0</v>
      </c>
      <c r="CT109" s="228">
        <f t="shared" si="1036"/>
        <v>0</v>
      </c>
      <c r="CU109" s="228">
        <f t="shared" si="1037"/>
        <v>0</v>
      </c>
      <c r="CV109" s="228">
        <f t="shared" si="1038"/>
        <v>0</v>
      </c>
      <c r="CW109" s="228">
        <f t="shared" si="1039"/>
        <v>6155</v>
      </c>
      <c r="CX109" s="228">
        <f t="shared" si="1040"/>
        <v>0</v>
      </c>
      <c r="CY109" s="228">
        <f t="shared" si="1041"/>
        <v>0</v>
      </c>
      <c r="CZ109" s="228">
        <f t="shared" si="1042"/>
        <v>0</v>
      </c>
      <c r="DA109" s="228">
        <f t="shared" si="1043"/>
        <v>941.5</v>
      </c>
      <c r="DB109" s="228">
        <f t="shared" si="1044"/>
        <v>53036</v>
      </c>
      <c r="DC109" s="228">
        <f t="shared" si="1045"/>
        <v>0</v>
      </c>
      <c r="DD109" s="228">
        <f t="shared" si="1046"/>
        <v>0</v>
      </c>
      <c r="DE109" s="228">
        <f t="shared" si="1047"/>
        <v>29856.519999999997</v>
      </c>
      <c r="DF109" s="228">
        <f t="shared" si="1048"/>
        <v>0</v>
      </c>
      <c r="DG109" s="228">
        <f t="shared" si="1049"/>
        <v>0</v>
      </c>
      <c r="DH109" s="228">
        <f t="shared" si="1050"/>
        <v>21664.510000000002</v>
      </c>
      <c r="DI109" s="228">
        <f t="shared" si="1051"/>
        <v>0</v>
      </c>
      <c r="DJ109" s="228">
        <f t="shared" si="1052"/>
        <v>0</v>
      </c>
      <c r="DK109" s="228">
        <f t="shared" si="1053"/>
        <v>86171.74</v>
      </c>
      <c r="DL109" s="228">
        <f t="shared" si="1054"/>
        <v>0</v>
      </c>
      <c r="DM109" s="228">
        <f t="shared" si="1055"/>
        <v>0</v>
      </c>
      <c r="DN109" s="228">
        <f t="shared" si="1056"/>
        <v>0</v>
      </c>
      <c r="DO109" s="228">
        <f t="shared" si="1057"/>
        <v>0</v>
      </c>
      <c r="DP109" s="229">
        <f t="shared" si="1058"/>
        <v>38169</v>
      </c>
      <c r="DQ109" s="228">
        <f t="shared" si="34"/>
        <v>240193.77000000002</v>
      </c>
      <c r="DR109" s="230">
        <f t="shared" si="35"/>
        <v>38169</v>
      </c>
      <c r="DS109" s="231">
        <f t="shared" si="36"/>
        <v>0</v>
      </c>
      <c r="DT109" s="232"/>
      <c r="DU109" s="232"/>
      <c r="DV109" s="232"/>
      <c r="DW109" s="232"/>
      <c r="DX109" s="232"/>
      <c r="DY109" s="232"/>
      <c r="DZ109" s="232"/>
      <c r="EA109" s="232"/>
      <c r="EB109" s="232"/>
      <c r="EC109" s="232"/>
      <c r="ED109" s="232"/>
      <c r="EE109" s="232"/>
      <c r="EF109" s="232"/>
      <c r="EG109" s="232"/>
      <c r="EH109" s="232"/>
      <c r="EI109" s="232"/>
      <c r="EJ109" s="232"/>
      <c r="EK109" s="232"/>
      <c r="EL109" s="232"/>
      <c r="EM109" s="232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5"/>
      <c r="FA109" s="233"/>
      <c r="FB109" s="233"/>
      <c r="FC109" s="233"/>
      <c r="FD109" s="233"/>
      <c r="FE109" s="233"/>
      <c r="FF109" s="233"/>
      <c r="FG109" s="233"/>
      <c r="FH109" s="233"/>
      <c r="FI109" s="233"/>
    </row>
    <row r="110" spans="1:165" s="234" customFormat="1" ht="19.5" customHeight="1" x14ac:dyDescent="0.35">
      <c r="A110" s="205"/>
      <c r="B110" s="466">
        <f t="shared" si="961"/>
        <v>37926</v>
      </c>
      <c r="C110" s="467">
        <f t="shared" si="962"/>
        <v>104995.94</v>
      </c>
      <c r="D110" s="467">
        <v>0</v>
      </c>
      <c r="E110" s="467">
        <v>0</v>
      </c>
      <c r="F110" s="467">
        <f t="shared" si="929"/>
        <v>4286.53</v>
      </c>
      <c r="G110" s="467">
        <f t="shared" si="963"/>
        <v>109282.47</v>
      </c>
      <c r="H110" s="480">
        <f t="shared" si="964"/>
        <v>4.0825673830816693E-2</v>
      </c>
      <c r="I110" s="347">
        <f t="shared" si="965"/>
        <v>217819.56000000003</v>
      </c>
      <c r="J110" s="210">
        <f t="shared" si="930"/>
        <v>0</v>
      </c>
      <c r="K110" s="211">
        <v>37926</v>
      </c>
      <c r="L110" s="212">
        <f t="shared" si="966"/>
        <v>1</v>
      </c>
      <c r="M110" s="397">
        <v>-1496.5</v>
      </c>
      <c r="N110" s="235">
        <f t="shared" si="931"/>
        <v>-1496.5</v>
      </c>
      <c r="O110" s="214">
        <f t="shared" ref="O110" si="1185">O109</f>
        <v>0</v>
      </c>
      <c r="P110" s="397">
        <v>-219.85</v>
      </c>
      <c r="Q110" s="236">
        <f t="shared" si="932"/>
        <v>0</v>
      </c>
      <c r="R110" s="212">
        <f t="shared" ref="R110" si="1186">R109</f>
        <v>0</v>
      </c>
      <c r="S110" s="397">
        <v>-975.2</v>
      </c>
      <c r="T110" s="237">
        <f t="shared" si="933"/>
        <v>0</v>
      </c>
      <c r="U110" s="216">
        <f t="shared" ref="U110" si="1187">U109</f>
        <v>0</v>
      </c>
      <c r="V110" s="397">
        <v>-167.72</v>
      </c>
      <c r="W110" s="237">
        <f t="shared" si="934"/>
        <v>0</v>
      </c>
      <c r="X110" s="216">
        <f t="shared" ref="X110" si="1188">X109</f>
        <v>0</v>
      </c>
      <c r="Y110" s="383">
        <v>1390</v>
      </c>
      <c r="Z110" s="238">
        <f t="shared" si="935"/>
        <v>0</v>
      </c>
      <c r="AA110" s="218">
        <f t="shared" ref="AA110" si="1189">AA109</f>
        <v>1</v>
      </c>
      <c r="AB110" s="383">
        <v>695</v>
      </c>
      <c r="AC110" s="239">
        <f t="shared" si="936"/>
        <v>695</v>
      </c>
      <c r="AD110" s="216">
        <f t="shared" ref="AD110" si="1190">AD109</f>
        <v>0</v>
      </c>
      <c r="AE110" s="383">
        <v>139</v>
      </c>
      <c r="AF110" s="239">
        <f t="shared" si="937"/>
        <v>0</v>
      </c>
      <c r="AG110" s="216">
        <f t="shared" ref="AG110" si="1191">AG109</f>
        <v>0</v>
      </c>
      <c r="AH110" s="383">
        <v>522</v>
      </c>
      <c r="AI110" s="238">
        <f t="shared" si="938"/>
        <v>0</v>
      </c>
      <c r="AJ110" s="218">
        <f t="shared" ref="AJ110" si="1192">AJ109</f>
        <v>0</v>
      </c>
      <c r="AK110" s="383">
        <v>222</v>
      </c>
      <c r="AL110" s="239">
        <f t="shared" si="939"/>
        <v>0</v>
      </c>
      <c r="AM110" s="216">
        <f t="shared" ref="AM110" si="1193">AM109</f>
        <v>1</v>
      </c>
      <c r="AN110" s="383">
        <v>42</v>
      </c>
      <c r="AO110" s="238">
        <f t="shared" si="940"/>
        <v>42</v>
      </c>
      <c r="AP110" s="218">
        <f t="shared" ref="AP110" si="1194">AP109</f>
        <v>1</v>
      </c>
      <c r="AQ110" s="398">
        <v>1680</v>
      </c>
      <c r="AR110" s="239">
        <f t="shared" si="941"/>
        <v>1680</v>
      </c>
      <c r="AS110" s="216">
        <f t="shared" ref="AS110" si="1195">AS109</f>
        <v>0</v>
      </c>
      <c r="AT110" s="398">
        <v>168</v>
      </c>
      <c r="AU110" s="240">
        <f t="shared" si="942"/>
        <v>0</v>
      </c>
      <c r="AV110" s="214">
        <f t="shared" ref="AV110" si="1196">AV109</f>
        <v>0</v>
      </c>
      <c r="AW110" s="397">
        <v>-1098</v>
      </c>
      <c r="AX110" s="236">
        <f t="shared" si="943"/>
        <v>0</v>
      </c>
      <c r="AY110" s="212">
        <f t="shared" ref="AY110" si="1197">AY109</f>
        <v>1</v>
      </c>
      <c r="AZ110" s="382">
        <v>-65.47</v>
      </c>
      <c r="BA110" s="241">
        <f t="shared" si="944"/>
        <v>-65.47</v>
      </c>
      <c r="BB110" s="214">
        <f t="shared" ref="BB110" si="1198">BB109</f>
        <v>0</v>
      </c>
      <c r="BC110" s="382">
        <v>-76.75</v>
      </c>
      <c r="BD110" s="242">
        <f t="shared" si="945"/>
        <v>0</v>
      </c>
      <c r="BE110" s="212">
        <f t="shared" ref="BE110" si="1199">BE109</f>
        <v>0</v>
      </c>
      <c r="BF110" s="375">
        <v>1347</v>
      </c>
      <c r="BG110" s="242">
        <f t="shared" si="946"/>
        <v>0</v>
      </c>
      <c r="BH110" s="212">
        <f t="shared" ref="BH110" si="1200">BH109</f>
        <v>1</v>
      </c>
      <c r="BI110" s="375">
        <v>634.5</v>
      </c>
      <c r="BJ110" s="240">
        <f t="shared" si="947"/>
        <v>634.5</v>
      </c>
      <c r="BK110" s="212">
        <f t="shared" ref="BK110" si="1201">BK109</f>
        <v>0</v>
      </c>
      <c r="BL110" s="375">
        <v>64.5</v>
      </c>
      <c r="BM110" s="240">
        <f t="shared" si="948"/>
        <v>0</v>
      </c>
      <c r="BN110" s="212">
        <f t="shared" ref="BN110" si="1202">BN109</f>
        <v>0</v>
      </c>
      <c r="BO110" s="397">
        <v>-2159.25</v>
      </c>
      <c r="BP110" s="236">
        <f t="shared" si="949"/>
        <v>0</v>
      </c>
      <c r="BQ110" s="212">
        <f t="shared" ref="BQ110" si="1203">BQ109</f>
        <v>2</v>
      </c>
      <c r="BR110" s="398">
        <v>1398.5</v>
      </c>
      <c r="BS110" s="242">
        <f t="shared" si="950"/>
        <v>2797</v>
      </c>
      <c r="BT110" s="212">
        <f t="shared" ref="BT110" si="1204">BT109</f>
        <v>0</v>
      </c>
      <c r="BU110" s="398">
        <v>679.75</v>
      </c>
      <c r="BV110" s="240">
        <f t="shared" si="951"/>
        <v>0</v>
      </c>
      <c r="BW110" s="220">
        <f t="shared" ref="BW110" si="1205">BW109</f>
        <v>0</v>
      </c>
      <c r="BX110" s="398">
        <v>104.75</v>
      </c>
      <c r="BY110" s="236">
        <f t="shared" si="952"/>
        <v>0</v>
      </c>
      <c r="BZ110" s="212">
        <f t="shared" si="988"/>
        <v>0</v>
      </c>
      <c r="CA110" s="213"/>
      <c r="CB110" s="240">
        <f t="shared" si="953"/>
        <v>0</v>
      </c>
      <c r="CC110" s="214">
        <f t="shared" si="989"/>
        <v>0</v>
      </c>
      <c r="CD110" s="215"/>
      <c r="CE110" s="242">
        <f t="shared" si="954"/>
        <v>0</v>
      </c>
      <c r="CF110" s="221">
        <f t="shared" si="955"/>
        <v>4286.53</v>
      </c>
      <c r="CG110" s="222">
        <f t="shared" si="956"/>
        <v>1</v>
      </c>
      <c r="CH110" s="222">
        <f t="shared" si="957"/>
        <v>0</v>
      </c>
      <c r="CI110" s="223">
        <v>37926</v>
      </c>
      <c r="CJ110" s="209">
        <f t="shared" si="958"/>
        <v>4286.53</v>
      </c>
      <c r="CK110" s="209">
        <f t="shared" si="959"/>
        <v>0</v>
      </c>
      <c r="CL110" s="209">
        <f t="shared" si="990"/>
        <v>217819.56000000003</v>
      </c>
      <c r="CM110" s="207">
        <f>MAX(CL55:CL110)</f>
        <v>217819.56000000003</v>
      </c>
      <c r="CN110" s="207">
        <f t="shared" si="960"/>
        <v>0</v>
      </c>
      <c r="CO110" s="225" t="b">
        <f>(CN111=CM394)</f>
        <v>0</v>
      </c>
      <c r="CP110" s="226">
        <f t="shared" si="928"/>
        <v>0</v>
      </c>
      <c r="CQ110" s="227">
        <f t="shared" si="1033"/>
        <v>38200</v>
      </c>
      <c r="CR110" s="228">
        <f t="shared" si="1034"/>
        <v>43059.5</v>
      </c>
      <c r="CS110" s="228">
        <f t="shared" si="1035"/>
        <v>0</v>
      </c>
      <c r="CT110" s="228">
        <f t="shared" si="1036"/>
        <v>0</v>
      </c>
      <c r="CU110" s="228">
        <f t="shared" si="1037"/>
        <v>0</v>
      </c>
      <c r="CV110" s="228">
        <f t="shared" si="1038"/>
        <v>0</v>
      </c>
      <c r="CW110" s="228">
        <f t="shared" si="1039"/>
        <v>6170</v>
      </c>
      <c r="CX110" s="228">
        <f t="shared" si="1040"/>
        <v>0</v>
      </c>
      <c r="CY110" s="228">
        <f t="shared" si="1041"/>
        <v>0</v>
      </c>
      <c r="CZ110" s="228">
        <f t="shared" si="1042"/>
        <v>0</v>
      </c>
      <c r="DA110" s="228">
        <f t="shared" si="1043"/>
        <v>1159.5</v>
      </c>
      <c r="DB110" s="228">
        <f t="shared" si="1044"/>
        <v>51178</v>
      </c>
      <c r="DC110" s="228">
        <f t="shared" si="1045"/>
        <v>0</v>
      </c>
      <c r="DD110" s="228">
        <f t="shared" si="1046"/>
        <v>0</v>
      </c>
      <c r="DE110" s="228">
        <f t="shared" si="1047"/>
        <v>24603.519999999997</v>
      </c>
      <c r="DF110" s="228">
        <f t="shared" si="1048"/>
        <v>0</v>
      </c>
      <c r="DG110" s="228">
        <f t="shared" si="1049"/>
        <v>0</v>
      </c>
      <c r="DH110" s="228">
        <f t="shared" si="1050"/>
        <v>19105.260000000002</v>
      </c>
      <c r="DI110" s="228">
        <f t="shared" si="1051"/>
        <v>0</v>
      </c>
      <c r="DJ110" s="228">
        <f t="shared" si="1052"/>
        <v>0</v>
      </c>
      <c r="DK110" s="228">
        <f t="shared" si="1053"/>
        <v>85243.74</v>
      </c>
      <c r="DL110" s="228">
        <f t="shared" si="1054"/>
        <v>0</v>
      </c>
      <c r="DM110" s="228">
        <f t="shared" si="1055"/>
        <v>0</v>
      </c>
      <c r="DN110" s="228">
        <f t="shared" si="1056"/>
        <v>0</v>
      </c>
      <c r="DO110" s="228">
        <f t="shared" si="1057"/>
        <v>0</v>
      </c>
      <c r="DP110" s="229">
        <f t="shared" si="1058"/>
        <v>38200</v>
      </c>
      <c r="DQ110" s="228">
        <f t="shared" si="34"/>
        <v>230519.52000000002</v>
      </c>
      <c r="DR110" s="230">
        <f t="shared" si="35"/>
        <v>38200</v>
      </c>
      <c r="DS110" s="231">
        <f t="shared" si="36"/>
        <v>0</v>
      </c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33"/>
      <c r="FB110" s="233"/>
      <c r="FC110" s="233"/>
      <c r="FD110" s="233"/>
      <c r="FE110" s="233"/>
      <c r="FF110" s="233"/>
      <c r="FG110" s="233"/>
      <c r="FH110" s="233"/>
      <c r="FI110" s="233"/>
    </row>
    <row r="111" spans="1:165" s="234" customFormat="1" ht="19.5" customHeight="1" x14ac:dyDescent="0.35">
      <c r="A111" s="205"/>
      <c r="B111" s="466">
        <f t="shared" si="961"/>
        <v>37956</v>
      </c>
      <c r="C111" s="467">
        <f t="shared" si="962"/>
        <v>109282.47</v>
      </c>
      <c r="D111" s="467">
        <v>0</v>
      </c>
      <c r="E111" s="467">
        <v>0</v>
      </c>
      <c r="F111" s="467">
        <f t="shared" si="929"/>
        <v>14719.21</v>
      </c>
      <c r="G111" s="467">
        <f t="shared" si="963"/>
        <v>124001.68</v>
      </c>
      <c r="H111" s="480">
        <f t="shared" si="964"/>
        <v>0.13468958013119578</v>
      </c>
      <c r="I111" s="347">
        <f t="shared" si="965"/>
        <v>232538.77000000002</v>
      </c>
      <c r="J111" s="210">
        <f t="shared" si="930"/>
        <v>0</v>
      </c>
      <c r="K111" s="211">
        <v>37956</v>
      </c>
      <c r="L111" s="212">
        <f t="shared" si="966"/>
        <v>1</v>
      </c>
      <c r="M111" s="398">
        <v>2686</v>
      </c>
      <c r="N111" s="235">
        <f t="shared" si="931"/>
        <v>2686</v>
      </c>
      <c r="O111" s="214">
        <f t="shared" ref="O111" si="1206">O110</f>
        <v>0</v>
      </c>
      <c r="P111" s="398">
        <v>268.60000000000002</v>
      </c>
      <c r="Q111" s="236">
        <f t="shared" si="932"/>
        <v>0</v>
      </c>
      <c r="R111" s="212">
        <f t="shared" ref="R111" si="1207">R110</f>
        <v>0</v>
      </c>
      <c r="S111" s="397">
        <v>-584.20000000000005</v>
      </c>
      <c r="T111" s="237">
        <f t="shared" si="933"/>
        <v>0</v>
      </c>
      <c r="U111" s="216">
        <f t="shared" ref="U111" si="1208">U110</f>
        <v>0</v>
      </c>
      <c r="V111" s="397">
        <v>-128.62</v>
      </c>
      <c r="W111" s="237">
        <f t="shared" si="934"/>
        <v>0</v>
      </c>
      <c r="X111" s="216">
        <f t="shared" ref="X111" si="1209">X110</f>
        <v>0</v>
      </c>
      <c r="Y111" s="383">
        <v>1750</v>
      </c>
      <c r="Z111" s="238">
        <f t="shared" si="935"/>
        <v>0</v>
      </c>
      <c r="AA111" s="218">
        <f t="shared" ref="AA111" si="1210">AA110</f>
        <v>1</v>
      </c>
      <c r="AB111" s="383">
        <v>875</v>
      </c>
      <c r="AC111" s="239">
        <f t="shared" si="936"/>
        <v>875</v>
      </c>
      <c r="AD111" s="216">
        <f t="shared" ref="AD111" si="1211">AD110</f>
        <v>0</v>
      </c>
      <c r="AE111" s="383">
        <v>175</v>
      </c>
      <c r="AF111" s="239">
        <f t="shared" si="937"/>
        <v>0</v>
      </c>
      <c r="AG111" s="216">
        <f t="shared" ref="AG111" si="1212">AG110</f>
        <v>0</v>
      </c>
      <c r="AH111" s="383">
        <v>2950</v>
      </c>
      <c r="AI111" s="238">
        <f t="shared" si="938"/>
        <v>0</v>
      </c>
      <c r="AJ111" s="218">
        <f t="shared" ref="AJ111" si="1213">AJ110</f>
        <v>0</v>
      </c>
      <c r="AK111" s="383">
        <v>1475</v>
      </c>
      <c r="AL111" s="239">
        <f t="shared" si="939"/>
        <v>0</v>
      </c>
      <c r="AM111" s="216">
        <f t="shared" ref="AM111" si="1214">AM110</f>
        <v>1</v>
      </c>
      <c r="AN111" s="383">
        <v>590</v>
      </c>
      <c r="AO111" s="238">
        <f t="shared" si="940"/>
        <v>590</v>
      </c>
      <c r="AP111" s="218">
        <f t="shared" ref="AP111" si="1215">AP110</f>
        <v>1</v>
      </c>
      <c r="AQ111" s="398">
        <v>2590</v>
      </c>
      <c r="AR111" s="239">
        <f t="shared" si="941"/>
        <v>2590</v>
      </c>
      <c r="AS111" s="216">
        <f t="shared" ref="AS111" si="1216">AS110</f>
        <v>0</v>
      </c>
      <c r="AT111" s="398">
        <v>259</v>
      </c>
      <c r="AU111" s="240">
        <f t="shared" si="942"/>
        <v>0</v>
      </c>
      <c r="AV111" s="214">
        <f t="shared" ref="AV111" si="1217">AV110</f>
        <v>0</v>
      </c>
      <c r="AW111" s="397">
        <v>-958</v>
      </c>
      <c r="AX111" s="236">
        <f t="shared" si="943"/>
        <v>0</v>
      </c>
      <c r="AY111" s="212">
        <f t="shared" ref="AY111" si="1218">AY110</f>
        <v>1</v>
      </c>
      <c r="AZ111" s="383">
        <v>3962.5</v>
      </c>
      <c r="BA111" s="241">
        <f t="shared" si="944"/>
        <v>3962.5</v>
      </c>
      <c r="BB111" s="214">
        <f t="shared" ref="BB111" si="1219">BB110</f>
        <v>0</v>
      </c>
      <c r="BC111" s="383">
        <v>396.25</v>
      </c>
      <c r="BD111" s="242">
        <f t="shared" si="945"/>
        <v>0</v>
      </c>
      <c r="BE111" s="212">
        <f t="shared" ref="BE111" si="1220">BE110</f>
        <v>0</v>
      </c>
      <c r="BF111" s="375">
        <v>7537.5</v>
      </c>
      <c r="BG111" s="242">
        <f t="shared" si="946"/>
        <v>0</v>
      </c>
      <c r="BH111" s="212">
        <f t="shared" ref="BH111" si="1221">BH110</f>
        <v>1</v>
      </c>
      <c r="BI111" s="375">
        <v>3768.75</v>
      </c>
      <c r="BJ111" s="240">
        <f t="shared" si="947"/>
        <v>3768.75</v>
      </c>
      <c r="BK111" s="212">
        <f t="shared" ref="BK111" si="1222">BK110</f>
        <v>0</v>
      </c>
      <c r="BL111" s="375">
        <v>753.75</v>
      </c>
      <c r="BM111" s="240">
        <f t="shared" si="948"/>
        <v>0</v>
      </c>
      <c r="BN111" s="212">
        <f t="shared" ref="BN111" si="1223">BN110</f>
        <v>0</v>
      </c>
      <c r="BO111" s="398">
        <v>4706.25</v>
      </c>
      <c r="BP111" s="236">
        <f t="shared" si="949"/>
        <v>0</v>
      </c>
      <c r="BQ111" s="212">
        <f t="shared" ref="BQ111" si="1224">BQ110</f>
        <v>2</v>
      </c>
      <c r="BR111" s="398">
        <v>123.48</v>
      </c>
      <c r="BS111" s="242">
        <f t="shared" si="950"/>
        <v>246.96</v>
      </c>
      <c r="BT111" s="212">
        <f t="shared" ref="BT111" si="1225">BT110</f>
        <v>0</v>
      </c>
      <c r="BU111" s="398">
        <v>42.24</v>
      </c>
      <c r="BV111" s="240">
        <f t="shared" si="951"/>
        <v>0</v>
      </c>
      <c r="BW111" s="220">
        <f t="shared" ref="BW111" si="1226">BW110</f>
        <v>0</v>
      </c>
      <c r="BX111" s="397">
        <v>-22.75</v>
      </c>
      <c r="BY111" s="236">
        <f t="shared" si="952"/>
        <v>0</v>
      </c>
      <c r="BZ111" s="212">
        <f t="shared" si="988"/>
        <v>0</v>
      </c>
      <c r="CA111" s="213"/>
      <c r="CB111" s="240">
        <f t="shared" si="953"/>
        <v>0</v>
      </c>
      <c r="CC111" s="214">
        <f t="shared" si="989"/>
        <v>0</v>
      </c>
      <c r="CD111" s="215"/>
      <c r="CE111" s="242">
        <f t="shared" si="954"/>
        <v>0</v>
      </c>
      <c r="CF111" s="221">
        <f t="shared" si="955"/>
        <v>14719.21</v>
      </c>
      <c r="CG111" s="222">
        <f t="shared" si="956"/>
        <v>1</v>
      </c>
      <c r="CH111" s="222">
        <f t="shared" si="957"/>
        <v>0</v>
      </c>
      <c r="CI111" s="223">
        <v>37956</v>
      </c>
      <c r="CJ111" s="209">
        <f t="shared" si="958"/>
        <v>14719.21</v>
      </c>
      <c r="CK111" s="209">
        <f t="shared" si="959"/>
        <v>0</v>
      </c>
      <c r="CL111" s="209">
        <f t="shared" si="990"/>
        <v>232538.77000000002</v>
      </c>
      <c r="CM111" s="207">
        <f>MAX(CL55:CL111)</f>
        <v>232538.77000000002</v>
      </c>
      <c r="CN111" s="207">
        <f t="shared" si="960"/>
        <v>0</v>
      </c>
      <c r="CO111" s="247"/>
      <c r="CP111" s="226"/>
      <c r="CQ111" s="227">
        <f t="shared" si="1033"/>
        <v>38231</v>
      </c>
      <c r="CR111" s="228">
        <f t="shared" si="1034"/>
        <v>43576.5</v>
      </c>
      <c r="CS111" s="228">
        <f t="shared" si="1035"/>
        <v>0</v>
      </c>
      <c r="CT111" s="228">
        <f t="shared" si="1036"/>
        <v>0</v>
      </c>
      <c r="CU111" s="228">
        <f t="shared" si="1037"/>
        <v>0</v>
      </c>
      <c r="CV111" s="228">
        <f t="shared" si="1038"/>
        <v>0</v>
      </c>
      <c r="CW111" s="228">
        <f t="shared" si="1039"/>
        <v>5736</v>
      </c>
      <c r="CX111" s="228">
        <f t="shared" si="1040"/>
        <v>0</v>
      </c>
      <c r="CY111" s="228">
        <f t="shared" si="1041"/>
        <v>0</v>
      </c>
      <c r="CZ111" s="228">
        <f t="shared" si="1042"/>
        <v>0</v>
      </c>
      <c r="DA111" s="228">
        <f t="shared" si="1043"/>
        <v>1118.5</v>
      </c>
      <c r="DB111" s="228">
        <f t="shared" si="1044"/>
        <v>53809</v>
      </c>
      <c r="DC111" s="228">
        <f t="shared" si="1045"/>
        <v>0</v>
      </c>
      <c r="DD111" s="228">
        <f t="shared" si="1046"/>
        <v>0</v>
      </c>
      <c r="DE111" s="228">
        <f t="shared" si="1047"/>
        <v>21948.519999999997</v>
      </c>
      <c r="DF111" s="228">
        <f t="shared" si="1048"/>
        <v>0</v>
      </c>
      <c r="DG111" s="228">
        <f t="shared" si="1049"/>
        <v>0</v>
      </c>
      <c r="DH111" s="228">
        <f t="shared" si="1050"/>
        <v>19466.260000000002</v>
      </c>
      <c r="DI111" s="228">
        <f t="shared" si="1051"/>
        <v>0</v>
      </c>
      <c r="DJ111" s="228">
        <f t="shared" si="1052"/>
        <v>0</v>
      </c>
      <c r="DK111" s="228">
        <f t="shared" si="1053"/>
        <v>84339.74</v>
      </c>
      <c r="DL111" s="228">
        <f t="shared" si="1054"/>
        <v>0</v>
      </c>
      <c r="DM111" s="228">
        <f t="shared" si="1055"/>
        <v>0</v>
      </c>
      <c r="DN111" s="228">
        <f t="shared" si="1056"/>
        <v>0</v>
      </c>
      <c r="DO111" s="228">
        <f t="shared" si="1057"/>
        <v>0</v>
      </c>
      <c r="DP111" s="229">
        <f t="shared" si="1058"/>
        <v>38231</v>
      </c>
      <c r="DQ111" s="228">
        <f t="shared" si="34"/>
        <v>229994.52000000002</v>
      </c>
      <c r="DR111" s="230">
        <f t="shared" si="35"/>
        <v>38231</v>
      </c>
      <c r="DS111" s="231">
        <f t="shared" si="36"/>
        <v>0</v>
      </c>
      <c r="DT111" s="232"/>
      <c r="DU111" s="232"/>
      <c r="DV111" s="232"/>
      <c r="DW111" s="232"/>
      <c r="DX111" s="232"/>
      <c r="DY111" s="232"/>
      <c r="DZ111" s="232"/>
      <c r="EA111" s="232"/>
      <c r="EB111" s="232"/>
      <c r="EC111" s="232"/>
      <c r="ED111" s="232"/>
      <c r="EE111" s="232"/>
      <c r="EF111" s="232"/>
      <c r="EG111" s="232"/>
      <c r="EH111" s="232"/>
      <c r="EI111" s="232"/>
      <c r="EJ111" s="232"/>
      <c r="EK111" s="232"/>
      <c r="EL111" s="232"/>
      <c r="EM111" s="232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33"/>
      <c r="FB111" s="233"/>
      <c r="FC111" s="233"/>
      <c r="FD111" s="233"/>
      <c r="FE111" s="233"/>
      <c r="FF111" s="233"/>
      <c r="FG111" s="233"/>
      <c r="FH111" s="233"/>
      <c r="FI111" s="233"/>
    </row>
    <row r="112" spans="1:165" s="234" customFormat="1" ht="19.5" customHeight="1" x14ac:dyDescent="0.35">
      <c r="A112" s="205"/>
      <c r="B112" s="466"/>
      <c r="C112" s="467"/>
      <c r="D112" s="467"/>
      <c r="E112" s="467"/>
      <c r="F112" s="481" t="s">
        <v>70</v>
      </c>
      <c r="G112" s="467"/>
      <c r="H112" s="482" t="s">
        <v>28</v>
      </c>
      <c r="I112" s="347"/>
      <c r="J112" s="210"/>
      <c r="K112" s="248"/>
      <c r="L112" s="212"/>
      <c r="M112"/>
      <c r="N112" s="235"/>
      <c r="O112" s="214"/>
      <c r="P112"/>
      <c r="Q112" s="236"/>
      <c r="R112" s="212"/>
      <c r="S112"/>
      <c r="T112" s="237"/>
      <c r="U112" s="216"/>
      <c r="V112"/>
      <c r="W112" s="237"/>
      <c r="X112" s="216"/>
      <c r="Y112" s="384" t="s">
        <v>70</v>
      </c>
      <c r="Z112" s="238"/>
      <c r="AA112" s="218"/>
      <c r="AB112" s="384" t="s">
        <v>70</v>
      </c>
      <c r="AC112" s="239"/>
      <c r="AD112" s="216"/>
      <c r="AE112" s="384" t="s">
        <v>70</v>
      </c>
      <c r="AF112" s="239"/>
      <c r="AG112" s="216"/>
      <c r="AH112" s="384" t="s">
        <v>70</v>
      </c>
      <c r="AI112" s="238"/>
      <c r="AJ112" s="218"/>
      <c r="AK112" s="384" t="s">
        <v>70</v>
      </c>
      <c r="AL112" s="239"/>
      <c r="AM112" s="216"/>
      <c r="AN112" s="384" t="s">
        <v>70</v>
      </c>
      <c r="AO112" s="238"/>
      <c r="AP112" s="218"/>
      <c r="AQ112" s="378" t="s">
        <v>4</v>
      </c>
      <c r="AR112" s="239"/>
      <c r="AS112" s="216"/>
      <c r="AT112" s="378" t="s">
        <v>4</v>
      </c>
      <c r="AU112" s="240"/>
      <c r="AV112" s="214"/>
      <c r="AW112" s="378" t="s">
        <v>4</v>
      </c>
      <c r="AX112" s="236"/>
      <c r="AY112" s="212"/>
      <c r="AZ112" s="384" t="s">
        <v>4</v>
      </c>
      <c r="BA112" s="241"/>
      <c r="BB112" s="214"/>
      <c r="BC112" s="384" t="s">
        <v>4</v>
      </c>
      <c r="BD112" s="242"/>
      <c r="BE112" s="212"/>
      <c r="BF112" s="380" t="s">
        <v>140</v>
      </c>
      <c r="BG112" s="242"/>
      <c r="BH112" s="212"/>
      <c r="BI112" s="380" t="s">
        <v>140</v>
      </c>
      <c r="BJ112" s="240"/>
      <c r="BK112" s="212"/>
      <c r="BL112" s="380" t="s">
        <v>140</v>
      </c>
      <c r="BM112" s="240"/>
      <c r="BN112" s="212"/>
      <c r="BO112" s="378" t="s">
        <v>4</v>
      </c>
      <c r="BP112" s="236"/>
      <c r="BQ112" s="212"/>
      <c r="BR112" s="378" t="s">
        <v>4</v>
      </c>
      <c r="BS112" s="242"/>
      <c r="BT112" s="212"/>
      <c r="BU112" s="378" t="s">
        <v>4</v>
      </c>
      <c r="BV112" s="240"/>
      <c r="BW112" s="220"/>
      <c r="BX112" s="378" t="s">
        <v>4</v>
      </c>
      <c r="BY112" s="236"/>
      <c r="BZ112" s="212"/>
      <c r="CA112" s="249"/>
      <c r="CB112" s="240"/>
      <c r="CC112" s="214"/>
      <c r="CD112" s="250"/>
      <c r="CE112" s="242"/>
      <c r="CF112" s="251" t="s">
        <v>4</v>
      </c>
      <c r="CG112" s="222"/>
      <c r="CH112" s="222"/>
      <c r="CI112" s="223"/>
      <c r="CJ112" s="209"/>
      <c r="CK112" s="209"/>
      <c r="CL112" s="209"/>
      <c r="CM112" s="207"/>
      <c r="CN112" s="207"/>
      <c r="CO112" s="247"/>
      <c r="CP112" s="226"/>
      <c r="CQ112" s="227">
        <f t="shared" si="1033"/>
        <v>38261</v>
      </c>
      <c r="CR112" s="228">
        <f t="shared" si="1034"/>
        <v>42900.5</v>
      </c>
      <c r="CS112" s="228">
        <f t="shared" si="1035"/>
        <v>0</v>
      </c>
      <c r="CT112" s="228">
        <f t="shared" si="1036"/>
        <v>0</v>
      </c>
      <c r="CU112" s="228">
        <f t="shared" si="1037"/>
        <v>0</v>
      </c>
      <c r="CV112" s="228">
        <f t="shared" si="1038"/>
        <v>0</v>
      </c>
      <c r="CW112" s="228">
        <f t="shared" si="1039"/>
        <v>6240</v>
      </c>
      <c r="CX112" s="228">
        <f t="shared" si="1040"/>
        <v>0</v>
      </c>
      <c r="CY112" s="228">
        <f t="shared" si="1041"/>
        <v>0</v>
      </c>
      <c r="CZ112" s="228">
        <f t="shared" si="1042"/>
        <v>0</v>
      </c>
      <c r="DA112" s="228">
        <f t="shared" si="1043"/>
        <v>1513.5</v>
      </c>
      <c r="DB112" s="228">
        <f t="shared" si="1044"/>
        <v>55919</v>
      </c>
      <c r="DC112" s="228">
        <f t="shared" si="1045"/>
        <v>0</v>
      </c>
      <c r="DD112" s="228">
        <f t="shared" si="1046"/>
        <v>0</v>
      </c>
      <c r="DE112" s="228">
        <f t="shared" si="1047"/>
        <v>26773.519999999997</v>
      </c>
      <c r="DF112" s="228">
        <f t="shared" si="1048"/>
        <v>0</v>
      </c>
      <c r="DG112" s="228">
        <f t="shared" si="1049"/>
        <v>0</v>
      </c>
      <c r="DH112" s="228">
        <f t="shared" si="1050"/>
        <v>21691.260000000002</v>
      </c>
      <c r="DI112" s="228">
        <f t="shared" si="1051"/>
        <v>0</v>
      </c>
      <c r="DJ112" s="228">
        <f t="shared" si="1052"/>
        <v>0</v>
      </c>
      <c r="DK112" s="228">
        <f t="shared" si="1053"/>
        <v>92237.74</v>
      </c>
      <c r="DL112" s="228">
        <f t="shared" si="1054"/>
        <v>0</v>
      </c>
      <c r="DM112" s="228">
        <f t="shared" si="1055"/>
        <v>0</v>
      </c>
      <c r="DN112" s="228">
        <f t="shared" si="1056"/>
        <v>0</v>
      </c>
      <c r="DO112" s="228">
        <f t="shared" si="1057"/>
        <v>0</v>
      </c>
      <c r="DP112" s="229">
        <f t="shared" si="1058"/>
        <v>38261</v>
      </c>
      <c r="DQ112" s="228">
        <f t="shared" si="34"/>
        <v>247275.52000000002</v>
      </c>
      <c r="DR112" s="230">
        <f t="shared" si="35"/>
        <v>38261</v>
      </c>
      <c r="DS112" s="231">
        <f t="shared" si="36"/>
        <v>0</v>
      </c>
      <c r="DT112" s="232"/>
      <c r="DU112" s="232"/>
      <c r="DV112" s="232"/>
      <c r="DW112" s="232"/>
      <c r="DX112" s="232"/>
      <c r="DY112" s="232"/>
      <c r="DZ112" s="232"/>
      <c r="EA112" s="232"/>
      <c r="EB112" s="232"/>
      <c r="EC112" s="232"/>
      <c r="ED112" s="232"/>
      <c r="EE112" s="232"/>
      <c r="EF112" s="232"/>
      <c r="EG112" s="232"/>
      <c r="EH112" s="232"/>
      <c r="EI112" s="232"/>
      <c r="EJ112" s="232"/>
      <c r="EK112" s="232"/>
      <c r="EL112" s="232"/>
      <c r="EM112" s="232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33"/>
      <c r="FB112" s="233"/>
      <c r="FC112" s="233"/>
      <c r="FD112" s="233"/>
      <c r="FE112" s="233"/>
      <c r="FF112" s="233"/>
      <c r="FG112" s="233"/>
      <c r="FH112" s="233"/>
      <c r="FI112" s="233"/>
    </row>
    <row r="113" spans="1:165" s="234" customFormat="1" ht="19.5" customHeight="1" x14ac:dyDescent="0.35">
      <c r="A113" s="205"/>
      <c r="B113" s="466"/>
      <c r="C113" s="467"/>
      <c r="D113" s="467"/>
      <c r="E113" s="467"/>
      <c r="F113" s="479">
        <f>SUM(F100:F112)</f>
        <v>64001.679999999993</v>
      </c>
      <c r="G113" s="479"/>
      <c r="H113" s="483">
        <f>F113/D55</f>
        <v>1.0666946666666666</v>
      </c>
      <c r="I113" s="344"/>
      <c r="J113" s="253"/>
      <c r="K113" s="248"/>
      <c r="L113" s="212">
        <f>L110</f>
        <v>1</v>
      </c>
      <c r="M113" s="389">
        <v>7599</v>
      </c>
      <c r="N113" s="235">
        <f>M113*L113</f>
        <v>7599</v>
      </c>
      <c r="O113" s="214">
        <f>O110</f>
        <v>0</v>
      </c>
      <c r="P113" s="389">
        <v>444</v>
      </c>
      <c r="Q113" s="236">
        <f>P113*O113</f>
        <v>0</v>
      </c>
      <c r="R113" s="212">
        <f>R110</f>
        <v>0</v>
      </c>
      <c r="S113" s="399">
        <v>-1383.8</v>
      </c>
      <c r="T113" s="237">
        <f>S113*R113</f>
        <v>0</v>
      </c>
      <c r="U113" s="216">
        <f>U110</f>
        <v>0</v>
      </c>
      <c r="V113" s="399">
        <v>-594.67999999999995</v>
      </c>
      <c r="W113" s="237">
        <f>V113*U113</f>
        <v>0</v>
      </c>
      <c r="X113" s="216">
        <f>X110</f>
        <v>0</v>
      </c>
      <c r="Y113" s="385">
        <v>10306</v>
      </c>
      <c r="Z113" s="238">
        <f>Y113*X113</f>
        <v>0</v>
      </c>
      <c r="AA113" s="218">
        <f>AA110</f>
        <v>1</v>
      </c>
      <c r="AB113" s="385">
        <v>5036</v>
      </c>
      <c r="AC113" s="239">
        <f>AB113*AA113</f>
        <v>5036</v>
      </c>
      <c r="AD113" s="216">
        <f>AD110</f>
        <v>0</v>
      </c>
      <c r="AE113" s="385">
        <v>820</v>
      </c>
      <c r="AF113" s="239">
        <f>AE113*AD113</f>
        <v>0</v>
      </c>
      <c r="AG113" s="216">
        <f>AG110</f>
        <v>0</v>
      </c>
      <c r="AH113" s="385">
        <v>6988</v>
      </c>
      <c r="AI113" s="238">
        <f>AH113*AG113</f>
        <v>0</v>
      </c>
      <c r="AJ113" s="218">
        <f>AJ110</f>
        <v>0</v>
      </c>
      <c r="AK113" s="385">
        <v>3338</v>
      </c>
      <c r="AL113" s="239">
        <f>AK113*AJ113</f>
        <v>0</v>
      </c>
      <c r="AM113" s="216">
        <f>AM110</f>
        <v>1</v>
      </c>
      <c r="AN113" s="385">
        <v>1148</v>
      </c>
      <c r="AO113" s="238">
        <f>AN113*AM113</f>
        <v>1148</v>
      </c>
      <c r="AP113" s="218">
        <f>AP110</f>
        <v>1</v>
      </c>
      <c r="AQ113" s="389">
        <v>16716</v>
      </c>
      <c r="AR113" s="239">
        <f>AQ113*AP113</f>
        <v>16716</v>
      </c>
      <c r="AS113" s="216">
        <f>AS110</f>
        <v>0</v>
      </c>
      <c r="AT113" s="389">
        <v>1461</v>
      </c>
      <c r="AU113" s="240">
        <f>AT113*AS113</f>
        <v>0</v>
      </c>
      <c r="AV113" s="214">
        <f>AV110</f>
        <v>0</v>
      </c>
      <c r="AW113" s="389">
        <v>9149</v>
      </c>
      <c r="AX113" s="236">
        <f>AW113*AV113</f>
        <v>0</v>
      </c>
      <c r="AY113" s="212">
        <f>AY110</f>
        <v>1</v>
      </c>
      <c r="AZ113" s="385">
        <v>9735.0300000000007</v>
      </c>
      <c r="BA113" s="241">
        <f>AZ113*AY113</f>
        <v>9735.0300000000007</v>
      </c>
      <c r="BB113" s="214">
        <f>BB110</f>
        <v>0</v>
      </c>
      <c r="BC113" s="385">
        <v>622.5</v>
      </c>
      <c r="BD113" s="242">
        <f>BC113*BB113</f>
        <v>0</v>
      </c>
      <c r="BE113" s="212">
        <f>BE110</f>
        <v>0</v>
      </c>
      <c r="BF113" s="379">
        <v>21697.5</v>
      </c>
      <c r="BG113" s="242">
        <f>BF113*BE113</f>
        <v>0</v>
      </c>
      <c r="BH113" s="212">
        <f>BH110</f>
        <v>1</v>
      </c>
      <c r="BI113" s="379">
        <v>10653.75</v>
      </c>
      <c r="BJ113" s="240">
        <f>BI113*BH113</f>
        <v>10653.75</v>
      </c>
      <c r="BK113" s="212">
        <f>BK110</f>
        <v>0</v>
      </c>
      <c r="BL113" s="379">
        <v>1818.75</v>
      </c>
      <c r="BM113" s="240">
        <f>BL113*BK113</f>
        <v>0</v>
      </c>
      <c r="BN113" s="212">
        <f>BN110</f>
        <v>0</v>
      </c>
      <c r="BO113" s="389">
        <v>17750.5</v>
      </c>
      <c r="BP113" s="236">
        <f>BO113*BN113</f>
        <v>0</v>
      </c>
      <c r="BQ113" s="212">
        <f>BQ110</f>
        <v>2</v>
      </c>
      <c r="BR113" s="389">
        <v>6556.95</v>
      </c>
      <c r="BS113" s="242">
        <f>BR113*BQ113</f>
        <v>13113.9</v>
      </c>
      <c r="BT113" s="212">
        <f>BT110</f>
        <v>0</v>
      </c>
      <c r="BU113" s="389">
        <v>3044.48</v>
      </c>
      <c r="BV113" s="240">
        <f>BU113*BT113</f>
        <v>0</v>
      </c>
      <c r="BW113" s="220">
        <f>BW110</f>
        <v>0</v>
      </c>
      <c r="BX113" s="389">
        <v>234.5</v>
      </c>
      <c r="BY113" s="236">
        <f>BX113*BW113</f>
        <v>0</v>
      </c>
      <c r="BZ113" s="212">
        <f>BZ110</f>
        <v>0</v>
      </c>
      <c r="CA113" s="213"/>
      <c r="CB113" s="240">
        <f>CA113*BZ113</f>
        <v>0</v>
      </c>
      <c r="CC113" s="214">
        <f>CC110</f>
        <v>0</v>
      </c>
      <c r="CD113" s="215"/>
      <c r="CE113" s="242">
        <f>CD113*CC113</f>
        <v>0</v>
      </c>
      <c r="CF113" s="254">
        <f>N113+Q113+T113+W113+Z113+AC113+AF113+AI113+AL113+AO113+AR113+AU113+AX113+BA113+BD113+BG113+BJ113+BM113+BP113+BS113+BV113+BY113+CB113+CE113</f>
        <v>64001.68</v>
      </c>
      <c r="CG113" s="222"/>
      <c r="CH113" s="222"/>
      <c r="CI113" s="223"/>
      <c r="CJ113" s="209"/>
      <c r="CK113" s="209"/>
      <c r="CL113" s="209"/>
      <c r="CM113" s="207"/>
      <c r="CN113" s="207"/>
      <c r="CO113" s="225"/>
      <c r="CP113" s="226"/>
      <c r="CQ113" s="227">
        <f t="shared" si="1033"/>
        <v>38292</v>
      </c>
      <c r="CR113" s="228">
        <f t="shared" si="1034"/>
        <v>45081.5</v>
      </c>
      <c r="CS113" s="228">
        <f t="shared" si="1035"/>
        <v>0</v>
      </c>
      <c r="CT113" s="228">
        <f t="shared" si="1036"/>
        <v>0</v>
      </c>
      <c r="CU113" s="228">
        <f t="shared" si="1037"/>
        <v>0</v>
      </c>
      <c r="CV113" s="228">
        <f t="shared" si="1038"/>
        <v>0</v>
      </c>
      <c r="CW113" s="228">
        <f t="shared" si="1039"/>
        <v>7359</v>
      </c>
      <c r="CX113" s="228">
        <f t="shared" si="1040"/>
        <v>0</v>
      </c>
      <c r="CY113" s="228">
        <f t="shared" si="1041"/>
        <v>0</v>
      </c>
      <c r="CZ113" s="228">
        <f t="shared" si="1042"/>
        <v>0</v>
      </c>
      <c r="DA113" s="228">
        <f t="shared" si="1043"/>
        <v>1937.5</v>
      </c>
      <c r="DB113" s="228">
        <f t="shared" si="1044"/>
        <v>58379</v>
      </c>
      <c r="DC113" s="228">
        <f t="shared" si="1045"/>
        <v>0</v>
      </c>
      <c r="DD113" s="228">
        <f t="shared" si="1046"/>
        <v>0</v>
      </c>
      <c r="DE113" s="228">
        <f t="shared" si="1047"/>
        <v>32198.519999999997</v>
      </c>
      <c r="DF113" s="228">
        <f t="shared" si="1048"/>
        <v>0</v>
      </c>
      <c r="DG113" s="228">
        <f t="shared" si="1049"/>
        <v>0</v>
      </c>
      <c r="DH113" s="228">
        <f t="shared" si="1050"/>
        <v>24803.760000000002</v>
      </c>
      <c r="DI113" s="228">
        <f t="shared" si="1051"/>
        <v>0</v>
      </c>
      <c r="DJ113" s="228">
        <f t="shared" si="1052"/>
        <v>0</v>
      </c>
      <c r="DK113" s="228">
        <f t="shared" si="1053"/>
        <v>98961.74</v>
      </c>
      <c r="DL113" s="228">
        <f t="shared" si="1054"/>
        <v>0</v>
      </c>
      <c r="DM113" s="228">
        <f t="shared" si="1055"/>
        <v>0</v>
      </c>
      <c r="DN113" s="228">
        <f t="shared" si="1056"/>
        <v>0</v>
      </c>
      <c r="DO113" s="228">
        <f t="shared" si="1057"/>
        <v>0</v>
      </c>
      <c r="DP113" s="229">
        <f t="shared" si="1058"/>
        <v>38292</v>
      </c>
      <c r="DQ113" s="228">
        <f t="shared" si="34"/>
        <v>268721.02</v>
      </c>
      <c r="DR113" s="230">
        <f t="shared" si="35"/>
        <v>38292</v>
      </c>
      <c r="DS113" s="231">
        <f t="shared" si="36"/>
        <v>0</v>
      </c>
      <c r="DT113" s="232"/>
      <c r="DU113" s="232"/>
      <c r="DV113" s="232"/>
      <c r="DW113" s="232"/>
      <c r="DX113" s="232"/>
      <c r="DY113" s="232"/>
      <c r="DZ113" s="232"/>
      <c r="EA113" s="232"/>
      <c r="EB113" s="232"/>
      <c r="EC113" s="232"/>
      <c r="ED113" s="232"/>
      <c r="EE113" s="232"/>
      <c r="EF113" s="232"/>
      <c r="EG113" s="232"/>
      <c r="EH113" s="232"/>
      <c r="EI113" s="232"/>
      <c r="EJ113" s="232"/>
      <c r="EK113" s="232"/>
      <c r="EL113" s="232"/>
      <c r="EM113" s="232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33"/>
      <c r="FB113" s="233"/>
      <c r="FC113" s="233"/>
      <c r="FD113" s="233"/>
      <c r="FE113" s="233"/>
      <c r="FF113" s="233"/>
      <c r="FG113" s="233"/>
      <c r="FH113" s="233"/>
      <c r="FI113" s="233"/>
    </row>
    <row r="114" spans="1:165" s="234" customFormat="1" ht="19.5" customHeight="1" x14ac:dyDescent="0.35">
      <c r="A114" s="205"/>
      <c r="B114" s="466"/>
      <c r="C114" s="467"/>
      <c r="D114" s="467"/>
      <c r="E114" s="467"/>
      <c r="F114" s="467"/>
      <c r="G114" s="467"/>
      <c r="H114" s="480"/>
      <c r="I114" s="347"/>
      <c r="J114" s="210"/>
      <c r="K114" s="248"/>
      <c r="L114" s="212"/>
      <c r="M114"/>
      <c r="N114" s="255"/>
      <c r="O114" s="214"/>
      <c r="P114"/>
      <c r="Q114" s="256"/>
      <c r="R114" s="212"/>
      <c r="S114"/>
      <c r="T114" s="257"/>
      <c r="U114" s="216"/>
      <c r="V114"/>
      <c r="W114" s="258"/>
      <c r="X114" s="216"/>
      <c r="Y114"/>
      <c r="Z114" s="259"/>
      <c r="AA114" s="218"/>
      <c r="AB114"/>
      <c r="AC114" s="258"/>
      <c r="AD114" s="216"/>
      <c r="AE114"/>
      <c r="AF114" s="258"/>
      <c r="AG114" s="216"/>
      <c r="AH114"/>
      <c r="AI114" s="259"/>
      <c r="AJ114" s="218"/>
      <c r="AK114"/>
      <c r="AL114" s="258"/>
      <c r="AM114" s="216"/>
      <c r="AN114"/>
      <c r="AO114" s="259"/>
      <c r="AP114" s="218"/>
      <c r="AQ114"/>
      <c r="AR114" s="258"/>
      <c r="AS114" s="216"/>
      <c r="AT114"/>
      <c r="AU114" s="260"/>
      <c r="AV114" s="214"/>
      <c r="AW114"/>
      <c r="AX114" s="256"/>
      <c r="AY114" s="212"/>
      <c r="AZ114"/>
      <c r="BA114" s="260"/>
      <c r="BB114" s="214"/>
      <c r="BC114"/>
      <c r="BD114" s="256"/>
      <c r="BE114" s="212"/>
      <c r="BF114"/>
      <c r="BG114" s="256"/>
      <c r="BH114" s="212"/>
      <c r="BI114"/>
      <c r="BJ114" s="260"/>
      <c r="BK114" s="212"/>
      <c r="BL114"/>
      <c r="BM114" s="260"/>
      <c r="BN114" s="212"/>
      <c r="BO114"/>
      <c r="BP114" s="256"/>
      <c r="BQ114" s="212"/>
      <c r="BR114"/>
      <c r="BS114" s="256"/>
      <c r="BT114" s="212"/>
      <c r="BU114"/>
      <c r="BV114" s="260"/>
      <c r="BW114" s="220"/>
      <c r="BX114"/>
      <c r="BY114" s="256"/>
      <c r="BZ114" s="212"/>
      <c r="CA114" s="249"/>
      <c r="CB114" s="260"/>
      <c r="CC114" s="214"/>
      <c r="CD114" s="250"/>
      <c r="CE114" s="261"/>
      <c r="CF114" s="221"/>
      <c r="CG114" s="222"/>
      <c r="CH114" s="222"/>
      <c r="CI114" s="223"/>
      <c r="CJ114" s="209"/>
      <c r="CK114" s="209"/>
      <c r="CL114" s="209"/>
      <c r="CM114" s="207"/>
      <c r="CN114" s="207"/>
      <c r="CO114" s="225" t="b">
        <f>(CN115=CM394)</f>
        <v>0</v>
      </c>
      <c r="CP114" s="226">
        <f t="shared" ref="CP114:CP125" si="1227">CO114*CI115</f>
        <v>0</v>
      </c>
      <c r="CQ114" s="227">
        <f t="shared" si="1033"/>
        <v>38322</v>
      </c>
      <c r="CR114" s="228">
        <f t="shared" si="1034"/>
        <v>46986.5</v>
      </c>
      <c r="CS114" s="228">
        <f t="shared" si="1035"/>
        <v>0</v>
      </c>
      <c r="CT114" s="228">
        <f t="shared" si="1036"/>
        <v>0</v>
      </c>
      <c r="CU114" s="228">
        <f t="shared" si="1037"/>
        <v>0</v>
      </c>
      <c r="CV114" s="228">
        <f t="shared" si="1038"/>
        <v>0</v>
      </c>
      <c r="CW114" s="228">
        <f t="shared" si="1039"/>
        <v>6630</v>
      </c>
      <c r="CX114" s="228">
        <f t="shared" si="1040"/>
        <v>0</v>
      </c>
      <c r="CY114" s="228">
        <f t="shared" si="1041"/>
        <v>0</v>
      </c>
      <c r="CZ114" s="228">
        <f t="shared" si="1042"/>
        <v>0</v>
      </c>
      <c r="DA114" s="228">
        <f t="shared" si="1043"/>
        <v>1530.7</v>
      </c>
      <c r="DB114" s="228">
        <f t="shared" si="1044"/>
        <v>54561</v>
      </c>
      <c r="DC114" s="228">
        <f t="shared" si="1045"/>
        <v>0</v>
      </c>
      <c r="DD114" s="228">
        <f t="shared" si="1046"/>
        <v>0</v>
      </c>
      <c r="DE114" s="228">
        <f t="shared" si="1047"/>
        <v>33198.519999999997</v>
      </c>
      <c r="DF114" s="228">
        <f t="shared" si="1048"/>
        <v>0</v>
      </c>
      <c r="DG114" s="228">
        <f t="shared" si="1049"/>
        <v>0</v>
      </c>
      <c r="DH114" s="228">
        <f t="shared" si="1050"/>
        <v>26416.260000000002</v>
      </c>
      <c r="DI114" s="228">
        <f t="shared" si="1051"/>
        <v>0</v>
      </c>
      <c r="DJ114" s="228">
        <f t="shared" si="1052"/>
        <v>0</v>
      </c>
      <c r="DK114" s="228">
        <f t="shared" si="1053"/>
        <v>95655.74</v>
      </c>
      <c r="DL114" s="228">
        <f t="shared" si="1054"/>
        <v>0</v>
      </c>
      <c r="DM114" s="228">
        <f t="shared" si="1055"/>
        <v>0</v>
      </c>
      <c r="DN114" s="228">
        <f t="shared" si="1056"/>
        <v>0</v>
      </c>
      <c r="DO114" s="228">
        <f t="shared" si="1057"/>
        <v>0</v>
      </c>
      <c r="DP114" s="229">
        <f t="shared" si="1058"/>
        <v>38322</v>
      </c>
      <c r="DQ114" s="228">
        <f t="shared" si="34"/>
        <v>264978.72000000003</v>
      </c>
      <c r="DR114" s="230">
        <f t="shared" si="35"/>
        <v>38322</v>
      </c>
      <c r="DS114" s="231">
        <f t="shared" si="36"/>
        <v>0</v>
      </c>
      <c r="DT114" s="232"/>
      <c r="DU114" s="232"/>
      <c r="DV114" s="232"/>
      <c r="DW114" s="232"/>
      <c r="DX114" s="232"/>
      <c r="DY114" s="232"/>
      <c r="DZ114" s="232"/>
      <c r="EA114" s="232"/>
      <c r="EB114" s="232"/>
      <c r="EC114" s="232"/>
      <c r="ED114" s="232"/>
      <c r="EE114" s="232"/>
      <c r="EF114" s="232"/>
      <c r="EG114" s="232"/>
      <c r="EH114" s="232"/>
      <c r="EI114" s="232"/>
      <c r="EJ114" s="232"/>
      <c r="EK114" s="232"/>
      <c r="EL114" s="232"/>
      <c r="EM114" s="232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33"/>
      <c r="FB114" s="233"/>
      <c r="FC114" s="233"/>
      <c r="FD114" s="233"/>
      <c r="FE114" s="233"/>
      <c r="FF114" s="233"/>
      <c r="FG114" s="233"/>
      <c r="FH114" s="233"/>
      <c r="FI114" s="233"/>
    </row>
    <row r="115" spans="1:165" s="234" customFormat="1" ht="19.5" customHeight="1" x14ac:dyDescent="0.35">
      <c r="A115" s="205"/>
      <c r="B115" s="466">
        <f>EDATE(B111,1)</f>
        <v>37987</v>
      </c>
      <c r="C115" s="467">
        <f>C100</f>
        <v>60000</v>
      </c>
      <c r="D115" s="467">
        <f>(F113&lt;0)*-F113</f>
        <v>0</v>
      </c>
      <c r="E115" s="467">
        <f>(F113&gt;0)*-F113</f>
        <v>-64001.679999999993</v>
      </c>
      <c r="F115" s="467">
        <f t="shared" ref="F115:F126" si="1228">CF115</f>
        <v>7892</v>
      </c>
      <c r="G115" s="467">
        <f>F115+D55</f>
        <v>67892</v>
      </c>
      <c r="H115" s="480">
        <f>F115/D55</f>
        <v>0.13153333333333334</v>
      </c>
      <c r="I115" s="347">
        <f>F115+I111</f>
        <v>240430.77000000002</v>
      </c>
      <c r="J115" s="210">
        <f t="shared" ref="J115:J126" si="1229">CN115</f>
        <v>0</v>
      </c>
      <c r="K115" s="211">
        <v>37987</v>
      </c>
      <c r="L115" s="212">
        <f>L111</f>
        <v>1</v>
      </c>
      <c r="M115" s="400">
        <v>961</v>
      </c>
      <c r="N115" s="235">
        <f t="shared" ref="N115:N126" si="1230">M115*L115</f>
        <v>961</v>
      </c>
      <c r="O115" s="214">
        <f>O111</f>
        <v>0</v>
      </c>
      <c r="P115" s="400">
        <v>96</v>
      </c>
      <c r="Q115" s="236">
        <f t="shared" ref="Q115:Q126" si="1231">P115*O115</f>
        <v>0</v>
      </c>
      <c r="R115" s="212">
        <f>R111</f>
        <v>0</v>
      </c>
      <c r="S115" s="400">
        <v>503</v>
      </c>
      <c r="T115" s="237">
        <f t="shared" ref="T115:T126" si="1232">S115*R115</f>
        <v>0</v>
      </c>
      <c r="U115" s="216">
        <f>U111</f>
        <v>0</v>
      </c>
      <c r="V115" s="400">
        <v>50</v>
      </c>
      <c r="W115" s="237">
        <f t="shared" ref="W115:W126" si="1233">V115*U115</f>
        <v>0</v>
      </c>
      <c r="X115" s="216">
        <f>X111</f>
        <v>0</v>
      </c>
      <c r="Y115" s="387">
        <v>-499</v>
      </c>
      <c r="Z115" s="238">
        <f t="shared" ref="Z115:Z126" si="1234">Y115*X115</f>
        <v>0</v>
      </c>
      <c r="AA115" s="218">
        <f>AA111</f>
        <v>1</v>
      </c>
      <c r="AB115" s="387">
        <v>-269</v>
      </c>
      <c r="AC115" s="239">
        <f t="shared" ref="AC115:AC126" si="1235">AB115*AA115</f>
        <v>-269</v>
      </c>
      <c r="AD115" s="216">
        <f>AD111</f>
        <v>0</v>
      </c>
      <c r="AE115" s="387">
        <v>-85</v>
      </c>
      <c r="AF115" s="239">
        <f t="shared" ref="AF115:AF126" si="1236">AE115*AD115</f>
        <v>0</v>
      </c>
      <c r="AG115" s="216">
        <f>AG111</f>
        <v>0</v>
      </c>
      <c r="AH115" s="383">
        <v>1450</v>
      </c>
      <c r="AI115" s="238">
        <f t="shared" ref="AI115:AI126" si="1237">AH115*AG115</f>
        <v>0</v>
      </c>
      <c r="AJ115" s="218">
        <f>AJ111</f>
        <v>0</v>
      </c>
      <c r="AK115" s="383">
        <v>725</v>
      </c>
      <c r="AL115" s="239">
        <f t="shared" ref="AL115:AL126" si="1238">AK115*AJ115</f>
        <v>0</v>
      </c>
      <c r="AM115" s="216">
        <f>AM111</f>
        <v>1</v>
      </c>
      <c r="AN115" s="383">
        <v>290</v>
      </c>
      <c r="AO115" s="238">
        <f t="shared" ref="AO115:AO126" si="1239">AN115*AM115</f>
        <v>290</v>
      </c>
      <c r="AP115" s="218">
        <f>AP111</f>
        <v>1</v>
      </c>
      <c r="AQ115" s="400">
        <v>1350</v>
      </c>
      <c r="AR115" s="239">
        <f t="shared" ref="AR115:AR126" si="1240">AQ115*AP115</f>
        <v>1350</v>
      </c>
      <c r="AS115" s="216">
        <f>AS111</f>
        <v>0</v>
      </c>
      <c r="AT115" s="400">
        <v>135</v>
      </c>
      <c r="AU115" s="240">
        <f t="shared" ref="AU115:AU126" si="1241">AT115*AS115</f>
        <v>0</v>
      </c>
      <c r="AV115" s="214">
        <f>AV111</f>
        <v>0</v>
      </c>
      <c r="AW115" s="400">
        <v>1481</v>
      </c>
      <c r="AX115" s="236">
        <f t="shared" ref="AX115:AX126" si="1242">AW115*AV115</f>
        <v>0</v>
      </c>
      <c r="AY115" s="212">
        <f>AY111</f>
        <v>1</v>
      </c>
      <c r="AZ115" s="388">
        <v>1674</v>
      </c>
      <c r="BA115" s="241">
        <f t="shared" ref="BA115:BA126" si="1243">AZ115*AY115</f>
        <v>1674</v>
      </c>
      <c r="BB115" s="214">
        <f>BB111</f>
        <v>0</v>
      </c>
      <c r="BC115" s="388">
        <v>132</v>
      </c>
      <c r="BD115" s="242">
        <f t="shared" ref="BD115:BD126" si="1244">BC115*BB115</f>
        <v>0</v>
      </c>
      <c r="BE115" s="212">
        <f>BE111</f>
        <v>0</v>
      </c>
      <c r="BF115" s="374">
        <v>-389</v>
      </c>
      <c r="BG115" s="242">
        <f t="shared" ref="BG115:BG126" si="1245">BF115*BE115</f>
        <v>0</v>
      </c>
      <c r="BH115" s="212">
        <f>BH111</f>
        <v>1</v>
      </c>
      <c r="BI115" s="374">
        <v>-214</v>
      </c>
      <c r="BJ115" s="240">
        <f t="shared" ref="BJ115:BJ126" si="1246">BI115*BH115</f>
        <v>-214</v>
      </c>
      <c r="BK115" s="212">
        <f>BK111</f>
        <v>0</v>
      </c>
      <c r="BL115" s="374">
        <v>-74</v>
      </c>
      <c r="BM115" s="240">
        <f t="shared" ref="BM115:BM126" si="1247">BL115*BK115</f>
        <v>0</v>
      </c>
      <c r="BN115" s="212">
        <f>BN111</f>
        <v>0</v>
      </c>
      <c r="BO115" s="400">
        <v>2950</v>
      </c>
      <c r="BP115" s="236">
        <f t="shared" ref="BP115:BP126" si="1248">BO115*BN115</f>
        <v>0</v>
      </c>
      <c r="BQ115" s="212">
        <f>BQ111</f>
        <v>2</v>
      </c>
      <c r="BR115" s="400">
        <v>2050</v>
      </c>
      <c r="BS115" s="242">
        <f t="shared" ref="BS115:BS126" si="1249">BR115*BQ115</f>
        <v>4100</v>
      </c>
      <c r="BT115" s="212">
        <f>BT111</f>
        <v>0</v>
      </c>
      <c r="BU115" s="400">
        <v>1025</v>
      </c>
      <c r="BV115" s="240">
        <f t="shared" ref="BV115:BV126" si="1250">BU115*BT115</f>
        <v>0</v>
      </c>
      <c r="BW115" s="220">
        <f>BW111</f>
        <v>0</v>
      </c>
      <c r="BX115" s="400">
        <v>205</v>
      </c>
      <c r="BY115" s="236">
        <f t="shared" ref="BY115:BY126" si="1251">BX115*BW115</f>
        <v>0</v>
      </c>
      <c r="BZ115" s="212">
        <f>BZ111</f>
        <v>0</v>
      </c>
      <c r="CA115" s="213"/>
      <c r="CB115" s="240">
        <f t="shared" ref="CB115:CB126" si="1252">CA115*BZ115</f>
        <v>0</v>
      </c>
      <c r="CC115" s="214">
        <f>CC111</f>
        <v>0</v>
      </c>
      <c r="CD115" s="215"/>
      <c r="CE115" s="242">
        <f t="shared" ref="CE115:CE126" si="1253">CD115*CC115</f>
        <v>0</v>
      </c>
      <c r="CF115" s="221">
        <f t="shared" ref="CF115:CF126" si="1254">N115+Q115+T115+W115+Z115+AC115+AF115+AI115+AL115+AO115+AR115+AU115+AX115+BA115+BD115+BG115+BJ115+BM115+BP115+BS115+BV115+BY115+CB115+CE115</f>
        <v>7892</v>
      </c>
      <c r="CG115" s="222">
        <f t="shared" ref="CG115:CG126" si="1255">(CF115&gt;0)*1</f>
        <v>1</v>
      </c>
      <c r="CH115" s="222">
        <f t="shared" ref="CH115:CH126" si="1256">(CF115&lt;0)*1</f>
        <v>0</v>
      </c>
      <c r="CI115" s="223">
        <v>37987</v>
      </c>
      <c r="CJ115" s="209">
        <f t="shared" ref="CJ115:CJ126" si="1257">CF115*CG115</f>
        <v>7892</v>
      </c>
      <c r="CK115" s="209">
        <f t="shared" ref="CK115:CK126" si="1258">CF115*CH115</f>
        <v>0</v>
      </c>
      <c r="CL115" s="209">
        <f>CL111+CF115</f>
        <v>240430.77000000002</v>
      </c>
      <c r="CM115" s="207">
        <f>MAX(CL55:CL115)</f>
        <v>240430.77000000002</v>
      </c>
      <c r="CN115" s="207">
        <f t="shared" ref="CN115:CN126" si="1259">CL115-CM115</f>
        <v>0</v>
      </c>
      <c r="CO115" s="225" t="b">
        <f>(CN116=CM394)</f>
        <v>0</v>
      </c>
      <c r="CP115" s="226">
        <f t="shared" si="1227"/>
        <v>0</v>
      </c>
      <c r="CQ115" s="227">
        <f t="shared" ref="CQ115:CQ126" si="1260">CI130</f>
        <v>38353</v>
      </c>
      <c r="CR115" s="228">
        <f t="shared" ref="CR115:CR126" si="1261">N130+CR114</f>
        <v>46077</v>
      </c>
      <c r="CS115" s="228">
        <f t="shared" ref="CS115:CS126" si="1262">Q130+CS114</f>
        <v>0</v>
      </c>
      <c r="CT115" s="228">
        <f t="shared" ref="CT115:CT126" si="1263">T130+CT114</f>
        <v>0</v>
      </c>
      <c r="CU115" s="228">
        <f t="shared" ref="CU115:CU126" si="1264">W130+CU114</f>
        <v>0</v>
      </c>
      <c r="CV115" s="228">
        <f t="shared" ref="CV115:CV126" si="1265">Z130+CV114</f>
        <v>0</v>
      </c>
      <c r="CW115" s="228">
        <f t="shared" ref="CW115:CW126" si="1266">AC130+CW114</f>
        <v>7433</v>
      </c>
      <c r="CX115" s="228">
        <f t="shared" ref="CX115:CX126" si="1267">AF130+CX114</f>
        <v>0</v>
      </c>
      <c r="CY115" s="228">
        <f t="shared" ref="CY115:CY126" si="1268">AI130+CY114</f>
        <v>0</v>
      </c>
      <c r="CZ115" s="228">
        <f t="shared" ref="CZ115:CZ126" si="1269">AL130+CZ114</f>
        <v>0</v>
      </c>
      <c r="DA115" s="228">
        <f t="shared" ref="DA115:DA126" si="1270">AO130+DA114</f>
        <v>1503.5</v>
      </c>
      <c r="DB115" s="228">
        <f t="shared" ref="DB115:DB126" si="1271">AR130+DB114</f>
        <v>54273</v>
      </c>
      <c r="DC115" s="228">
        <f t="shared" ref="DC115:DC126" si="1272">AU130+DC114</f>
        <v>0</v>
      </c>
      <c r="DD115" s="228">
        <f t="shared" ref="DD115:DD126" si="1273">AX130+DD114</f>
        <v>0</v>
      </c>
      <c r="DE115" s="228">
        <f t="shared" ref="DE115:DE126" si="1274">BA130+DE114</f>
        <v>31022.03</v>
      </c>
      <c r="DF115" s="228">
        <f t="shared" ref="DF115:DF126" si="1275">BD130+DF114</f>
        <v>0</v>
      </c>
      <c r="DG115" s="228">
        <f t="shared" ref="DG115:DG126" si="1276">BG130+DG114</f>
        <v>0</v>
      </c>
      <c r="DH115" s="228">
        <f t="shared" ref="DH115:DH126" si="1277">BJ130+DH114</f>
        <v>26127.260000000002</v>
      </c>
      <c r="DI115" s="228">
        <f t="shared" ref="DI115:DI126" si="1278">BM130+DI114</f>
        <v>0</v>
      </c>
      <c r="DJ115" s="228">
        <f t="shared" ref="DJ115:DJ126" si="1279">BP130+DJ114</f>
        <v>0</v>
      </c>
      <c r="DK115" s="228">
        <f t="shared" ref="DK115:DK126" si="1280">BS130+DK114</f>
        <v>90024.82</v>
      </c>
      <c r="DL115" s="228">
        <f t="shared" ref="DL115:DL126" si="1281">BV130+DL114</f>
        <v>0</v>
      </c>
      <c r="DM115" s="228">
        <f t="shared" ref="DM115:DM126" si="1282">BY130+DM114</f>
        <v>0</v>
      </c>
      <c r="DN115" s="228">
        <f t="shared" ref="DN115:DN126" si="1283">CB130+DN114</f>
        <v>0</v>
      </c>
      <c r="DO115" s="228">
        <f t="shared" ref="DO115:DO126" si="1284">CE130+DO114</f>
        <v>0</v>
      </c>
      <c r="DP115" s="229">
        <f t="shared" ref="DP115:DP126" si="1285">B130</f>
        <v>38353</v>
      </c>
      <c r="DQ115" s="228">
        <f t="shared" si="34"/>
        <v>256460.61000000002</v>
      </c>
      <c r="DR115" s="230">
        <f t="shared" si="35"/>
        <v>38353</v>
      </c>
      <c r="DS115" s="231">
        <f t="shared" si="36"/>
        <v>-4056.25</v>
      </c>
      <c r="DT115" s="232"/>
      <c r="DU115" s="232"/>
      <c r="DV115" s="232"/>
      <c r="DW115" s="232"/>
      <c r="DX115" s="232"/>
      <c r="DY115" s="232"/>
      <c r="DZ115" s="232"/>
      <c r="EA115" s="232"/>
      <c r="EB115" s="232"/>
      <c r="EC115" s="232"/>
      <c r="ED115" s="232"/>
      <c r="EE115" s="232"/>
      <c r="EF115" s="232"/>
      <c r="EG115" s="232"/>
      <c r="EH115" s="232"/>
      <c r="EI115" s="232"/>
      <c r="EJ115" s="232"/>
      <c r="EK115" s="232"/>
      <c r="EL115" s="232"/>
      <c r="EM115" s="232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33"/>
      <c r="FB115" s="233"/>
      <c r="FC115" s="233"/>
      <c r="FD115" s="233"/>
      <c r="FE115" s="233"/>
      <c r="FF115" s="233"/>
      <c r="FG115" s="233"/>
      <c r="FH115" s="233"/>
      <c r="FI115" s="233"/>
    </row>
    <row r="116" spans="1:165" s="234" customFormat="1" ht="19.5" customHeight="1" x14ac:dyDescent="0.35">
      <c r="A116" s="205"/>
      <c r="B116" s="466">
        <f t="shared" ref="B116:B126" si="1286">EDATE(B115,1)</f>
        <v>38018</v>
      </c>
      <c r="C116" s="467">
        <f t="shared" ref="C116:C126" si="1287">G115</f>
        <v>67892</v>
      </c>
      <c r="D116" s="467">
        <v>0</v>
      </c>
      <c r="E116" s="467">
        <v>0</v>
      </c>
      <c r="F116" s="467">
        <f t="shared" si="1228"/>
        <v>-4056.25</v>
      </c>
      <c r="G116" s="467">
        <f t="shared" ref="G116:G126" si="1288">F116+G115</f>
        <v>63835.75</v>
      </c>
      <c r="H116" s="480">
        <f t="shared" ref="H116:H126" si="1289">F116/G115</f>
        <v>-5.974562540505509E-2</v>
      </c>
      <c r="I116" s="347">
        <f t="shared" ref="I116:I126" si="1290">F116+I115</f>
        <v>236374.52000000002</v>
      </c>
      <c r="J116" s="210">
        <f t="shared" si="1229"/>
        <v>-4056.25</v>
      </c>
      <c r="K116" s="211">
        <v>38018</v>
      </c>
      <c r="L116" s="212">
        <f t="shared" ref="L116:L126" si="1291">L115</f>
        <v>1</v>
      </c>
      <c r="M116" s="400">
        <v>691</v>
      </c>
      <c r="N116" s="235">
        <f t="shared" si="1230"/>
        <v>691</v>
      </c>
      <c r="O116" s="214">
        <f t="shared" ref="O116" si="1292">O115</f>
        <v>0</v>
      </c>
      <c r="P116" s="400">
        <v>69</v>
      </c>
      <c r="Q116" s="236">
        <f t="shared" si="1231"/>
        <v>0</v>
      </c>
      <c r="R116" s="212">
        <f t="shared" ref="R116" si="1293">R115</f>
        <v>0</v>
      </c>
      <c r="S116" s="400">
        <v>205</v>
      </c>
      <c r="T116" s="237">
        <f t="shared" si="1232"/>
        <v>0</v>
      </c>
      <c r="U116" s="216">
        <f t="shared" ref="U116" si="1294">U115</f>
        <v>0</v>
      </c>
      <c r="V116" s="401">
        <v>-15</v>
      </c>
      <c r="W116" s="237">
        <f t="shared" si="1233"/>
        <v>0</v>
      </c>
      <c r="X116" s="216">
        <f t="shared" ref="X116" si="1295">X115</f>
        <v>0</v>
      </c>
      <c r="Y116" s="387">
        <v>-1948</v>
      </c>
      <c r="Z116" s="238">
        <f t="shared" si="1234"/>
        <v>0</v>
      </c>
      <c r="AA116" s="218">
        <f t="shared" ref="AA116" si="1296">AA115</f>
        <v>1</v>
      </c>
      <c r="AB116" s="387">
        <v>-1013</v>
      </c>
      <c r="AC116" s="239">
        <f t="shared" si="1235"/>
        <v>-1013</v>
      </c>
      <c r="AD116" s="216">
        <f t="shared" ref="AD116" si="1297">AD115</f>
        <v>0</v>
      </c>
      <c r="AE116" s="387">
        <v>-265</v>
      </c>
      <c r="AF116" s="239">
        <f t="shared" si="1236"/>
        <v>0</v>
      </c>
      <c r="AG116" s="216">
        <f t="shared" ref="AG116" si="1298">AG115</f>
        <v>0</v>
      </c>
      <c r="AH116" s="382">
        <v>-428</v>
      </c>
      <c r="AI116" s="238">
        <f t="shared" si="1237"/>
        <v>0</v>
      </c>
      <c r="AJ116" s="218">
        <f t="shared" ref="AJ116" si="1299">AJ115</f>
        <v>0</v>
      </c>
      <c r="AK116" s="382">
        <v>-253</v>
      </c>
      <c r="AL116" s="239">
        <f t="shared" si="1238"/>
        <v>0</v>
      </c>
      <c r="AM116" s="216">
        <f t="shared" ref="AM116" si="1300">AM115</f>
        <v>1</v>
      </c>
      <c r="AN116" s="382">
        <v>-148</v>
      </c>
      <c r="AO116" s="238">
        <f t="shared" si="1239"/>
        <v>-148</v>
      </c>
      <c r="AP116" s="218">
        <f t="shared" ref="AP116" si="1301">AP115</f>
        <v>1</v>
      </c>
      <c r="AQ116" s="401">
        <v>-608</v>
      </c>
      <c r="AR116" s="239">
        <f t="shared" si="1240"/>
        <v>-608</v>
      </c>
      <c r="AS116" s="216">
        <f t="shared" ref="AS116" si="1302">AS115</f>
        <v>0</v>
      </c>
      <c r="AT116" s="401">
        <v>-131</v>
      </c>
      <c r="AU116" s="240">
        <f t="shared" si="1241"/>
        <v>0</v>
      </c>
      <c r="AV116" s="214">
        <f t="shared" ref="AV116" si="1303">AV115</f>
        <v>0</v>
      </c>
      <c r="AW116" s="400">
        <v>740</v>
      </c>
      <c r="AX116" s="236">
        <f t="shared" si="1242"/>
        <v>0</v>
      </c>
      <c r="AY116" s="212">
        <f t="shared" ref="AY116" si="1304">AY115</f>
        <v>1</v>
      </c>
      <c r="AZ116" s="387">
        <v>-4141</v>
      </c>
      <c r="BA116" s="241">
        <f t="shared" si="1243"/>
        <v>-4141</v>
      </c>
      <c r="BB116" s="214">
        <f t="shared" ref="BB116" si="1305">BB115</f>
        <v>0</v>
      </c>
      <c r="BC116" s="387">
        <v>-484</v>
      </c>
      <c r="BD116" s="242">
        <f t="shared" si="1244"/>
        <v>0</v>
      </c>
      <c r="BE116" s="212">
        <f t="shared" ref="BE116" si="1306">BE115</f>
        <v>0</v>
      </c>
      <c r="BF116" s="374">
        <v>-5440.5</v>
      </c>
      <c r="BG116" s="242">
        <f t="shared" si="1245"/>
        <v>0</v>
      </c>
      <c r="BH116" s="212">
        <f t="shared" ref="BH116" si="1307">BH115</f>
        <v>1</v>
      </c>
      <c r="BI116" s="374">
        <v>-2759.25</v>
      </c>
      <c r="BJ116" s="240">
        <f t="shared" si="1246"/>
        <v>-2759.25</v>
      </c>
      <c r="BK116" s="212">
        <f t="shared" ref="BK116" si="1308">BK115</f>
        <v>0</v>
      </c>
      <c r="BL116" s="374">
        <v>-614.25</v>
      </c>
      <c r="BM116" s="240">
        <f t="shared" si="1247"/>
        <v>0</v>
      </c>
      <c r="BN116" s="212">
        <f t="shared" ref="BN116" si="1309">BN115</f>
        <v>0</v>
      </c>
      <c r="BO116" s="400">
        <v>3213</v>
      </c>
      <c r="BP116" s="236">
        <f t="shared" si="1248"/>
        <v>0</v>
      </c>
      <c r="BQ116" s="212">
        <f t="shared" ref="BQ116" si="1310">BQ115</f>
        <v>2</v>
      </c>
      <c r="BR116" s="400">
        <v>1961</v>
      </c>
      <c r="BS116" s="242">
        <f t="shared" si="1249"/>
        <v>3922</v>
      </c>
      <c r="BT116" s="212">
        <f t="shared" ref="BT116" si="1311">BT115</f>
        <v>0</v>
      </c>
      <c r="BU116" s="400">
        <v>961</v>
      </c>
      <c r="BV116" s="240">
        <f t="shared" si="1250"/>
        <v>0</v>
      </c>
      <c r="BW116" s="220">
        <f t="shared" ref="BW116" si="1312">BW115</f>
        <v>0</v>
      </c>
      <c r="BX116" s="400">
        <v>161</v>
      </c>
      <c r="BY116" s="236">
        <f t="shared" si="1251"/>
        <v>0</v>
      </c>
      <c r="BZ116" s="212">
        <f t="shared" ref="BZ116:BZ126" si="1313">BZ115</f>
        <v>0</v>
      </c>
      <c r="CA116" s="213"/>
      <c r="CB116" s="240">
        <f t="shared" si="1252"/>
        <v>0</v>
      </c>
      <c r="CC116" s="214">
        <f t="shared" ref="CC116:CC126" si="1314">CC115</f>
        <v>0</v>
      </c>
      <c r="CD116" s="215"/>
      <c r="CE116" s="242">
        <f t="shared" si="1253"/>
        <v>0</v>
      </c>
      <c r="CF116" s="221">
        <f t="shared" si="1254"/>
        <v>-4056.25</v>
      </c>
      <c r="CG116" s="222">
        <f t="shared" si="1255"/>
        <v>0</v>
      </c>
      <c r="CH116" s="222">
        <f t="shared" si="1256"/>
        <v>1</v>
      </c>
      <c r="CI116" s="223">
        <v>38018</v>
      </c>
      <c r="CJ116" s="209">
        <f t="shared" si="1257"/>
        <v>0</v>
      </c>
      <c r="CK116" s="209">
        <f t="shared" si="1258"/>
        <v>-4056.25</v>
      </c>
      <c r="CL116" s="209">
        <f t="shared" ref="CL116:CL126" si="1315">CL115+CF116</f>
        <v>236374.52000000002</v>
      </c>
      <c r="CM116" s="207">
        <f>MAX(CL55:CL116)</f>
        <v>240430.77000000002</v>
      </c>
      <c r="CN116" s="207">
        <f t="shared" si="1259"/>
        <v>-4056.25</v>
      </c>
      <c r="CO116" s="225" t="b">
        <f>(CN117=CM394)</f>
        <v>0</v>
      </c>
      <c r="CP116" s="226">
        <f t="shared" si="1227"/>
        <v>0</v>
      </c>
      <c r="CQ116" s="227">
        <f t="shared" si="1260"/>
        <v>38384</v>
      </c>
      <c r="CR116" s="228">
        <f t="shared" si="1261"/>
        <v>46292.5</v>
      </c>
      <c r="CS116" s="228">
        <f t="shared" si="1262"/>
        <v>0</v>
      </c>
      <c r="CT116" s="228">
        <f t="shared" si="1263"/>
        <v>0</v>
      </c>
      <c r="CU116" s="228">
        <f t="shared" si="1264"/>
        <v>0</v>
      </c>
      <c r="CV116" s="228">
        <f t="shared" si="1265"/>
        <v>0</v>
      </c>
      <c r="CW116" s="228">
        <f t="shared" si="1266"/>
        <v>7715.5</v>
      </c>
      <c r="CX116" s="228">
        <f t="shared" si="1267"/>
        <v>0</v>
      </c>
      <c r="CY116" s="228">
        <f t="shared" si="1268"/>
        <v>0</v>
      </c>
      <c r="CZ116" s="228">
        <f t="shared" si="1269"/>
        <v>0</v>
      </c>
      <c r="DA116" s="228">
        <f t="shared" si="1270"/>
        <v>1389.3</v>
      </c>
      <c r="DB116" s="228">
        <f t="shared" si="1271"/>
        <v>56053</v>
      </c>
      <c r="DC116" s="228">
        <f t="shared" si="1272"/>
        <v>0</v>
      </c>
      <c r="DD116" s="228">
        <f t="shared" si="1273"/>
        <v>0</v>
      </c>
      <c r="DE116" s="228">
        <f t="shared" si="1274"/>
        <v>32383.03</v>
      </c>
      <c r="DF116" s="228">
        <f t="shared" si="1275"/>
        <v>0</v>
      </c>
      <c r="DG116" s="228">
        <f t="shared" si="1276"/>
        <v>0</v>
      </c>
      <c r="DH116" s="228">
        <f t="shared" si="1277"/>
        <v>26975.760000000002</v>
      </c>
      <c r="DI116" s="228">
        <f t="shared" si="1278"/>
        <v>0</v>
      </c>
      <c r="DJ116" s="228">
        <f t="shared" si="1279"/>
        <v>0</v>
      </c>
      <c r="DK116" s="228">
        <f t="shared" si="1280"/>
        <v>91946.8</v>
      </c>
      <c r="DL116" s="228">
        <f t="shared" si="1281"/>
        <v>0</v>
      </c>
      <c r="DM116" s="228">
        <f t="shared" si="1282"/>
        <v>0</v>
      </c>
      <c r="DN116" s="228">
        <f t="shared" si="1283"/>
        <v>0</v>
      </c>
      <c r="DO116" s="228">
        <f t="shared" si="1284"/>
        <v>0</v>
      </c>
      <c r="DP116" s="229">
        <f t="shared" si="1285"/>
        <v>38384</v>
      </c>
      <c r="DQ116" s="228">
        <f t="shared" si="34"/>
        <v>262755.89</v>
      </c>
      <c r="DR116" s="230">
        <f t="shared" si="35"/>
        <v>38384</v>
      </c>
      <c r="DS116" s="231">
        <f t="shared" si="36"/>
        <v>-4165.5</v>
      </c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2"/>
      <c r="EF116" s="232"/>
      <c r="EG116" s="232"/>
      <c r="EH116" s="232"/>
      <c r="EI116" s="232"/>
      <c r="EJ116" s="232"/>
      <c r="EK116" s="232"/>
      <c r="EL116" s="232"/>
      <c r="EM116" s="232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33"/>
      <c r="FB116" s="233"/>
      <c r="FC116" s="233"/>
      <c r="FD116" s="233"/>
      <c r="FE116" s="233"/>
      <c r="FF116" s="233"/>
      <c r="FG116" s="233"/>
      <c r="FH116" s="233"/>
      <c r="FI116" s="233"/>
    </row>
    <row r="117" spans="1:165" s="234" customFormat="1" ht="19.5" customHeight="1" x14ac:dyDescent="0.35">
      <c r="A117" s="205"/>
      <c r="B117" s="466">
        <f t="shared" si="1286"/>
        <v>38047</v>
      </c>
      <c r="C117" s="467">
        <f t="shared" si="1287"/>
        <v>63835.75</v>
      </c>
      <c r="D117" s="467">
        <v>0</v>
      </c>
      <c r="E117" s="467">
        <v>0</v>
      </c>
      <c r="F117" s="467">
        <f t="shared" si="1228"/>
        <v>-109.25</v>
      </c>
      <c r="G117" s="467">
        <f t="shared" si="1288"/>
        <v>63726.5</v>
      </c>
      <c r="H117" s="480">
        <f t="shared" si="1289"/>
        <v>-1.711423457858645E-3</v>
      </c>
      <c r="I117" s="347">
        <f t="shared" si="1290"/>
        <v>236265.27000000002</v>
      </c>
      <c r="J117" s="210">
        <f t="shared" si="1229"/>
        <v>-4165.5</v>
      </c>
      <c r="K117" s="211">
        <v>38047</v>
      </c>
      <c r="L117" s="212">
        <f t="shared" si="1291"/>
        <v>1</v>
      </c>
      <c r="M117" s="400">
        <v>462</v>
      </c>
      <c r="N117" s="235">
        <f t="shared" si="1230"/>
        <v>462</v>
      </c>
      <c r="O117" s="214">
        <f t="shared" ref="O117" si="1316">O116</f>
        <v>0</v>
      </c>
      <c r="P117" s="400">
        <v>11</v>
      </c>
      <c r="Q117" s="236">
        <f t="shared" si="1231"/>
        <v>0</v>
      </c>
      <c r="R117" s="212">
        <f t="shared" ref="R117" si="1317">R116</f>
        <v>0</v>
      </c>
      <c r="S117" s="400">
        <v>639</v>
      </c>
      <c r="T117" s="237">
        <f t="shared" si="1232"/>
        <v>0</v>
      </c>
      <c r="U117" s="216">
        <f t="shared" ref="U117" si="1318">U116</f>
        <v>0</v>
      </c>
      <c r="V117" s="400">
        <v>64</v>
      </c>
      <c r="W117" s="237">
        <f t="shared" si="1233"/>
        <v>0</v>
      </c>
      <c r="X117" s="216">
        <f t="shared" ref="X117" si="1319">X116</f>
        <v>0</v>
      </c>
      <c r="Y117" s="388">
        <v>1728</v>
      </c>
      <c r="Z117" s="238">
        <f t="shared" si="1234"/>
        <v>0</v>
      </c>
      <c r="AA117" s="218">
        <f t="shared" ref="AA117" si="1320">AA116</f>
        <v>1</v>
      </c>
      <c r="AB117" s="388">
        <v>845</v>
      </c>
      <c r="AC117" s="239">
        <f t="shared" si="1235"/>
        <v>845</v>
      </c>
      <c r="AD117" s="216">
        <f t="shared" ref="AD117" si="1321">AD116</f>
        <v>0</v>
      </c>
      <c r="AE117" s="388">
        <v>138</v>
      </c>
      <c r="AF117" s="239">
        <f t="shared" si="1236"/>
        <v>0</v>
      </c>
      <c r="AG117" s="216">
        <f t="shared" ref="AG117" si="1322">AG116</f>
        <v>0</v>
      </c>
      <c r="AH117" s="383">
        <v>6125</v>
      </c>
      <c r="AI117" s="238">
        <f t="shared" si="1237"/>
        <v>0</v>
      </c>
      <c r="AJ117" s="218">
        <f t="shared" ref="AJ117" si="1323">AJ116</f>
        <v>0</v>
      </c>
      <c r="AK117" s="383">
        <v>3062.5</v>
      </c>
      <c r="AL117" s="239">
        <f t="shared" si="1238"/>
        <v>0</v>
      </c>
      <c r="AM117" s="216">
        <f t="shared" ref="AM117" si="1324">AM116</f>
        <v>1</v>
      </c>
      <c r="AN117" s="383">
        <v>1225</v>
      </c>
      <c r="AO117" s="238">
        <f t="shared" si="1239"/>
        <v>1225</v>
      </c>
      <c r="AP117" s="218">
        <f t="shared" ref="AP117" si="1325">AP116</f>
        <v>1</v>
      </c>
      <c r="AQ117" s="401">
        <v>-1829</v>
      </c>
      <c r="AR117" s="239">
        <f t="shared" si="1240"/>
        <v>-1829</v>
      </c>
      <c r="AS117" s="216">
        <f t="shared" ref="AS117" si="1326">AS116</f>
        <v>0</v>
      </c>
      <c r="AT117" s="401">
        <v>-218</v>
      </c>
      <c r="AU117" s="240">
        <f t="shared" si="1241"/>
        <v>0</v>
      </c>
      <c r="AV117" s="214">
        <f t="shared" ref="AV117" si="1327">AV116</f>
        <v>0</v>
      </c>
      <c r="AW117" s="401">
        <v>-317</v>
      </c>
      <c r="AX117" s="236">
        <f t="shared" si="1242"/>
        <v>0</v>
      </c>
      <c r="AY117" s="212">
        <f t="shared" ref="AY117" si="1328">AY116</f>
        <v>1</v>
      </c>
      <c r="AZ117" s="387">
        <v>-1478</v>
      </c>
      <c r="BA117" s="241">
        <f t="shared" si="1243"/>
        <v>-1478</v>
      </c>
      <c r="BB117" s="214">
        <f t="shared" ref="BB117" si="1329">BB116</f>
        <v>0</v>
      </c>
      <c r="BC117" s="387">
        <v>-218</v>
      </c>
      <c r="BD117" s="242">
        <f t="shared" si="1244"/>
        <v>0</v>
      </c>
      <c r="BE117" s="212">
        <f t="shared" ref="BE117" si="1330">BE116</f>
        <v>0</v>
      </c>
      <c r="BF117" s="375">
        <v>2287.5</v>
      </c>
      <c r="BG117" s="242">
        <f t="shared" si="1245"/>
        <v>0</v>
      </c>
      <c r="BH117" s="212">
        <f t="shared" ref="BH117" si="1331">BH116</f>
        <v>1</v>
      </c>
      <c r="BI117" s="375">
        <v>1143.75</v>
      </c>
      <c r="BJ117" s="240">
        <f t="shared" si="1246"/>
        <v>1143.75</v>
      </c>
      <c r="BK117" s="212">
        <f t="shared" ref="BK117" si="1332">BK116</f>
        <v>0</v>
      </c>
      <c r="BL117" s="375">
        <v>228.75</v>
      </c>
      <c r="BM117" s="240">
        <f t="shared" si="1247"/>
        <v>0</v>
      </c>
      <c r="BN117" s="212">
        <f t="shared" ref="BN117" si="1333">BN116</f>
        <v>0</v>
      </c>
      <c r="BO117" s="401">
        <v>-670</v>
      </c>
      <c r="BP117" s="236">
        <f t="shared" si="1248"/>
        <v>0</v>
      </c>
      <c r="BQ117" s="212">
        <f t="shared" ref="BQ117" si="1334">BQ116</f>
        <v>2</v>
      </c>
      <c r="BR117" s="401">
        <v>-239</v>
      </c>
      <c r="BS117" s="242">
        <f t="shared" si="1249"/>
        <v>-478</v>
      </c>
      <c r="BT117" s="212">
        <f t="shared" ref="BT117" si="1335">BT116</f>
        <v>0</v>
      </c>
      <c r="BU117" s="401">
        <v>-139</v>
      </c>
      <c r="BV117" s="240">
        <f t="shared" si="1250"/>
        <v>0</v>
      </c>
      <c r="BW117" s="220">
        <f t="shared" ref="BW117" si="1336">BW116</f>
        <v>0</v>
      </c>
      <c r="BX117" s="401">
        <v>-59</v>
      </c>
      <c r="BY117" s="236">
        <f t="shared" si="1251"/>
        <v>0</v>
      </c>
      <c r="BZ117" s="212">
        <f t="shared" si="1313"/>
        <v>0</v>
      </c>
      <c r="CA117" s="213"/>
      <c r="CB117" s="240">
        <f t="shared" si="1252"/>
        <v>0</v>
      </c>
      <c r="CC117" s="214">
        <f t="shared" si="1314"/>
        <v>0</v>
      </c>
      <c r="CD117" s="215"/>
      <c r="CE117" s="242">
        <f t="shared" si="1253"/>
        <v>0</v>
      </c>
      <c r="CF117" s="221">
        <f t="shared" si="1254"/>
        <v>-109.25</v>
      </c>
      <c r="CG117" s="222">
        <f t="shared" si="1255"/>
        <v>0</v>
      </c>
      <c r="CH117" s="222">
        <f t="shared" si="1256"/>
        <v>1</v>
      </c>
      <c r="CI117" s="223">
        <v>38047</v>
      </c>
      <c r="CJ117" s="209">
        <f t="shared" si="1257"/>
        <v>0</v>
      </c>
      <c r="CK117" s="209">
        <f t="shared" si="1258"/>
        <v>-109.25</v>
      </c>
      <c r="CL117" s="209">
        <f t="shared" si="1315"/>
        <v>236265.27000000002</v>
      </c>
      <c r="CM117" s="207">
        <f>MAX(CL55:CL117)</f>
        <v>240430.77000000002</v>
      </c>
      <c r="CN117" s="207">
        <f t="shared" si="1259"/>
        <v>-4165.5</v>
      </c>
      <c r="CO117" s="225" t="b">
        <f>(CN118=CM394)</f>
        <v>0</v>
      </c>
      <c r="CP117" s="226">
        <f t="shared" si="1227"/>
        <v>0</v>
      </c>
      <c r="CQ117" s="227">
        <f t="shared" si="1260"/>
        <v>38412</v>
      </c>
      <c r="CR117" s="228">
        <f t="shared" si="1261"/>
        <v>46819</v>
      </c>
      <c r="CS117" s="228">
        <f t="shared" si="1262"/>
        <v>0</v>
      </c>
      <c r="CT117" s="228">
        <f t="shared" si="1263"/>
        <v>0</v>
      </c>
      <c r="CU117" s="228">
        <f t="shared" si="1264"/>
        <v>0</v>
      </c>
      <c r="CV117" s="228">
        <f t="shared" si="1265"/>
        <v>0</v>
      </c>
      <c r="CW117" s="228">
        <f t="shared" si="1266"/>
        <v>7603.5</v>
      </c>
      <c r="CX117" s="228">
        <f t="shared" si="1267"/>
        <v>0</v>
      </c>
      <c r="CY117" s="228">
        <f t="shared" si="1268"/>
        <v>0</v>
      </c>
      <c r="CZ117" s="228">
        <f t="shared" si="1269"/>
        <v>0</v>
      </c>
      <c r="DA117" s="228">
        <f t="shared" si="1270"/>
        <v>1061.1999999999998</v>
      </c>
      <c r="DB117" s="228">
        <f t="shared" si="1271"/>
        <v>56914</v>
      </c>
      <c r="DC117" s="228">
        <f t="shared" si="1272"/>
        <v>0</v>
      </c>
      <c r="DD117" s="228">
        <f t="shared" si="1273"/>
        <v>0</v>
      </c>
      <c r="DE117" s="228">
        <f t="shared" si="1274"/>
        <v>31544.05</v>
      </c>
      <c r="DF117" s="228">
        <f t="shared" si="1275"/>
        <v>0</v>
      </c>
      <c r="DG117" s="228">
        <f t="shared" si="1276"/>
        <v>0</v>
      </c>
      <c r="DH117" s="228">
        <f t="shared" si="1277"/>
        <v>27105.510000000002</v>
      </c>
      <c r="DI117" s="228">
        <f t="shared" si="1278"/>
        <v>0</v>
      </c>
      <c r="DJ117" s="228">
        <f t="shared" si="1279"/>
        <v>0</v>
      </c>
      <c r="DK117" s="228">
        <f t="shared" si="1280"/>
        <v>95840.86</v>
      </c>
      <c r="DL117" s="228">
        <f t="shared" si="1281"/>
        <v>0</v>
      </c>
      <c r="DM117" s="228">
        <f t="shared" si="1282"/>
        <v>0</v>
      </c>
      <c r="DN117" s="228">
        <f t="shared" si="1283"/>
        <v>0</v>
      </c>
      <c r="DO117" s="228">
        <f t="shared" si="1284"/>
        <v>0</v>
      </c>
      <c r="DP117" s="229">
        <f t="shared" si="1285"/>
        <v>38412</v>
      </c>
      <c r="DQ117" s="228">
        <f t="shared" si="34"/>
        <v>266888.12</v>
      </c>
      <c r="DR117" s="230">
        <f t="shared" si="35"/>
        <v>38412</v>
      </c>
      <c r="DS117" s="231">
        <f t="shared" si="36"/>
        <v>-5457</v>
      </c>
      <c r="DT117" s="232"/>
      <c r="DU117" s="232"/>
      <c r="DV117" s="232"/>
      <c r="DW117" s="232"/>
      <c r="DX117" s="232"/>
      <c r="DY117" s="232"/>
      <c r="DZ117" s="232"/>
      <c r="EA117" s="232"/>
      <c r="EB117" s="232"/>
      <c r="EC117" s="232"/>
      <c r="ED117" s="232"/>
      <c r="EE117" s="232"/>
      <c r="EF117" s="232"/>
      <c r="EG117" s="232"/>
      <c r="EH117" s="232"/>
      <c r="EI117" s="232"/>
      <c r="EJ117" s="232"/>
      <c r="EK117" s="232"/>
      <c r="EL117" s="232"/>
      <c r="EM117" s="232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33"/>
      <c r="FB117" s="233"/>
      <c r="FC117" s="233"/>
      <c r="FD117" s="233"/>
      <c r="FE117" s="233"/>
      <c r="FF117" s="233"/>
      <c r="FG117" s="233"/>
      <c r="FH117" s="233"/>
      <c r="FI117" s="233"/>
    </row>
    <row r="118" spans="1:165" s="234" customFormat="1" ht="19.5" customHeight="1" x14ac:dyDescent="0.35">
      <c r="A118" s="205"/>
      <c r="B118" s="466">
        <f t="shared" si="1286"/>
        <v>38078</v>
      </c>
      <c r="C118" s="467">
        <f t="shared" si="1287"/>
        <v>63726.5</v>
      </c>
      <c r="D118" s="467">
        <v>0</v>
      </c>
      <c r="E118" s="467">
        <v>0</v>
      </c>
      <c r="F118" s="467">
        <f t="shared" si="1228"/>
        <v>-1291.5</v>
      </c>
      <c r="G118" s="467">
        <f t="shared" si="1288"/>
        <v>62435</v>
      </c>
      <c r="H118" s="480">
        <f t="shared" si="1289"/>
        <v>-2.0266294241798939E-2</v>
      </c>
      <c r="I118" s="347">
        <f t="shared" si="1290"/>
        <v>234973.77000000002</v>
      </c>
      <c r="J118" s="210">
        <f t="shared" si="1229"/>
        <v>-5457</v>
      </c>
      <c r="K118" s="211">
        <v>38078</v>
      </c>
      <c r="L118" s="212">
        <f t="shared" si="1291"/>
        <v>1</v>
      </c>
      <c r="M118" s="401">
        <v>-109</v>
      </c>
      <c r="N118" s="235">
        <f t="shared" si="1230"/>
        <v>-109</v>
      </c>
      <c r="O118" s="214">
        <f t="shared" ref="O118" si="1337">O117</f>
        <v>0</v>
      </c>
      <c r="P118" s="401">
        <v>-81</v>
      </c>
      <c r="Q118" s="236">
        <f t="shared" si="1231"/>
        <v>0</v>
      </c>
      <c r="R118" s="212">
        <f t="shared" ref="R118" si="1338">R117</f>
        <v>0</v>
      </c>
      <c r="S118" s="401">
        <v>-211</v>
      </c>
      <c r="T118" s="237">
        <f t="shared" si="1232"/>
        <v>0</v>
      </c>
      <c r="U118" s="216">
        <f t="shared" ref="U118" si="1339">U117</f>
        <v>0</v>
      </c>
      <c r="V118" s="401">
        <v>-91</v>
      </c>
      <c r="W118" s="237">
        <f t="shared" si="1233"/>
        <v>0</v>
      </c>
      <c r="X118" s="216">
        <f t="shared" ref="X118" si="1340">X117</f>
        <v>0</v>
      </c>
      <c r="Y118" s="388">
        <v>30</v>
      </c>
      <c r="Z118" s="238">
        <f t="shared" si="1234"/>
        <v>0</v>
      </c>
      <c r="AA118" s="218">
        <f t="shared" ref="AA118" si="1341">AA117</f>
        <v>1</v>
      </c>
      <c r="AB118" s="387">
        <v>-5</v>
      </c>
      <c r="AC118" s="239">
        <f t="shared" si="1235"/>
        <v>-5</v>
      </c>
      <c r="AD118" s="216">
        <f t="shared" ref="AD118" si="1342">AD117</f>
        <v>0</v>
      </c>
      <c r="AE118" s="387">
        <v>-32</v>
      </c>
      <c r="AF118" s="239">
        <f t="shared" si="1236"/>
        <v>0</v>
      </c>
      <c r="AG118" s="216">
        <f t="shared" ref="AG118" si="1343">AG117</f>
        <v>0</v>
      </c>
      <c r="AH118" s="383">
        <v>46</v>
      </c>
      <c r="AI118" s="238">
        <f t="shared" si="1237"/>
        <v>0</v>
      </c>
      <c r="AJ118" s="218">
        <f t="shared" ref="AJ118" si="1344">AJ117</f>
        <v>0</v>
      </c>
      <c r="AK118" s="383">
        <v>3.5</v>
      </c>
      <c r="AL118" s="239">
        <f t="shared" si="1238"/>
        <v>0</v>
      </c>
      <c r="AM118" s="216">
        <f t="shared" ref="AM118" si="1345">AM117</f>
        <v>1</v>
      </c>
      <c r="AN118" s="382">
        <v>-22</v>
      </c>
      <c r="AO118" s="238">
        <f t="shared" si="1239"/>
        <v>-22</v>
      </c>
      <c r="AP118" s="218">
        <f t="shared" ref="AP118" si="1346">AP117</f>
        <v>1</v>
      </c>
      <c r="AQ118" s="400">
        <v>2222</v>
      </c>
      <c r="AR118" s="239">
        <f t="shared" si="1240"/>
        <v>2222</v>
      </c>
      <c r="AS118" s="216">
        <f t="shared" ref="AS118" si="1347">AS117</f>
        <v>0</v>
      </c>
      <c r="AT118" s="400">
        <v>152</v>
      </c>
      <c r="AU118" s="240">
        <f t="shared" si="1241"/>
        <v>0</v>
      </c>
      <c r="AV118" s="214">
        <f t="shared" ref="AV118" si="1348">AV117</f>
        <v>0</v>
      </c>
      <c r="AW118" s="400">
        <v>691</v>
      </c>
      <c r="AX118" s="236">
        <f t="shared" si="1242"/>
        <v>0</v>
      </c>
      <c r="AY118" s="212">
        <f t="shared" ref="AY118" si="1349">AY117</f>
        <v>1</v>
      </c>
      <c r="AZ118" s="388">
        <v>863</v>
      </c>
      <c r="BA118" s="241">
        <f t="shared" si="1243"/>
        <v>863</v>
      </c>
      <c r="BB118" s="214">
        <f t="shared" ref="BB118" si="1350">BB117</f>
        <v>0</v>
      </c>
      <c r="BC118" s="388">
        <v>86</v>
      </c>
      <c r="BD118" s="242">
        <f t="shared" si="1244"/>
        <v>0</v>
      </c>
      <c r="BE118" s="212">
        <f t="shared" ref="BE118" si="1351">BE117</f>
        <v>0</v>
      </c>
      <c r="BF118" s="375">
        <v>4075</v>
      </c>
      <c r="BG118" s="242">
        <f t="shared" si="1245"/>
        <v>0</v>
      </c>
      <c r="BH118" s="212">
        <f t="shared" ref="BH118" si="1352">BH117</f>
        <v>1</v>
      </c>
      <c r="BI118" s="375">
        <v>2037.5</v>
      </c>
      <c r="BJ118" s="240">
        <f t="shared" si="1246"/>
        <v>2037.5</v>
      </c>
      <c r="BK118" s="212">
        <f t="shared" ref="BK118" si="1353">BK117</f>
        <v>0</v>
      </c>
      <c r="BL118" s="375">
        <v>407.5</v>
      </c>
      <c r="BM118" s="240">
        <f t="shared" si="1247"/>
        <v>0</v>
      </c>
      <c r="BN118" s="212">
        <f t="shared" ref="BN118" si="1354">BN117</f>
        <v>0</v>
      </c>
      <c r="BO118" s="400">
        <v>3978</v>
      </c>
      <c r="BP118" s="236">
        <f t="shared" si="1248"/>
        <v>0</v>
      </c>
      <c r="BQ118" s="212">
        <f t="shared" ref="BQ118" si="1355">BQ117</f>
        <v>2</v>
      </c>
      <c r="BR118" s="401">
        <v>-3139</v>
      </c>
      <c r="BS118" s="242">
        <f t="shared" si="1249"/>
        <v>-6278</v>
      </c>
      <c r="BT118" s="212">
        <f t="shared" ref="BT118" si="1356">BT117</f>
        <v>0</v>
      </c>
      <c r="BU118" s="401">
        <v>-1589</v>
      </c>
      <c r="BV118" s="240">
        <f t="shared" si="1250"/>
        <v>0</v>
      </c>
      <c r="BW118" s="220">
        <f t="shared" ref="BW118" si="1357">BW117</f>
        <v>0</v>
      </c>
      <c r="BX118" s="401">
        <v>-349</v>
      </c>
      <c r="BY118" s="236">
        <f t="shared" si="1251"/>
        <v>0</v>
      </c>
      <c r="BZ118" s="212">
        <f t="shared" si="1313"/>
        <v>0</v>
      </c>
      <c r="CA118" s="213"/>
      <c r="CB118" s="240">
        <f t="shared" si="1252"/>
        <v>0</v>
      </c>
      <c r="CC118" s="214">
        <f t="shared" si="1314"/>
        <v>0</v>
      </c>
      <c r="CD118" s="215"/>
      <c r="CE118" s="242">
        <f t="shared" si="1253"/>
        <v>0</v>
      </c>
      <c r="CF118" s="221">
        <f t="shared" si="1254"/>
        <v>-1291.5</v>
      </c>
      <c r="CG118" s="222">
        <f t="shared" si="1255"/>
        <v>0</v>
      </c>
      <c r="CH118" s="222">
        <f t="shared" si="1256"/>
        <v>1</v>
      </c>
      <c r="CI118" s="223">
        <v>38078</v>
      </c>
      <c r="CJ118" s="209">
        <f t="shared" si="1257"/>
        <v>0</v>
      </c>
      <c r="CK118" s="209">
        <f t="shared" si="1258"/>
        <v>-1291.5</v>
      </c>
      <c r="CL118" s="209">
        <f t="shared" si="1315"/>
        <v>234973.77000000002</v>
      </c>
      <c r="CM118" s="207">
        <f>MAX(CL55:CL118)</f>
        <v>240430.77000000002</v>
      </c>
      <c r="CN118" s="207">
        <f t="shared" si="1259"/>
        <v>-5457</v>
      </c>
      <c r="CO118" s="225" t="b">
        <f>(CN119=CM394)</f>
        <v>0</v>
      </c>
      <c r="CP118" s="226">
        <f t="shared" si="1227"/>
        <v>0</v>
      </c>
      <c r="CQ118" s="227">
        <f t="shared" si="1260"/>
        <v>38443</v>
      </c>
      <c r="CR118" s="228">
        <f t="shared" si="1261"/>
        <v>48006</v>
      </c>
      <c r="CS118" s="228">
        <f t="shared" si="1262"/>
        <v>0</v>
      </c>
      <c r="CT118" s="228">
        <f t="shared" si="1263"/>
        <v>0</v>
      </c>
      <c r="CU118" s="228">
        <f t="shared" si="1264"/>
        <v>0</v>
      </c>
      <c r="CV118" s="228">
        <f t="shared" si="1265"/>
        <v>0</v>
      </c>
      <c r="CW118" s="228">
        <f t="shared" si="1266"/>
        <v>7351.5</v>
      </c>
      <c r="CX118" s="228">
        <f t="shared" si="1267"/>
        <v>0</v>
      </c>
      <c r="CY118" s="228">
        <f t="shared" si="1268"/>
        <v>0</v>
      </c>
      <c r="CZ118" s="228">
        <f t="shared" si="1269"/>
        <v>0</v>
      </c>
      <c r="DA118" s="228">
        <f t="shared" si="1270"/>
        <v>798.39999999999986</v>
      </c>
      <c r="DB118" s="228">
        <f t="shared" si="1271"/>
        <v>57015</v>
      </c>
      <c r="DC118" s="228">
        <f t="shared" si="1272"/>
        <v>0</v>
      </c>
      <c r="DD118" s="228">
        <f t="shared" si="1273"/>
        <v>0</v>
      </c>
      <c r="DE118" s="228">
        <f t="shared" si="1274"/>
        <v>28217.55</v>
      </c>
      <c r="DF118" s="228">
        <f t="shared" si="1275"/>
        <v>0</v>
      </c>
      <c r="DG118" s="228">
        <f t="shared" si="1276"/>
        <v>0</v>
      </c>
      <c r="DH118" s="228">
        <f t="shared" si="1277"/>
        <v>25765.010000000002</v>
      </c>
      <c r="DI118" s="228">
        <f t="shared" si="1278"/>
        <v>0</v>
      </c>
      <c r="DJ118" s="228">
        <f t="shared" si="1279"/>
        <v>0</v>
      </c>
      <c r="DK118" s="228">
        <f t="shared" si="1280"/>
        <v>99462.88</v>
      </c>
      <c r="DL118" s="228">
        <f t="shared" si="1281"/>
        <v>0</v>
      </c>
      <c r="DM118" s="228">
        <f t="shared" si="1282"/>
        <v>0</v>
      </c>
      <c r="DN118" s="228">
        <f t="shared" si="1283"/>
        <v>0</v>
      </c>
      <c r="DO118" s="228">
        <f t="shared" si="1284"/>
        <v>0</v>
      </c>
      <c r="DP118" s="229">
        <f t="shared" si="1285"/>
        <v>38443</v>
      </c>
      <c r="DQ118" s="228">
        <f t="shared" si="34"/>
        <v>266616.33999999997</v>
      </c>
      <c r="DR118" s="230">
        <f t="shared" si="35"/>
        <v>38443</v>
      </c>
      <c r="DS118" s="231">
        <f t="shared" si="36"/>
        <v>-10919.5</v>
      </c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32"/>
      <c r="EH118" s="232"/>
      <c r="EI118" s="232"/>
      <c r="EJ118" s="232"/>
      <c r="EK118" s="232"/>
      <c r="EL118" s="232"/>
      <c r="EM118" s="232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5"/>
      <c r="FA118" s="233"/>
      <c r="FB118" s="233"/>
      <c r="FC118" s="233"/>
      <c r="FD118" s="233"/>
      <c r="FE118" s="233"/>
      <c r="FF118" s="233"/>
      <c r="FG118" s="233"/>
      <c r="FH118" s="233"/>
      <c r="FI118" s="233"/>
    </row>
    <row r="119" spans="1:165" s="234" customFormat="1" ht="19.5" customHeight="1" x14ac:dyDescent="0.35">
      <c r="A119" s="205"/>
      <c r="B119" s="466">
        <f t="shared" si="1286"/>
        <v>38108</v>
      </c>
      <c r="C119" s="467">
        <f t="shared" si="1287"/>
        <v>62435</v>
      </c>
      <c r="D119" s="467">
        <v>0</v>
      </c>
      <c r="E119" s="467">
        <v>0</v>
      </c>
      <c r="F119" s="467">
        <f t="shared" si="1228"/>
        <v>-5462.5</v>
      </c>
      <c r="G119" s="467">
        <f t="shared" si="1288"/>
        <v>56972.5</v>
      </c>
      <c r="H119" s="480">
        <f t="shared" si="1289"/>
        <v>-8.7490990630255464E-2</v>
      </c>
      <c r="I119" s="347">
        <f t="shared" si="1290"/>
        <v>229511.27000000002</v>
      </c>
      <c r="J119" s="210">
        <f t="shared" si="1229"/>
        <v>-10919.5</v>
      </c>
      <c r="K119" s="211">
        <v>38108</v>
      </c>
      <c r="L119" s="212">
        <f t="shared" si="1291"/>
        <v>1</v>
      </c>
      <c r="M119" s="401">
        <v>-768</v>
      </c>
      <c r="N119" s="235">
        <f t="shared" si="1230"/>
        <v>-768</v>
      </c>
      <c r="O119" s="214">
        <f t="shared" ref="O119" si="1358">O118</f>
        <v>0</v>
      </c>
      <c r="P119" s="401">
        <v>-112</v>
      </c>
      <c r="Q119" s="236">
        <f t="shared" si="1231"/>
        <v>0</v>
      </c>
      <c r="R119" s="212">
        <f t="shared" ref="R119" si="1359">R118</f>
        <v>0</v>
      </c>
      <c r="S119" s="401">
        <v>-842</v>
      </c>
      <c r="T119" s="237">
        <f t="shared" si="1232"/>
        <v>0</v>
      </c>
      <c r="U119" s="216">
        <f t="shared" ref="U119" si="1360">U118</f>
        <v>0</v>
      </c>
      <c r="V119" s="401">
        <v>-119</v>
      </c>
      <c r="W119" s="237">
        <f t="shared" si="1233"/>
        <v>0</v>
      </c>
      <c r="X119" s="216">
        <f t="shared" ref="X119" si="1361">X118</f>
        <v>0</v>
      </c>
      <c r="Y119" s="392">
        <v>499</v>
      </c>
      <c r="Z119" s="238">
        <f t="shared" si="1234"/>
        <v>0</v>
      </c>
      <c r="AA119" s="218">
        <f t="shared" ref="AA119" si="1362">AA118</f>
        <v>1</v>
      </c>
      <c r="AB119" s="392">
        <v>230</v>
      </c>
      <c r="AC119" s="239">
        <f t="shared" si="1235"/>
        <v>230</v>
      </c>
      <c r="AD119" s="216">
        <f t="shared" ref="AD119" si="1363">AD118</f>
        <v>0</v>
      </c>
      <c r="AE119" s="392">
        <v>15</v>
      </c>
      <c r="AF119" s="239">
        <f t="shared" si="1236"/>
        <v>0</v>
      </c>
      <c r="AG119" s="216">
        <f t="shared" ref="AG119" si="1364">AG118</f>
        <v>0</v>
      </c>
      <c r="AH119" s="377">
        <v>-385</v>
      </c>
      <c r="AI119" s="238">
        <f t="shared" si="1237"/>
        <v>0</v>
      </c>
      <c r="AJ119" s="218">
        <f t="shared" ref="AJ119" si="1365">AJ118</f>
        <v>0</v>
      </c>
      <c r="AK119" s="377">
        <v>-192.5</v>
      </c>
      <c r="AL119" s="239">
        <f t="shared" si="1238"/>
        <v>0</v>
      </c>
      <c r="AM119" s="216">
        <f t="shared" ref="AM119" si="1366">AM118</f>
        <v>1</v>
      </c>
      <c r="AN119" s="377">
        <v>-77</v>
      </c>
      <c r="AO119" s="238">
        <f t="shared" si="1239"/>
        <v>-77</v>
      </c>
      <c r="AP119" s="218">
        <f t="shared" ref="AP119" si="1367">AP118</f>
        <v>1</v>
      </c>
      <c r="AQ119" s="400">
        <v>800</v>
      </c>
      <c r="AR119" s="239">
        <f t="shared" si="1240"/>
        <v>800</v>
      </c>
      <c r="AS119" s="216">
        <f t="shared" ref="AS119" si="1368">AS118</f>
        <v>0</v>
      </c>
      <c r="AT119" s="400">
        <v>80</v>
      </c>
      <c r="AU119" s="240">
        <f t="shared" si="1241"/>
        <v>0</v>
      </c>
      <c r="AV119" s="214">
        <f t="shared" ref="AV119" si="1369">AV118</f>
        <v>0</v>
      </c>
      <c r="AW119" s="400">
        <v>291</v>
      </c>
      <c r="AX119" s="236">
        <f t="shared" si="1242"/>
        <v>0</v>
      </c>
      <c r="AY119" s="212">
        <f t="shared" ref="AY119" si="1370">AY118</f>
        <v>1</v>
      </c>
      <c r="AZ119" s="387">
        <v>-2742</v>
      </c>
      <c r="BA119" s="241">
        <f t="shared" si="1243"/>
        <v>-2742</v>
      </c>
      <c r="BB119" s="214">
        <f t="shared" ref="BB119" si="1371">BB118</f>
        <v>0</v>
      </c>
      <c r="BC119" s="387">
        <v>-380</v>
      </c>
      <c r="BD119" s="242">
        <f t="shared" si="1244"/>
        <v>0</v>
      </c>
      <c r="BE119" s="212">
        <f t="shared" ref="BE119" si="1372">BE118</f>
        <v>0</v>
      </c>
      <c r="BF119" s="374">
        <v>-4842</v>
      </c>
      <c r="BG119" s="242">
        <f t="shared" si="1245"/>
        <v>0</v>
      </c>
      <c r="BH119" s="212">
        <f t="shared" ref="BH119" si="1373">BH118</f>
        <v>1</v>
      </c>
      <c r="BI119" s="374">
        <v>-2479.5</v>
      </c>
      <c r="BJ119" s="240">
        <f t="shared" si="1246"/>
        <v>-2479.5</v>
      </c>
      <c r="BK119" s="212">
        <f t="shared" ref="BK119" si="1374">BK118</f>
        <v>0</v>
      </c>
      <c r="BL119" s="374">
        <v>-589.5</v>
      </c>
      <c r="BM119" s="240">
        <f t="shared" si="1247"/>
        <v>0</v>
      </c>
      <c r="BN119" s="212">
        <f t="shared" ref="BN119" si="1375">BN118</f>
        <v>0</v>
      </c>
      <c r="BO119" s="400">
        <v>136</v>
      </c>
      <c r="BP119" s="236">
        <f t="shared" si="1248"/>
        <v>0</v>
      </c>
      <c r="BQ119" s="212">
        <f t="shared" ref="BQ119" si="1376">BQ118</f>
        <v>2</v>
      </c>
      <c r="BR119" s="401">
        <v>-213</v>
      </c>
      <c r="BS119" s="242">
        <f t="shared" si="1249"/>
        <v>-426</v>
      </c>
      <c r="BT119" s="212">
        <f t="shared" ref="BT119" si="1377">BT118</f>
        <v>0</v>
      </c>
      <c r="BU119" s="401">
        <v>-106</v>
      </c>
      <c r="BV119" s="240">
        <f t="shared" si="1250"/>
        <v>0</v>
      </c>
      <c r="BW119" s="220">
        <f t="shared" ref="BW119" si="1378">BW118</f>
        <v>0</v>
      </c>
      <c r="BX119" s="401">
        <v>-21</v>
      </c>
      <c r="BY119" s="236">
        <f t="shared" si="1251"/>
        <v>0</v>
      </c>
      <c r="BZ119" s="212">
        <f t="shared" si="1313"/>
        <v>0</v>
      </c>
      <c r="CA119" s="213"/>
      <c r="CB119" s="240">
        <f t="shared" si="1252"/>
        <v>0</v>
      </c>
      <c r="CC119" s="214">
        <f t="shared" si="1314"/>
        <v>0</v>
      </c>
      <c r="CD119" s="215"/>
      <c r="CE119" s="242">
        <f t="shared" si="1253"/>
        <v>0</v>
      </c>
      <c r="CF119" s="221">
        <f t="shared" si="1254"/>
        <v>-5462.5</v>
      </c>
      <c r="CG119" s="222">
        <f t="shared" si="1255"/>
        <v>0</v>
      </c>
      <c r="CH119" s="222">
        <f t="shared" si="1256"/>
        <v>1</v>
      </c>
      <c r="CI119" s="223">
        <v>38108</v>
      </c>
      <c r="CJ119" s="209">
        <f t="shared" si="1257"/>
        <v>0</v>
      </c>
      <c r="CK119" s="209">
        <f t="shared" si="1258"/>
        <v>-5462.5</v>
      </c>
      <c r="CL119" s="209">
        <f t="shared" si="1315"/>
        <v>229511.27000000002</v>
      </c>
      <c r="CM119" s="207">
        <f>MAX(CL55:CL119)</f>
        <v>240430.77000000002</v>
      </c>
      <c r="CN119" s="207">
        <f t="shared" si="1259"/>
        <v>-10919.5</v>
      </c>
      <c r="CO119" s="225" t="b">
        <f>(CN120=CM394)</f>
        <v>0</v>
      </c>
      <c r="CP119" s="226">
        <f t="shared" si="1227"/>
        <v>0</v>
      </c>
      <c r="CQ119" s="227">
        <f t="shared" si="1260"/>
        <v>38473</v>
      </c>
      <c r="CR119" s="228">
        <f t="shared" si="1261"/>
        <v>47410.5</v>
      </c>
      <c r="CS119" s="228">
        <f t="shared" si="1262"/>
        <v>0</v>
      </c>
      <c r="CT119" s="228">
        <f t="shared" si="1263"/>
        <v>0</v>
      </c>
      <c r="CU119" s="228">
        <f t="shared" si="1264"/>
        <v>0</v>
      </c>
      <c r="CV119" s="228">
        <f t="shared" si="1265"/>
        <v>0</v>
      </c>
      <c r="CW119" s="228">
        <f t="shared" si="1266"/>
        <v>7693.5</v>
      </c>
      <c r="CX119" s="228">
        <f t="shared" si="1267"/>
        <v>0</v>
      </c>
      <c r="CY119" s="228">
        <f t="shared" si="1268"/>
        <v>0</v>
      </c>
      <c r="CZ119" s="228">
        <f t="shared" si="1269"/>
        <v>0</v>
      </c>
      <c r="DA119" s="228">
        <f t="shared" si="1270"/>
        <v>798.09999999999991</v>
      </c>
      <c r="DB119" s="228">
        <f t="shared" si="1271"/>
        <v>58266</v>
      </c>
      <c r="DC119" s="228">
        <f t="shared" si="1272"/>
        <v>0</v>
      </c>
      <c r="DD119" s="228">
        <f t="shared" si="1273"/>
        <v>0</v>
      </c>
      <c r="DE119" s="228">
        <f t="shared" si="1274"/>
        <v>30903.559999999998</v>
      </c>
      <c r="DF119" s="228">
        <f t="shared" si="1275"/>
        <v>0</v>
      </c>
      <c r="DG119" s="228">
        <f t="shared" si="1276"/>
        <v>0</v>
      </c>
      <c r="DH119" s="228">
        <f t="shared" si="1277"/>
        <v>29252.510000000002</v>
      </c>
      <c r="DI119" s="228">
        <f t="shared" si="1278"/>
        <v>0</v>
      </c>
      <c r="DJ119" s="228">
        <f t="shared" si="1279"/>
        <v>0</v>
      </c>
      <c r="DK119" s="228">
        <f t="shared" si="1280"/>
        <v>99209.82</v>
      </c>
      <c r="DL119" s="228">
        <f t="shared" si="1281"/>
        <v>0</v>
      </c>
      <c r="DM119" s="228">
        <f t="shared" si="1282"/>
        <v>0</v>
      </c>
      <c r="DN119" s="228">
        <f t="shared" si="1283"/>
        <v>0</v>
      </c>
      <c r="DO119" s="228">
        <f t="shared" si="1284"/>
        <v>0</v>
      </c>
      <c r="DP119" s="229">
        <f t="shared" si="1285"/>
        <v>38473</v>
      </c>
      <c r="DQ119" s="228">
        <f t="shared" ref="DQ119:DQ182" si="1379">SUM(CR119:DO119)</f>
        <v>273533.99</v>
      </c>
      <c r="DR119" s="230">
        <f t="shared" ref="DR119:DR182" si="1380">DP119</f>
        <v>38473</v>
      </c>
      <c r="DS119" s="231">
        <f t="shared" ref="DS119:DS182" si="1381">CN120</f>
        <v>-9840.25</v>
      </c>
      <c r="DT119" s="232"/>
      <c r="DU119" s="232"/>
      <c r="DV119" s="232"/>
      <c r="DW119" s="232"/>
      <c r="DX119" s="232"/>
      <c r="DY119" s="232"/>
      <c r="DZ119" s="232"/>
      <c r="EA119" s="232"/>
      <c r="EB119" s="232"/>
      <c r="EC119" s="232"/>
      <c r="ED119" s="232"/>
      <c r="EE119" s="232"/>
      <c r="EF119" s="232"/>
      <c r="EG119" s="232"/>
      <c r="EH119" s="232"/>
      <c r="EI119" s="232"/>
      <c r="EJ119" s="232"/>
      <c r="EK119" s="232"/>
      <c r="EL119" s="232"/>
      <c r="EM119" s="232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33"/>
      <c r="FB119" s="233"/>
      <c r="FC119" s="233"/>
      <c r="FD119" s="233"/>
      <c r="FE119" s="233"/>
      <c r="FF119" s="233"/>
      <c r="FG119" s="233"/>
      <c r="FH119" s="233"/>
      <c r="FI119" s="233"/>
    </row>
    <row r="120" spans="1:165" s="234" customFormat="1" ht="19.5" customHeight="1" x14ac:dyDescent="0.35">
      <c r="A120" s="205"/>
      <c r="B120" s="466">
        <f t="shared" si="1286"/>
        <v>38139</v>
      </c>
      <c r="C120" s="467">
        <f t="shared" si="1287"/>
        <v>56972.5</v>
      </c>
      <c r="D120" s="467">
        <v>0</v>
      </c>
      <c r="E120" s="467">
        <v>0</v>
      </c>
      <c r="F120" s="467">
        <f t="shared" si="1228"/>
        <v>1079.25</v>
      </c>
      <c r="G120" s="467">
        <f t="shared" si="1288"/>
        <v>58051.75</v>
      </c>
      <c r="H120" s="480">
        <f t="shared" si="1289"/>
        <v>1.8943349861775417E-2</v>
      </c>
      <c r="I120" s="347">
        <f t="shared" si="1290"/>
        <v>230590.52000000002</v>
      </c>
      <c r="J120" s="210">
        <f t="shared" si="1229"/>
        <v>-9840.25</v>
      </c>
      <c r="K120" s="211">
        <v>38139</v>
      </c>
      <c r="L120" s="212">
        <f t="shared" si="1291"/>
        <v>1</v>
      </c>
      <c r="M120" s="400">
        <v>1008</v>
      </c>
      <c r="N120" s="235">
        <f t="shared" si="1230"/>
        <v>1008</v>
      </c>
      <c r="O120" s="214">
        <f t="shared" ref="O120" si="1382">O119</f>
        <v>0</v>
      </c>
      <c r="P120" s="400">
        <v>101</v>
      </c>
      <c r="Q120" s="236">
        <f t="shared" si="1231"/>
        <v>0</v>
      </c>
      <c r="R120" s="212">
        <f t="shared" ref="R120" si="1383">R119</f>
        <v>0</v>
      </c>
      <c r="S120" s="400">
        <v>1008</v>
      </c>
      <c r="T120" s="237">
        <f t="shared" si="1232"/>
        <v>0</v>
      </c>
      <c r="U120" s="216">
        <f t="shared" ref="U120" si="1384">U119</f>
        <v>0</v>
      </c>
      <c r="V120" s="400">
        <v>101</v>
      </c>
      <c r="W120" s="237">
        <f t="shared" si="1233"/>
        <v>0</v>
      </c>
      <c r="X120" s="216">
        <f t="shared" ref="X120" si="1385">X119</f>
        <v>0</v>
      </c>
      <c r="Y120" s="393">
        <v>-1034</v>
      </c>
      <c r="Z120" s="238">
        <f t="shared" si="1234"/>
        <v>0</v>
      </c>
      <c r="AA120" s="218">
        <f t="shared" ref="AA120" si="1386">AA119</f>
        <v>1</v>
      </c>
      <c r="AB120" s="393">
        <v>-556</v>
      </c>
      <c r="AC120" s="239">
        <f t="shared" si="1235"/>
        <v>-556</v>
      </c>
      <c r="AD120" s="216">
        <f t="shared" ref="AD120" si="1387">AD119</f>
        <v>0</v>
      </c>
      <c r="AE120" s="393">
        <v>-174</v>
      </c>
      <c r="AF120" s="239">
        <f t="shared" si="1236"/>
        <v>0</v>
      </c>
      <c r="AG120" s="216">
        <f t="shared" ref="AG120" si="1388">AG119</f>
        <v>0</v>
      </c>
      <c r="AH120" s="377">
        <v>-5282</v>
      </c>
      <c r="AI120" s="238">
        <f t="shared" si="1237"/>
        <v>0</v>
      </c>
      <c r="AJ120" s="218">
        <f t="shared" ref="AJ120" si="1389">AJ119</f>
        <v>0</v>
      </c>
      <c r="AK120" s="377">
        <v>-2699.5</v>
      </c>
      <c r="AL120" s="239">
        <f t="shared" si="1238"/>
        <v>0</v>
      </c>
      <c r="AM120" s="216">
        <f t="shared" ref="AM120" si="1390">AM119</f>
        <v>1</v>
      </c>
      <c r="AN120" s="377">
        <v>-1150</v>
      </c>
      <c r="AO120" s="238">
        <f t="shared" si="1239"/>
        <v>-1150</v>
      </c>
      <c r="AP120" s="218">
        <f t="shared" ref="AP120" si="1391">AP119</f>
        <v>1</v>
      </c>
      <c r="AQ120" s="400">
        <v>1790</v>
      </c>
      <c r="AR120" s="239">
        <f t="shared" si="1240"/>
        <v>1790</v>
      </c>
      <c r="AS120" s="216">
        <f t="shared" ref="AS120" si="1392">AS119</f>
        <v>0</v>
      </c>
      <c r="AT120" s="400">
        <v>179</v>
      </c>
      <c r="AU120" s="240">
        <f t="shared" si="1241"/>
        <v>0</v>
      </c>
      <c r="AV120" s="214">
        <f t="shared" ref="AV120" si="1393">AV119</f>
        <v>0</v>
      </c>
      <c r="AW120" s="400">
        <v>402</v>
      </c>
      <c r="AX120" s="236">
        <f t="shared" si="1242"/>
        <v>0</v>
      </c>
      <c r="AY120" s="212">
        <f t="shared" ref="AY120" si="1394">AY119</f>
        <v>1</v>
      </c>
      <c r="AZ120" s="387">
        <v>-1813</v>
      </c>
      <c r="BA120" s="241">
        <f t="shared" si="1243"/>
        <v>-1813</v>
      </c>
      <c r="BB120" s="214">
        <f t="shared" ref="BB120" si="1395">BB119</f>
        <v>0</v>
      </c>
      <c r="BC120" s="387">
        <v>-181</v>
      </c>
      <c r="BD120" s="242">
        <f t="shared" si="1244"/>
        <v>0</v>
      </c>
      <c r="BE120" s="212">
        <f t="shared" ref="BE120" si="1396">BE119</f>
        <v>0</v>
      </c>
      <c r="BF120" s="374">
        <v>-2165.5</v>
      </c>
      <c r="BG120" s="242">
        <f t="shared" si="1245"/>
        <v>0</v>
      </c>
      <c r="BH120" s="212">
        <f t="shared" ref="BH120" si="1397">BH119</f>
        <v>1</v>
      </c>
      <c r="BI120" s="374">
        <v>-1121.75</v>
      </c>
      <c r="BJ120" s="240">
        <f t="shared" si="1246"/>
        <v>-1121.75</v>
      </c>
      <c r="BK120" s="212">
        <f t="shared" ref="BK120" si="1398">BK119</f>
        <v>0</v>
      </c>
      <c r="BL120" s="374">
        <v>-286.75</v>
      </c>
      <c r="BM120" s="240">
        <f t="shared" si="1247"/>
        <v>0</v>
      </c>
      <c r="BN120" s="212">
        <f t="shared" ref="BN120" si="1399">BN119</f>
        <v>0</v>
      </c>
      <c r="BO120" s="400">
        <v>719</v>
      </c>
      <c r="BP120" s="236">
        <f t="shared" si="1248"/>
        <v>0</v>
      </c>
      <c r="BQ120" s="212">
        <f t="shared" ref="BQ120" si="1400">BQ119</f>
        <v>2</v>
      </c>
      <c r="BR120" s="400">
        <v>1461</v>
      </c>
      <c r="BS120" s="242">
        <f t="shared" si="1249"/>
        <v>2922</v>
      </c>
      <c r="BT120" s="212">
        <f t="shared" ref="BT120" si="1401">BT119</f>
        <v>0</v>
      </c>
      <c r="BU120" s="400">
        <v>711</v>
      </c>
      <c r="BV120" s="240">
        <f t="shared" si="1250"/>
        <v>0</v>
      </c>
      <c r="BW120" s="220">
        <f t="shared" ref="BW120" si="1402">BW119</f>
        <v>0</v>
      </c>
      <c r="BX120" s="400">
        <v>111</v>
      </c>
      <c r="BY120" s="236">
        <f t="shared" si="1251"/>
        <v>0</v>
      </c>
      <c r="BZ120" s="212">
        <f t="shared" si="1313"/>
        <v>0</v>
      </c>
      <c r="CA120" s="213"/>
      <c r="CB120" s="240">
        <f t="shared" si="1252"/>
        <v>0</v>
      </c>
      <c r="CC120" s="214">
        <f t="shared" si="1314"/>
        <v>0</v>
      </c>
      <c r="CD120" s="215"/>
      <c r="CE120" s="242">
        <f t="shared" si="1253"/>
        <v>0</v>
      </c>
      <c r="CF120" s="221">
        <f t="shared" si="1254"/>
        <v>1079.25</v>
      </c>
      <c r="CG120" s="222">
        <f t="shared" si="1255"/>
        <v>1</v>
      </c>
      <c r="CH120" s="222">
        <f t="shared" si="1256"/>
        <v>0</v>
      </c>
      <c r="CI120" s="223">
        <v>38139</v>
      </c>
      <c r="CJ120" s="209">
        <f t="shared" si="1257"/>
        <v>1079.25</v>
      </c>
      <c r="CK120" s="209">
        <f t="shared" si="1258"/>
        <v>0</v>
      </c>
      <c r="CL120" s="209">
        <f t="shared" si="1315"/>
        <v>230590.52000000002</v>
      </c>
      <c r="CM120" s="207">
        <f>MAX(CL55:CL120)</f>
        <v>240430.77000000002</v>
      </c>
      <c r="CN120" s="207">
        <f t="shared" si="1259"/>
        <v>-9840.25</v>
      </c>
      <c r="CO120" s="225" t="b">
        <f>(CN121=CM394)</f>
        <v>0</v>
      </c>
      <c r="CP120" s="226">
        <f t="shared" si="1227"/>
        <v>0</v>
      </c>
      <c r="CQ120" s="227">
        <f t="shared" si="1260"/>
        <v>38504</v>
      </c>
      <c r="CR120" s="228">
        <f t="shared" si="1261"/>
        <v>48215</v>
      </c>
      <c r="CS120" s="228">
        <f t="shared" si="1262"/>
        <v>0</v>
      </c>
      <c r="CT120" s="228">
        <f t="shared" si="1263"/>
        <v>0</v>
      </c>
      <c r="CU120" s="228">
        <f t="shared" si="1264"/>
        <v>0</v>
      </c>
      <c r="CV120" s="228">
        <f t="shared" si="1265"/>
        <v>0</v>
      </c>
      <c r="CW120" s="228">
        <f t="shared" si="1266"/>
        <v>7923</v>
      </c>
      <c r="CX120" s="228">
        <f t="shared" si="1267"/>
        <v>0</v>
      </c>
      <c r="CY120" s="228">
        <f t="shared" si="1268"/>
        <v>0</v>
      </c>
      <c r="CZ120" s="228">
        <f t="shared" si="1269"/>
        <v>0</v>
      </c>
      <c r="DA120" s="228">
        <f t="shared" si="1270"/>
        <v>720.49999999999989</v>
      </c>
      <c r="DB120" s="228">
        <f t="shared" si="1271"/>
        <v>57358</v>
      </c>
      <c r="DC120" s="228">
        <f t="shared" si="1272"/>
        <v>0</v>
      </c>
      <c r="DD120" s="228">
        <f t="shared" si="1273"/>
        <v>0</v>
      </c>
      <c r="DE120" s="228">
        <f t="shared" si="1274"/>
        <v>34853.57</v>
      </c>
      <c r="DF120" s="228">
        <f t="shared" si="1275"/>
        <v>0</v>
      </c>
      <c r="DG120" s="228">
        <f t="shared" si="1276"/>
        <v>0</v>
      </c>
      <c r="DH120" s="228">
        <f t="shared" si="1277"/>
        <v>30508.760000000002</v>
      </c>
      <c r="DI120" s="228">
        <f t="shared" si="1278"/>
        <v>0</v>
      </c>
      <c r="DJ120" s="228">
        <f t="shared" si="1279"/>
        <v>0</v>
      </c>
      <c r="DK120" s="228">
        <f t="shared" si="1280"/>
        <v>104084.82</v>
      </c>
      <c r="DL120" s="228">
        <f t="shared" si="1281"/>
        <v>0</v>
      </c>
      <c r="DM120" s="228">
        <f t="shared" si="1282"/>
        <v>0</v>
      </c>
      <c r="DN120" s="228">
        <f t="shared" si="1283"/>
        <v>0</v>
      </c>
      <c r="DO120" s="228">
        <f t="shared" si="1284"/>
        <v>0</v>
      </c>
      <c r="DP120" s="229">
        <f t="shared" si="1285"/>
        <v>38504</v>
      </c>
      <c r="DQ120" s="228">
        <f t="shared" si="1379"/>
        <v>283663.65000000002</v>
      </c>
      <c r="DR120" s="230">
        <f t="shared" si="1380"/>
        <v>38504</v>
      </c>
      <c r="DS120" s="231">
        <f t="shared" si="1381"/>
        <v>-237</v>
      </c>
      <c r="DT120" s="232"/>
      <c r="DU120" s="232"/>
      <c r="DV120" s="232"/>
      <c r="DW120" s="232"/>
      <c r="DX120" s="232"/>
      <c r="DY120" s="232"/>
      <c r="DZ120" s="232"/>
      <c r="EA120" s="232"/>
      <c r="EB120" s="232"/>
      <c r="EC120" s="232"/>
      <c r="ED120" s="232"/>
      <c r="EE120" s="232"/>
      <c r="EF120" s="232"/>
      <c r="EG120" s="232"/>
      <c r="EH120" s="232"/>
      <c r="EI120" s="232"/>
      <c r="EJ120" s="232"/>
      <c r="EK120" s="232"/>
      <c r="EL120" s="232"/>
      <c r="EM120" s="232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5"/>
      <c r="FA120" s="233"/>
      <c r="FB120" s="233"/>
      <c r="FC120" s="233"/>
      <c r="FD120" s="233"/>
      <c r="FE120" s="233"/>
      <c r="FF120" s="233"/>
      <c r="FG120" s="233"/>
      <c r="FH120" s="233"/>
      <c r="FI120" s="233"/>
    </row>
    <row r="121" spans="1:165" s="234" customFormat="1" ht="19.5" customHeight="1" x14ac:dyDescent="0.35">
      <c r="A121" s="205"/>
      <c r="B121" s="466">
        <f t="shared" si="1286"/>
        <v>38169</v>
      </c>
      <c r="C121" s="467">
        <f t="shared" si="1287"/>
        <v>58051.75</v>
      </c>
      <c r="D121" s="467">
        <v>0</v>
      </c>
      <c r="E121" s="467">
        <v>0</v>
      </c>
      <c r="F121" s="467">
        <f t="shared" si="1228"/>
        <v>9603.25</v>
      </c>
      <c r="G121" s="467">
        <f t="shared" si="1288"/>
        <v>67655</v>
      </c>
      <c r="H121" s="480">
        <f t="shared" si="1289"/>
        <v>0.16542567622853746</v>
      </c>
      <c r="I121" s="347">
        <f t="shared" si="1290"/>
        <v>240193.77000000002</v>
      </c>
      <c r="J121" s="210">
        <f t="shared" si="1229"/>
        <v>-237</v>
      </c>
      <c r="K121" s="211">
        <v>38169</v>
      </c>
      <c r="L121" s="212">
        <f t="shared" si="1291"/>
        <v>1</v>
      </c>
      <c r="M121" s="400">
        <v>371</v>
      </c>
      <c r="N121" s="235">
        <f t="shared" si="1230"/>
        <v>371</v>
      </c>
      <c r="O121" s="214">
        <f t="shared" ref="O121" si="1403">O120</f>
        <v>0</v>
      </c>
      <c r="P121" s="400">
        <v>2</v>
      </c>
      <c r="Q121" s="236">
        <f t="shared" si="1231"/>
        <v>0</v>
      </c>
      <c r="R121" s="212">
        <f t="shared" ref="R121" si="1404">R120</f>
        <v>0</v>
      </c>
      <c r="S121" s="401">
        <v>-280</v>
      </c>
      <c r="T121" s="237">
        <f t="shared" si="1232"/>
        <v>0</v>
      </c>
      <c r="U121" s="216">
        <f t="shared" ref="U121" si="1405">U120</f>
        <v>0</v>
      </c>
      <c r="V121" s="401">
        <v>-63</v>
      </c>
      <c r="W121" s="237">
        <f t="shared" si="1233"/>
        <v>0</v>
      </c>
      <c r="X121" s="216">
        <f t="shared" ref="X121" si="1406">X120</f>
        <v>0</v>
      </c>
      <c r="Y121" s="388">
        <v>859</v>
      </c>
      <c r="Z121" s="238">
        <f t="shared" si="1234"/>
        <v>0</v>
      </c>
      <c r="AA121" s="218">
        <f t="shared" ref="AA121" si="1407">AA120</f>
        <v>1</v>
      </c>
      <c r="AB121" s="388">
        <v>410</v>
      </c>
      <c r="AC121" s="239">
        <f t="shared" si="1235"/>
        <v>410</v>
      </c>
      <c r="AD121" s="216">
        <f t="shared" ref="AD121" si="1408">AD120</f>
        <v>0</v>
      </c>
      <c r="AE121" s="388">
        <v>51</v>
      </c>
      <c r="AF121" s="239">
        <f t="shared" si="1236"/>
        <v>0</v>
      </c>
      <c r="AG121" s="216">
        <f t="shared" ref="AG121" si="1409">AG120</f>
        <v>0</v>
      </c>
      <c r="AH121" s="383">
        <v>3845</v>
      </c>
      <c r="AI121" s="238">
        <f t="shared" si="1237"/>
        <v>0</v>
      </c>
      <c r="AJ121" s="218">
        <f t="shared" ref="AJ121" si="1410">AJ120</f>
        <v>0</v>
      </c>
      <c r="AK121" s="383">
        <v>1922.5</v>
      </c>
      <c r="AL121" s="239">
        <f t="shared" si="1238"/>
        <v>0</v>
      </c>
      <c r="AM121" s="216">
        <f t="shared" ref="AM121" si="1411">AM120</f>
        <v>1</v>
      </c>
      <c r="AN121" s="383">
        <v>769</v>
      </c>
      <c r="AO121" s="238">
        <f t="shared" si="1239"/>
        <v>769</v>
      </c>
      <c r="AP121" s="218">
        <f t="shared" ref="AP121" si="1412">AP120</f>
        <v>1</v>
      </c>
      <c r="AQ121" s="400">
        <v>2102</v>
      </c>
      <c r="AR121" s="239">
        <f t="shared" si="1240"/>
        <v>2102</v>
      </c>
      <c r="AS121" s="216">
        <f t="shared" ref="AS121" si="1413">AS120</f>
        <v>0</v>
      </c>
      <c r="AT121" s="400">
        <v>140</v>
      </c>
      <c r="AU121" s="240">
        <f t="shared" si="1241"/>
        <v>0</v>
      </c>
      <c r="AV121" s="214">
        <f t="shared" ref="AV121" si="1414">AV120</f>
        <v>0</v>
      </c>
      <c r="AW121" s="400">
        <v>220</v>
      </c>
      <c r="AX121" s="236">
        <f t="shared" si="1242"/>
        <v>0</v>
      </c>
      <c r="AY121" s="212">
        <f t="shared" ref="AY121" si="1415">AY120</f>
        <v>1</v>
      </c>
      <c r="AZ121" s="388">
        <v>3886</v>
      </c>
      <c r="BA121" s="241">
        <f t="shared" si="1243"/>
        <v>3886</v>
      </c>
      <c r="BB121" s="214">
        <f t="shared" ref="BB121" si="1416">BB120</f>
        <v>0</v>
      </c>
      <c r="BC121" s="388">
        <v>353</v>
      </c>
      <c r="BD121" s="242">
        <f t="shared" si="1244"/>
        <v>0</v>
      </c>
      <c r="BE121" s="212">
        <f t="shared" ref="BE121" si="1417">BE120</f>
        <v>0</v>
      </c>
      <c r="BF121" s="375">
        <v>3573.5</v>
      </c>
      <c r="BG121" s="242">
        <f t="shared" si="1245"/>
        <v>0</v>
      </c>
      <c r="BH121" s="212">
        <f t="shared" ref="BH121" si="1418">BH120</f>
        <v>1</v>
      </c>
      <c r="BI121" s="375">
        <v>1767.25</v>
      </c>
      <c r="BJ121" s="240">
        <f t="shared" si="1246"/>
        <v>1767.25</v>
      </c>
      <c r="BK121" s="212">
        <f t="shared" ref="BK121" si="1419">BK120</f>
        <v>0</v>
      </c>
      <c r="BL121" s="375">
        <v>322.25</v>
      </c>
      <c r="BM121" s="240">
        <f t="shared" si="1247"/>
        <v>0</v>
      </c>
      <c r="BN121" s="212">
        <f t="shared" ref="BN121" si="1420">BN120</f>
        <v>0</v>
      </c>
      <c r="BO121" s="401">
        <v>-1523</v>
      </c>
      <c r="BP121" s="236">
        <f t="shared" si="1248"/>
        <v>0</v>
      </c>
      <c r="BQ121" s="212">
        <f t="shared" ref="BQ121" si="1421">BQ120</f>
        <v>2</v>
      </c>
      <c r="BR121" s="400">
        <v>149</v>
      </c>
      <c r="BS121" s="242">
        <f t="shared" si="1249"/>
        <v>298</v>
      </c>
      <c r="BT121" s="212">
        <f t="shared" ref="BT121" si="1422">BT120</f>
        <v>0</v>
      </c>
      <c r="BU121" s="400">
        <v>55</v>
      </c>
      <c r="BV121" s="240">
        <f t="shared" si="1250"/>
        <v>0</v>
      </c>
      <c r="BW121" s="220">
        <f t="shared" ref="BW121" si="1423">BW120</f>
        <v>0</v>
      </c>
      <c r="BX121" s="401">
        <v>-20</v>
      </c>
      <c r="BY121" s="236">
        <f t="shared" si="1251"/>
        <v>0</v>
      </c>
      <c r="BZ121" s="212">
        <f t="shared" si="1313"/>
        <v>0</v>
      </c>
      <c r="CA121" s="213"/>
      <c r="CB121" s="240">
        <f t="shared" si="1252"/>
        <v>0</v>
      </c>
      <c r="CC121" s="214">
        <f t="shared" si="1314"/>
        <v>0</v>
      </c>
      <c r="CD121" s="215"/>
      <c r="CE121" s="242">
        <f t="shared" si="1253"/>
        <v>0</v>
      </c>
      <c r="CF121" s="221">
        <f t="shared" si="1254"/>
        <v>9603.25</v>
      </c>
      <c r="CG121" s="222">
        <f t="shared" si="1255"/>
        <v>1</v>
      </c>
      <c r="CH121" s="222">
        <f t="shared" si="1256"/>
        <v>0</v>
      </c>
      <c r="CI121" s="223">
        <v>38169</v>
      </c>
      <c r="CJ121" s="209">
        <f t="shared" si="1257"/>
        <v>9603.25</v>
      </c>
      <c r="CK121" s="209">
        <f t="shared" si="1258"/>
        <v>0</v>
      </c>
      <c r="CL121" s="209">
        <f t="shared" si="1315"/>
        <v>240193.77000000002</v>
      </c>
      <c r="CM121" s="207">
        <f>MAX(CL55:CL121)</f>
        <v>240430.77000000002</v>
      </c>
      <c r="CN121" s="207">
        <f t="shared" si="1259"/>
        <v>-237</v>
      </c>
      <c r="CO121" s="225" t="b">
        <f>(CN122=CM394)</f>
        <v>0</v>
      </c>
      <c r="CP121" s="226">
        <f t="shared" si="1227"/>
        <v>0</v>
      </c>
      <c r="CQ121" s="227">
        <f t="shared" si="1260"/>
        <v>38534</v>
      </c>
      <c r="CR121" s="228">
        <f t="shared" si="1261"/>
        <v>48265.5</v>
      </c>
      <c r="CS121" s="228">
        <f t="shared" si="1262"/>
        <v>0</v>
      </c>
      <c r="CT121" s="228">
        <f t="shared" si="1263"/>
        <v>0</v>
      </c>
      <c r="CU121" s="228">
        <f t="shared" si="1264"/>
        <v>0</v>
      </c>
      <c r="CV121" s="228">
        <f t="shared" si="1265"/>
        <v>0</v>
      </c>
      <c r="CW121" s="228">
        <f t="shared" si="1266"/>
        <v>7600</v>
      </c>
      <c r="CX121" s="228">
        <f t="shared" si="1267"/>
        <v>0</v>
      </c>
      <c r="CY121" s="228">
        <f t="shared" si="1268"/>
        <v>0</v>
      </c>
      <c r="CZ121" s="228">
        <f t="shared" si="1269"/>
        <v>0</v>
      </c>
      <c r="DA121" s="228">
        <f t="shared" si="1270"/>
        <v>602.49999999999989</v>
      </c>
      <c r="DB121" s="228">
        <f t="shared" si="1271"/>
        <v>56049</v>
      </c>
      <c r="DC121" s="228">
        <f t="shared" si="1272"/>
        <v>0</v>
      </c>
      <c r="DD121" s="228">
        <f t="shared" si="1273"/>
        <v>0</v>
      </c>
      <c r="DE121" s="228">
        <f t="shared" si="1274"/>
        <v>35216.06</v>
      </c>
      <c r="DF121" s="228">
        <f t="shared" si="1275"/>
        <v>0</v>
      </c>
      <c r="DG121" s="228">
        <f t="shared" si="1276"/>
        <v>0</v>
      </c>
      <c r="DH121" s="228">
        <f t="shared" si="1277"/>
        <v>30251.010000000002</v>
      </c>
      <c r="DI121" s="228">
        <f t="shared" si="1278"/>
        <v>0</v>
      </c>
      <c r="DJ121" s="228">
        <f t="shared" si="1279"/>
        <v>0</v>
      </c>
      <c r="DK121" s="228">
        <f t="shared" si="1280"/>
        <v>107284.84000000001</v>
      </c>
      <c r="DL121" s="228">
        <f t="shared" si="1281"/>
        <v>0</v>
      </c>
      <c r="DM121" s="228">
        <f t="shared" si="1282"/>
        <v>0</v>
      </c>
      <c r="DN121" s="228">
        <f t="shared" si="1283"/>
        <v>0</v>
      </c>
      <c r="DO121" s="228">
        <f t="shared" si="1284"/>
        <v>0</v>
      </c>
      <c r="DP121" s="229">
        <f t="shared" si="1285"/>
        <v>38534</v>
      </c>
      <c r="DQ121" s="228">
        <f t="shared" si="1379"/>
        <v>285268.91000000003</v>
      </c>
      <c r="DR121" s="230">
        <f t="shared" si="1380"/>
        <v>38534</v>
      </c>
      <c r="DS121" s="231">
        <f t="shared" si="1381"/>
        <v>-9911.25</v>
      </c>
      <c r="DT121" s="232"/>
      <c r="DU121" s="232"/>
      <c r="DV121" s="232"/>
      <c r="DW121" s="232"/>
      <c r="DX121" s="232"/>
      <c r="DY121" s="232"/>
      <c r="DZ121" s="232"/>
      <c r="EA121" s="232"/>
      <c r="EB121" s="232"/>
      <c r="EC121" s="232"/>
      <c r="ED121" s="232"/>
      <c r="EE121" s="232"/>
      <c r="EF121" s="232"/>
      <c r="EG121" s="232"/>
      <c r="EH121" s="232"/>
      <c r="EI121" s="232"/>
      <c r="EJ121" s="232"/>
      <c r="EK121" s="232"/>
      <c r="EL121" s="232"/>
      <c r="EM121" s="232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5"/>
      <c r="FA121" s="233"/>
      <c r="FB121" s="233"/>
      <c r="FC121" s="233"/>
      <c r="FD121" s="233"/>
      <c r="FE121" s="233"/>
      <c r="FF121" s="233"/>
      <c r="FG121" s="233"/>
      <c r="FH121" s="233"/>
      <c r="FI121" s="233"/>
    </row>
    <row r="122" spans="1:165" s="234" customFormat="1" ht="19.5" customHeight="1" x14ac:dyDescent="0.35">
      <c r="A122" s="205"/>
      <c r="B122" s="466">
        <f t="shared" si="1286"/>
        <v>38200</v>
      </c>
      <c r="C122" s="467">
        <f t="shared" si="1287"/>
        <v>67655</v>
      </c>
      <c r="D122" s="467">
        <v>0</v>
      </c>
      <c r="E122" s="467">
        <v>0</v>
      </c>
      <c r="F122" s="467">
        <f t="shared" si="1228"/>
        <v>-9674.25</v>
      </c>
      <c r="G122" s="467">
        <f t="shared" si="1288"/>
        <v>57980.75</v>
      </c>
      <c r="H122" s="480">
        <f t="shared" si="1289"/>
        <v>-0.1429938659374769</v>
      </c>
      <c r="I122" s="347">
        <f t="shared" si="1290"/>
        <v>230519.52000000002</v>
      </c>
      <c r="J122" s="210">
        <f t="shared" si="1229"/>
        <v>-9911.25</v>
      </c>
      <c r="K122" s="211">
        <v>38200</v>
      </c>
      <c r="L122" s="212">
        <f t="shared" si="1291"/>
        <v>1</v>
      </c>
      <c r="M122" s="400">
        <v>691</v>
      </c>
      <c r="N122" s="235">
        <f t="shared" si="1230"/>
        <v>691</v>
      </c>
      <c r="O122" s="214">
        <f t="shared" ref="O122" si="1424">O121</f>
        <v>0</v>
      </c>
      <c r="P122" s="400">
        <v>34</v>
      </c>
      <c r="Q122" s="236">
        <f t="shared" si="1231"/>
        <v>0</v>
      </c>
      <c r="R122" s="212">
        <f t="shared" ref="R122" si="1425">R121</f>
        <v>0</v>
      </c>
      <c r="S122" s="401">
        <v>-224</v>
      </c>
      <c r="T122" s="237">
        <f t="shared" si="1232"/>
        <v>0</v>
      </c>
      <c r="U122" s="216">
        <f t="shared" ref="U122" si="1426">U121</f>
        <v>0</v>
      </c>
      <c r="V122" s="401">
        <v>-58</v>
      </c>
      <c r="W122" s="237">
        <f t="shared" si="1233"/>
        <v>0</v>
      </c>
      <c r="X122" s="216">
        <f t="shared" ref="X122" si="1427">X121</f>
        <v>0</v>
      </c>
      <c r="Y122" s="388">
        <v>69</v>
      </c>
      <c r="Z122" s="238">
        <f t="shared" si="1234"/>
        <v>0</v>
      </c>
      <c r="AA122" s="218">
        <f t="shared" ref="AA122" si="1428">AA121</f>
        <v>1</v>
      </c>
      <c r="AB122" s="388">
        <v>15</v>
      </c>
      <c r="AC122" s="239">
        <f t="shared" si="1235"/>
        <v>15</v>
      </c>
      <c r="AD122" s="216">
        <f t="shared" ref="AD122" si="1429">AD121</f>
        <v>0</v>
      </c>
      <c r="AE122" s="387">
        <v>-28</v>
      </c>
      <c r="AF122" s="239">
        <f t="shared" si="1236"/>
        <v>0</v>
      </c>
      <c r="AG122" s="216">
        <f t="shared" ref="AG122" si="1430">AG121</f>
        <v>0</v>
      </c>
      <c r="AH122" s="383">
        <v>1090</v>
      </c>
      <c r="AI122" s="238">
        <f t="shared" si="1237"/>
        <v>0</v>
      </c>
      <c r="AJ122" s="218">
        <f t="shared" ref="AJ122" si="1431">AJ121</f>
        <v>0</v>
      </c>
      <c r="AK122" s="383">
        <v>545</v>
      </c>
      <c r="AL122" s="239">
        <f t="shared" si="1238"/>
        <v>0</v>
      </c>
      <c r="AM122" s="216">
        <f t="shared" ref="AM122" si="1432">AM121</f>
        <v>1</v>
      </c>
      <c r="AN122" s="383">
        <v>218</v>
      </c>
      <c r="AO122" s="238">
        <f t="shared" si="1239"/>
        <v>218</v>
      </c>
      <c r="AP122" s="218">
        <f t="shared" ref="AP122" si="1433">AP121</f>
        <v>1</v>
      </c>
      <c r="AQ122" s="401">
        <v>-1858</v>
      </c>
      <c r="AR122" s="239">
        <f t="shared" si="1240"/>
        <v>-1858</v>
      </c>
      <c r="AS122" s="216">
        <f t="shared" ref="AS122" si="1434">AS121</f>
        <v>0</v>
      </c>
      <c r="AT122" s="401">
        <v>-256</v>
      </c>
      <c r="AU122" s="240">
        <f t="shared" si="1241"/>
        <v>0</v>
      </c>
      <c r="AV122" s="214">
        <f t="shared" ref="AV122" si="1435">AV121</f>
        <v>0</v>
      </c>
      <c r="AW122" s="400">
        <v>1090</v>
      </c>
      <c r="AX122" s="236">
        <f t="shared" si="1242"/>
        <v>0</v>
      </c>
      <c r="AY122" s="212">
        <f t="shared" ref="AY122" si="1436">AY121</f>
        <v>1</v>
      </c>
      <c r="AZ122" s="387">
        <v>-5253</v>
      </c>
      <c r="BA122" s="241">
        <f t="shared" si="1243"/>
        <v>-5253</v>
      </c>
      <c r="BB122" s="214">
        <f t="shared" ref="BB122" si="1437">BB121</f>
        <v>0</v>
      </c>
      <c r="BC122" s="387">
        <v>-595</v>
      </c>
      <c r="BD122" s="242">
        <f t="shared" si="1244"/>
        <v>0</v>
      </c>
      <c r="BE122" s="212">
        <f t="shared" ref="BE122" si="1438">BE121</f>
        <v>0</v>
      </c>
      <c r="BF122" s="374">
        <v>-5040.5</v>
      </c>
      <c r="BG122" s="242">
        <f t="shared" si="1245"/>
        <v>0</v>
      </c>
      <c r="BH122" s="212">
        <f t="shared" ref="BH122" si="1439">BH121</f>
        <v>1</v>
      </c>
      <c r="BI122" s="374">
        <v>-2559.25</v>
      </c>
      <c r="BJ122" s="240">
        <f t="shared" si="1246"/>
        <v>-2559.25</v>
      </c>
      <c r="BK122" s="212">
        <f t="shared" ref="BK122" si="1440">BK121</f>
        <v>0</v>
      </c>
      <c r="BL122" s="374">
        <v>-574.25</v>
      </c>
      <c r="BM122" s="240">
        <f t="shared" si="1247"/>
        <v>0</v>
      </c>
      <c r="BN122" s="212">
        <f t="shared" ref="BN122" si="1441">BN121</f>
        <v>0</v>
      </c>
      <c r="BO122" s="400">
        <v>2075</v>
      </c>
      <c r="BP122" s="236">
        <f t="shared" si="1248"/>
        <v>0</v>
      </c>
      <c r="BQ122" s="212">
        <f t="shared" ref="BQ122" si="1442">BQ121</f>
        <v>2</v>
      </c>
      <c r="BR122" s="401">
        <v>-464</v>
      </c>
      <c r="BS122" s="242">
        <f t="shared" si="1249"/>
        <v>-928</v>
      </c>
      <c r="BT122" s="212">
        <f t="shared" ref="BT122" si="1443">BT121</f>
        <v>0</v>
      </c>
      <c r="BU122" s="401">
        <v>-252</v>
      </c>
      <c r="BV122" s="240">
        <f t="shared" si="1250"/>
        <v>0</v>
      </c>
      <c r="BW122" s="220">
        <f t="shared" ref="BW122" si="1444">BW121</f>
        <v>0</v>
      </c>
      <c r="BX122" s="401">
        <v>-82</v>
      </c>
      <c r="BY122" s="236">
        <f t="shared" si="1251"/>
        <v>0</v>
      </c>
      <c r="BZ122" s="212">
        <f t="shared" si="1313"/>
        <v>0</v>
      </c>
      <c r="CA122" s="213"/>
      <c r="CB122" s="240">
        <f t="shared" si="1252"/>
        <v>0</v>
      </c>
      <c r="CC122" s="214">
        <f t="shared" si="1314"/>
        <v>0</v>
      </c>
      <c r="CD122" s="215"/>
      <c r="CE122" s="242">
        <f t="shared" si="1253"/>
        <v>0</v>
      </c>
      <c r="CF122" s="221">
        <f t="shared" si="1254"/>
        <v>-9674.25</v>
      </c>
      <c r="CG122" s="222">
        <f t="shared" si="1255"/>
        <v>0</v>
      </c>
      <c r="CH122" s="222">
        <f t="shared" si="1256"/>
        <v>1</v>
      </c>
      <c r="CI122" s="223">
        <v>38200</v>
      </c>
      <c r="CJ122" s="209">
        <f t="shared" si="1257"/>
        <v>0</v>
      </c>
      <c r="CK122" s="209">
        <f t="shared" si="1258"/>
        <v>-9674.25</v>
      </c>
      <c r="CL122" s="209">
        <f t="shared" si="1315"/>
        <v>230519.52000000002</v>
      </c>
      <c r="CM122" s="207">
        <f>MAX(CL55:CL122)</f>
        <v>240430.77000000002</v>
      </c>
      <c r="CN122" s="207">
        <f t="shared" si="1259"/>
        <v>-9911.25</v>
      </c>
      <c r="CO122" s="225" t="b">
        <f>(CN123=CM394)</f>
        <v>0</v>
      </c>
      <c r="CP122" s="226">
        <f t="shared" si="1227"/>
        <v>0</v>
      </c>
      <c r="CQ122" s="227">
        <f t="shared" si="1260"/>
        <v>38565</v>
      </c>
      <c r="CR122" s="228">
        <f t="shared" si="1261"/>
        <v>47435</v>
      </c>
      <c r="CS122" s="228">
        <f t="shared" si="1262"/>
        <v>0</v>
      </c>
      <c r="CT122" s="228">
        <f t="shared" si="1263"/>
        <v>0</v>
      </c>
      <c r="CU122" s="228">
        <f t="shared" si="1264"/>
        <v>0</v>
      </c>
      <c r="CV122" s="228">
        <f t="shared" si="1265"/>
        <v>0</v>
      </c>
      <c r="CW122" s="228">
        <f t="shared" si="1266"/>
        <v>7854.5</v>
      </c>
      <c r="CX122" s="228">
        <f t="shared" si="1267"/>
        <v>0</v>
      </c>
      <c r="CY122" s="228">
        <f t="shared" si="1268"/>
        <v>0</v>
      </c>
      <c r="CZ122" s="228">
        <f t="shared" si="1269"/>
        <v>0</v>
      </c>
      <c r="DA122" s="228">
        <f t="shared" si="1270"/>
        <v>666.49999999999989</v>
      </c>
      <c r="DB122" s="228">
        <f t="shared" si="1271"/>
        <v>55340</v>
      </c>
      <c r="DC122" s="228">
        <f t="shared" si="1272"/>
        <v>0</v>
      </c>
      <c r="DD122" s="228">
        <f t="shared" si="1273"/>
        <v>0</v>
      </c>
      <c r="DE122" s="228">
        <f t="shared" si="1274"/>
        <v>35314.549999999996</v>
      </c>
      <c r="DF122" s="228">
        <f t="shared" si="1275"/>
        <v>0</v>
      </c>
      <c r="DG122" s="228">
        <f t="shared" si="1276"/>
        <v>0</v>
      </c>
      <c r="DH122" s="228">
        <f t="shared" si="1277"/>
        <v>31551.010000000002</v>
      </c>
      <c r="DI122" s="228">
        <f t="shared" si="1278"/>
        <v>0</v>
      </c>
      <c r="DJ122" s="228">
        <f t="shared" si="1279"/>
        <v>0</v>
      </c>
      <c r="DK122" s="228">
        <f t="shared" si="1280"/>
        <v>108781.80000000002</v>
      </c>
      <c r="DL122" s="228">
        <f t="shared" si="1281"/>
        <v>0</v>
      </c>
      <c r="DM122" s="228">
        <f t="shared" si="1282"/>
        <v>0</v>
      </c>
      <c r="DN122" s="228">
        <f t="shared" si="1283"/>
        <v>0</v>
      </c>
      <c r="DO122" s="228">
        <f t="shared" si="1284"/>
        <v>0</v>
      </c>
      <c r="DP122" s="229">
        <f t="shared" si="1285"/>
        <v>38565</v>
      </c>
      <c r="DQ122" s="228">
        <f t="shared" si="1379"/>
        <v>286943.35999999999</v>
      </c>
      <c r="DR122" s="230">
        <f t="shared" si="1380"/>
        <v>38565</v>
      </c>
      <c r="DS122" s="231">
        <f t="shared" si="1381"/>
        <v>-10436.25</v>
      </c>
      <c r="DT122" s="232"/>
      <c r="DU122" s="232"/>
      <c r="DV122" s="232"/>
      <c r="DW122" s="232"/>
      <c r="DX122" s="232"/>
      <c r="DY122" s="232"/>
      <c r="DZ122" s="232"/>
      <c r="EA122" s="232"/>
      <c r="EB122" s="232"/>
      <c r="EC122" s="232"/>
      <c r="ED122" s="232"/>
      <c r="EE122" s="232"/>
      <c r="EF122" s="232"/>
      <c r="EG122" s="232"/>
      <c r="EH122" s="232"/>
      <c r="EI122" s="232"/>
      <c r="EJ122" s="232"/>
      <c r="EK122" s="232"/>
      <c r="EL122" s="232"/>
      <c r="EM122" s="232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33"/>
      <c r="FB122" s="233"/>
      <c r="FC122" s="233"/>
      <c r="FD122" s="233"/>
      <c r="FE122" s="233"/>
      <c r="FF122" s="233"/>
      <c r="FG122" s="233"/>
      <c r="FH122" s="233"/>
      <c r="FI122" s="233"/>
    </row>
    <row r="123" spans="1:165" s="234" customFormat="1" ht="19.5" customHeight="1" x14ac:dyDescent="0.35">
      <c r="A123" s="205"/>
      <c r="B123" s="466">
        <f t="shared" si="1286"/>
        <v>38231</v>
      </c>
      <c r="C123" s="467">
        <f t="shared" si="1287"/>
        <v>57980.75</v>
      </c>
      <c r="D123" s="467">
        <v>0</v>
      </c>
      <c r="E123" s="467">
        <v>0</v>
      </c>
      <c r="F123" s="467">
        <f t="shared" si="1228"/>
        <v>-525</v>
      </c>
      <c r="G123" s="467">
        <f t="shared" si="1288"/>
        <v>57455.75</v>
      </c>
      <c r="H123" s="480">
        <f t="shared" si="1289"/>
        <v>-9.0547293713861936E-3</v>
      </c>
      <c r="I123" s="347">
        <f t="shared" si="1290"/>
        <v>229994.52000000002</v>
      </c>
      <c r="J123" s="210">
        <f t="shared" si="1229"/>
        <v>-10436.25</v>
      </c>
      <c r="K123" s="211">
        <v>38231</v>
      </c>
      <c r="L123" s="212">
        <f t="shared" si="1291"/>
        <v>1</v>
      </c>
      <c r="M123" s="400">
        <v>517</v>
      </c>
      <c r="N123" s="235">
        <f t="shared" si="1230"/>
        <v>517</v>
      </c>
      <c r="O123" s="214">
        <f t="shared" ref="O123" si="1445">O122</f>
        <v>0</v>
      </c>
      <c r="P123" s="400">
        <v>52</v>
      </c>
      <c r="Q123" s="236">
        <f t="shared" si="1231"/>
        <v>0</v>
      </c>
      <c r="R123" s="212">
        <f t="shared" ref="R123" si="1446">R122</f>
        <v>0</v>
      </c>
      <c r="S123" s="400">
        <v>881</v>
      </c>
      <c r="T123" s="237">
        <f t="shared" si="1232"/>
        <v>0</v>
      </c>
      <c r="U123" s="216">
        <f t="shared" ref="U123" si="1447">U122</f>
        <v>0</v>
      </c>
      <c r="V123" s="400">
        <v>88</v>
      </c>
      <c r="W123" s="237">
        <f t="shared" si="1233"/>
        <v>0</v>
      </c>
      <c r="X123" s="216">
        <f t="shared" ref="X123" si="1448">X122</f>
        <v>0</v>
      </c>
      <c r="Y123" s="387">
        <v>-790</v>
      </c>
      <c r="Z123" s="238">
        <f t="shared" si="1234"/>
        <v>0</v>
      </c>
      <c r="AA123" s="218">
        <f t="shared" ref="AA123" si="1449">AA122</f>
        <v>1</v>
      </c>
      <c r="AB123" s="387">
        <v>-434</v>
      </c>
      <c r="AC123" s="239">
        <f t="shared" si="1235"/>
        <v>-434</v>
      </c>
      <c r="AD123" s="216">
        <f t="shared" ref="AD123" si="1450">AD122</f>
        <v>0</v>
      </c>
      <c r="AE123" s="387">
        <v>-149</v>
      </c>
      <c r="AF123" s="239">
        <f t="shared" si="1236"/>
        <v>0</v>
      </c>
      <c r="AG123" s="216">
        <f t="shared" ref="AG123" si="1451">AG122</f>
        <v>0</v>
      </c>
      <c r="AH123" s="383">
        <v>107</v>
      </c>
      <c r="AI123" s="238">
        <f t="shared" si="1237"/>
        <v>0</v>
      </c>
      <c r="AJ123" s="218">
        <f t="shared" ref="AJ123" si="1452">AJ122</f>
        <v>0</v>
      </c>
      <c r="AK123" s="383">
        <v>14.5</v>
      </c>
      <c r="AL123" s="239">
        <f t="shared" si="1238"/>
        <v>0</v>
      </c>
      <c r="AM123" s="216">
        <f t="shared" ref="AM123" si="1453">AM122</f>
        <v>1</v>
      </c>
      <c r="AN123" s="382">
        <v>-41</v>
      </c>
      <c r="AO123" s="238">
        <f t="shared" si="1239"/>
        <v>-41</v>
      </c>
      <c r="AP123" s="218">
        <f t="shared" ref="AP123" si="1454">AP122</f>
        <v>1</v>
      </c>
      <c r="AQ123" s="400">
        <v>2631</v>
      </c>
      <c r="AR123" s="239">
        <f t="shared" si="1240"/>
        <v>2631</v>
      </c>
      <c r="AS123" s="216">
        <f t="shared" ref="AS123" si="1455">AS122</f>
        <v>0</v>
      </c>
      <c r="AT123" s="400">
        <v>228</v>
      </c>
      <c r="AU123" s="240">
        <f t="shared" si="1241"/>
        <v>0</v>
      </c>
      <c r="AV123" s="214">
        <f t="shared" ref="AV123" si="1456">AV122</f>
        <v>0</v>
      </c>
      <c r="AW123" s="400">
        <v>3050</v>
      </c>
      <c r="AX123" s="236">
        <f t="shared" si="1242"/>
        <v>0</v>
      </c>
      <c r="AY123" s="212">
        <f t="shared" ref="AY123" si="1457">AY122</f>
        <v>1</v>
      </c>
      <c r="AZ123" s="387">
        <v>-2655</v>
      </c>
      <c r="BA123" s="241">
        <f t="shared" si="1243"/>
        <v>-2655</v>
      </c>
      <c r="BB123" s="214">
        <f t="shared" ref="BB123" si="1458">BB122</f>
        <v>0</v>
      </c>
      <c r="BC123" s="387">
        <v>-371</v>
      </c>
      <c r="BD123" s="242">
        <f t="shared" si="1244"/>
        <v>0</v>
      </c>
      <c r="BE123" s="212">
        <f t="shared" ref="BE123" si="1459">BE122</f>
        <v>0</v>
      </c>
      <c r="BF123" s="375">
        <v>761</v>
      </c>
      <c r="BG123" s="242">
        <f t="shared" si="1245"/>
        <v>0</v>
      </c>
      <c r="BH123" s="212">
        <f t="shared" ref="BH123" si="1460">BH122</f>
        <v>1</v>
      </c>
      <c r="BI123" s="375">
        <v>361</v>
      </c>
      <c r="BJ123" s="240">
        <f t="shared" si="1246"/>
        <v>361</v>
      </c>
      <c r="BK123" s="212">
        <f t="shared" ref="BK123" si="1461">BK122</f>
        <v>0</v>
      </c>
      <c r="BL123" s="375">
        <v>41</v>
      </c>
      <c r="BM123" s="240">
        <f t="shared" si="1247"/>
        <v>0</v>
      </c>
      <c r="BN123" s="212">
        <f t="shared" ref="BN123" si="1462">BN122</f>
        <v>0</v>
      </c>
      <c r="BO123" s="401">
        <v>-389</v>
      </c>
      <c r="BP123" s="236">
        <f t="shared" si="1248"/>
        <v>0</v>
      </c>
      <c r="BQ123" s="212">
        <f t="shared" ref="BQ123" si="1463">BQ122</f>
        <v>2</v>
      </c>
      <c r="BR123" s="401">
        <v>-452</v>
      </c>
      <c r="BS123" s="242">
        <f t="shared" si="1249"/>
        <v>-904</v>
      </c>
      <c r="BT123" s="212">
        <f t="shared" ref="BT123" si="1464">BT122</f>
        <v>0</v>
      </c>
      <c r="BU123" s="401">
        <v>-245</v>
      </c>
      <c r="BV123" s="240">
        <f t="shared" si="1250"/>
        <v>0</v>
      </c>
      <c r="BW123" s="220">
        <f t="shared" ref="BW123" si="1465">BW122</f>
        <v>0</v>
      </c>
      <c r="BX123" s="401">
        <v>-80</v>
      </c>
      <c r="BY123" s="236">
        <f t="shared" si="1251"/>
        <v>0</v>
      </c>
      <c r="BZ123" s="212">
        <f t="shared" si="1313"/>
        <v>0</v>
      </c>
      <c r="CA123" s="213"/>
      <c r="CB123" s="240">
        <f t="shared" si="1252"/>
        <v>0</v>
      </c>
      <c r="CC123" s="214">
        <f t="shared" si="1314"/>
        <v>0</v>
      </c>
      <c r="CD123" s="215"/>
      <c r="CE123" s="242">
        <f t="shared" si="1253"/>
        <v>0</v>
      </c>
      <c r="CF123" s="221">
        <f t="shared" si="1254"/>
        <v>-525</v>
      </c>
      <c r="CG123" s="222">
        <f t="shared" si="1255"/>
        <v>0</v>
      </c>
      <c r="CH123" s="222">
        <f t="shared" si="1256"/>
        <v>1</v>
      </c>
      <c r="CI123" s="223">
        <v>38231</v>
      </c>
      <c r="CJ123" s="209">
        <f t="shared" si="1257"/>
        <v>0</v>
      </c>
      <c r="CK123" s="209">
        <f t="shared" si="1258"/>
        <v>-525</v>
      </c>
      <c r="CL123" s="209">
        <f t="shared" si="1315"/>
        <v>229994.52000000002</v>
      </c>
      <c r="CM123" s="207">
        <f>MAX(CL55:CL123)</f>
        <v>240430.77000000002</v>
      </c>
      <c r="CN123" s="207">
        <f t="shared" si="1259"/>
        <v>-10436.25</v>
      </c>
      <c r="CO123" s="225" t="b">
        <f>(CN124=CM394)</f>
        <v>0</v>
      </c>
      <c r="CP123" s="226">
        <f t="shared" si="1227"/>
        <v>0</v>
      </c>
      <c r="CQ123" s="227">
        <f t="shared" si="1260"/>
        <v>38596</v>
      </c>
      <c r="CR123" s="228">
        <f t="shared" si="1261"/>
        <v>45728</v>
      </c>
      <c r="CS123" s="228">
        <f t="shared" si="1262"/>
        <v>0</v>
      </c>
      <c r="CT123" s="228">
        <f t="shared" si="1263"/>
        <v>0</v>
      </c>
      <c r="CU123" s="228">
        <f t="shared" si="1264"/>
        <v>0</v>
      </c>
      <c r="CV123" s="228">
        <f t="shared" si="1265"/>
        <v>0</v>
      </c>
      <c r="CW123" s="228">
        <f t="shared" si="1266"/>
        <v>9582.5</v>
      </c>
      <c r="CX123" s="228">
        <f t="shared" si="1267"/>
        <v>0</v>
      </c>
      <c r="CY123" s="228">
        <f t="shared" si="1268"/>
        <v>0</v>
      </c>
      <c r="CZ123" s="228">
        <f t="shared" si="1269"/>
        <v>0</v>
      </c>
      <c r="DA123" s="228">
        <f t="shared" si="1270"/>
        <v>915.49999999999989</v>
      </c>
      <c r="DB123" s="228">
        <f t="shared" si="1271"/>
        <v>52822</v>
      </c>
      <c r="DC123" s="228">
        <f t="shared" si="1272"/>
        <v>0</v>
      </c>
      <c r="DD123" s="228">
        <f t="shared" si="1273"/>
        <v>0</v>
      </c>
      <c r="DE123" s="228">
        <f t="shared" si="1274"/>
        <v>37388.06</v>
      </c>
      <c r="DF123" s="228">
        <f t="shared" si="1275"/>
        <v>0</v>
      </c>
      <c r="DG123" s="228">
        <f t="shared" si="1276"/>
        <v>0</v>
      </c>
      <c r="DH123" s="228">
        <f t="shared" si="1277"/>
        <v>32812.01</v>
      </c>
      <c r="DI123" s="228">
        <f t="shared" si="1278"/>
        <v>0</v>
      </c>
      <c r="DJ123" s="228">
        <f t="shared" si="1279"/>
        <v>0</v>
      </c>
      <c r="DK123" s="228">
        <f t="shared" si="1280"/>
        <v>114428.80000000002</v>
      </c>
      <c r="DL123" s="228">
        <f t="shared" si="1281"/>
        <v>0</v>
      </c>
      <c r="DM123" s="228">
        <f t="shared" si="1282"/>
        <v>0</v>
      </c>
      <c r="DN123" s="228">
        <f t="shared" si="1283"/>
        <v>0</v>
      </c>
      <c r="DO123" s="228">
        <f t="shared" si="1284"/>
        <v>0</v>
      </c>
      <c r="DP123" s="229">
        <f t="shared" si="1285"/>
        <v>38596</v>
      </c>
      <c r="DQ123" s="228">
        <f t="shared" si="1379"/>
        <v>293676.87</v>
      </c>
      <c r="DR123" s="230">
        <f t="shared" si="1380"/>
        <v>38596</v>
      </c>
      <c r="DS123" s="231">
        <f t="shared" si="1381"/>
        <v>0</v>
      </c>
      <c r="DT123" s="232"/>
      <c r="DU123" s="232"/>
      <c r="DV123" s="232"/>
      <c r="DW123" s="232"/>
      <c r="DX123" s="232"/>
      <c r="DY123" s="232"/>
      <c r="DZ123" s="232"/>
      <c r="EA123" s="232"/>
      <c r="EB123" s="232"/>
      <c r="EC123" s="232"/>
      <c r="ED123" s="232"/>
      <c r="EE123" s="232"/>
      <c r="EF123" s="232"/>
      <c r="EG123" s="232"/>
      <c r="EH123" s="232"/>
      <c r="EI123" s="232"/>
      <c r="EJ123" s="232"/>
      <c r="EK123" s="232"/>
      <c r="EL123" s="232"/>
      <c r="EM123" s="232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33"/>
      <c r="FB123" s="233"/>
      <c r="FC123" s="233"/>
      <c r="FD123" s="233"/>
      <c r="FE123" s="233"/>
      <c r="FF123" s="233"/>
      <c r="FG123" s="233"/>
      <c r="FH123" s="233"/>
      <c r="FI123" s="233"/>
    </row>
    <row r="124" spans="1:165" s="234" customFormat="1" ht="19.5" customHeight="1" x14ac:dyDescent="0.35">
      <c r="A124" s="205"/>
      <c r="B124" s="466">
        <f t="shared" si="1286"/>
        <v>38261</v>
      </c>
      <c r="C124" s="467">
        <f t="shared" si="1287"/>
        <v>57455.75</v>
      </c>
      <c r="D124" s="467">
        <v>0</v>
      </c>
      <c r="E124" s="467">
        <v>0</v>
      </c>
      <c r="F124" s="467">
        <f t="shared" si="1228"/>
        <v>17281</v>
      </c>
      <c r="G124" s="467">
        <f t="shared" si="1288"/>
        <v>74736.75</v>
      </c>
      <c r="H124" s="480">
        <f t="shared" si="1289"/>
        <v>0.30077059302158615</v>
      </c>
      <c r="I124" s="347">
        <f t="shared" si="1290"/>
        <v>247275.52000000002</v>
      </c>
      <c r="J124" s="210">
        <f t="shared" si="1229"/>
        <v>0</v>
      </c>
      <c r="K124" s="211">
        <v>38261</v>
      </c>
      <c r="L124" s="212">
        <f t="shared" si="1291"/>
        <v>1</v>
      </c>
      <c r="M124" s="401">
        <v>-676</v>
      </c>
      <c r="N124" s="235">
        <f t="shared" si="1230"/>
        <v>-676</v>
      </c>
      <c r="O124" s="214">
        <f t="shared" ref="O124" si="1466">O123</f>
        <v>0</v>
      </c>
      <c r="P124" s="401">
        <v>-138</v>
      </c>
      <c r="Q124" s="236">
        <f t="shared" si="1231"/>
        <v>0</v>
      </c>
      <c r="R124" s="212">
        <f t="shared" ref="R124" si="1467">R123</f>
        <v>0</v>
      </c>
      <c r="S124" s="400">
        <v>1480</v>
      </c>
      <c r="T124" s="237">
        <f t="shared" si="1232"/>
        <v>0</v>
      </c>
      <c r="U124" s="216">
        <f t="shared" ref="U124" si="1468">U123</f>
        <v>0</v>
      </c>
      <c r="V124" s="400">
        <v>148</v>
      </c>
      <c r="W124" s="237">
        <f t="shared" si="1233"/>
        <v>0</v>
      </c>
      <c r="X124" s="216">
        <f t="shared" ref="X124" si="1469">X123</f>
        <v>0</v>
      </c>
      <c r="Y124" s="388">
        <v>1007</v>
      </c>
      <c r="Z124" s="238">
        <f t="shared" si="1234"/>
        <v>0</v>
      </c>
      <c r="AA124" s="218">
        <f t="shared" ref="AA124" si="1470">AA123</f>
        <v>1</v>
      </c>
      <c r="AB124" s="388">
        <v>504</v>
      </c>
      <c r="AC124" s="239">
        <f t="shared" si="1235"/>
        <v>504</v>
      </c>
      <c r="AD124" s="216">
        <f t="shared" ref="AD124" si="1471">AD123</f>
        <v>0</v>
      </c>
      <c r="AE124" s="388">
        <v>101</v>
      </c>
      <c r="AF124" s="239">
        <f t="shared" si="1236"/>
        <v>0</v>
      </c>
      <c r="AG124" s="216">
        <f t="shared" ref="AG124" si="1472">AG123</f>
        <v>0</v>
      </c>
      <c r="AH124" s="383">
        <v>1975</v>
      </c>
      <c r="AI124" s="238">
        <f t="shared" si="1237"/>
        <v>0</v>
      </c>
      <c r="AJ124" s="218">
        <f t="shared" ref="AJ124" si="1473">AJ123</f>
        <v>0</v>
      </c>
      <c r="AK124" s="383">
        <v>987.5</v>
      </c>
      <c r="AL124" s="239">
        <f t="shared" si="1238"/>
        <v>0</v>
      </c>
      <c r="AM124" s="216">
        <f t="shared" ref="AM124" si="1474">AM123</f>
        <v>1</v>
      </c>
      <c r="AN124" s="383">
        <v>395</v>
      </c>
      <c r="AO124" s="238">
        <f t="shared" si="1239"/>
        <v>395</v>
      </c>
      <c r="AP124" s="218">
        <f t="shared" ref="AP124" si="1475">AP123</f>
        <v>1</v>
      </c>
      <c r="AQ124" s="400">
        <v>2110</v>
      </c>
      <c r="AR124" s="239">
        <f t="shared" si="1240"/>
        <v>2110</v>
      </c>
      <c r="AS124" s="216">
        <f t="shared" ref="AS124" si="1476">AS123</f>
        <v>0</v>
      </c>
      <c r="AT124" s="400">
        <v>211</v>
      </c>
      <c r="AU124" s="240">
        <f t="shared" si="1241"/>
        <v>0</v>
      </c>
      <c r="AV124" s="214">
        <f t="shared" ref="AV124" si="1477">AV123</f>
        <v>0</v>
      </c>
      <c r="AW124" s="400">
        <v>2770</v>
      </c>
      <c r="AX124" s="236">
        <f t="shared" si="1242"/>
        <v>0</v>
      </c>
      <c r="AY124" s="212">
        <f t="shared" ref="AY124" si="1478">AY123</f>
        <v>1</v>
      </c>
      <c r="AZ124" s="388">
        <v>4825</v>
      </c>
      <c r="BA124" s="241">
        <f t="shared" si="1243"/>
        <v>4825</v>
      </c>
      <c r="BB124" s="214">
        <f t="shared" ref="BB124" si="1479">BB123</f>
        <v>0</v>
      </c>
      <c r="BC124" s="388">
        <v>483</v>
      </c>
      <c r="BD124" s="242">
        <f t="shared" si="1244"/>
        <v>0</v>
      </c>
      <c r="BE124" s="212">
        <f t="shared" ref="BE124" si="1480">BE123</f>
        <v>0</v>
      </c>
      <c r="BF124" s="375">
        <v>4450</v>
      </c>
      <c r="BG124" s="242">
        <f t="shared" si="1245"/>
        <v>0</v>
      </c>
      <c r="BH124" s="212">
        <f t="shared" ref="BH124" si="1481">BH123</f>
        <v>1</v>
      </c>
      <c r="BI124" s="375">
        <v>2225</v>
      </c>
      <c r="BJ124" s="240">
        <f t="shared" si="1246"/>
        <v>2225</v>
      </c>
      <c r="BK124" s="212">
        <f t="shared" ref="BK124" si="1482">BK123</f>
        <v>0</v>
      </c>
      <c r="BL124" s="375">
        <v>445</v>
      </c>
      <c r="BM124" s="240">
        <f t="shared" si="1247"/>
        <v>0</v>
      </c>
      <c r="BN124" s="212">
        <f t="shared" ref="BN124" si="1483">BN123</f>
        <v>0</v>
      </c>
      <c r="BO124" s="401">
        <v>-1541</v>
      </c>
      <c r="BP124" s="236">
        <f t="shared" si="1248"/>
        <v>0</v>
      </c>
      <c r="BQ124" s="212">
        <f t="shared" ref="BQ124" si="1484">BQ123</f>
        <v>2</v>
      </c>
      <c r="BR124" s="400">
        <v>3949</v>
      </c>
      <c r="BS124" s="242">
        <f t="shared" si="1249"/>
        <v>7898</v>
      </c>
      <c r="BT124" s="212">
        <f t="shared" ref="BT124" si="1485">BT123</f>
        <v>0</v>
      </c>
      <c r="BU124" s="400">
        <v>1955</v>
      </c>
      <c r="BV124" s="240">
        <f t="shared" si="1250"/>
        <v>0</v>
      </c>
      <c r="BW124" s="220">
        <f t="shared" ref="BW124" si="1486">BW123</f>
        <v>0</v>
      </c>
      <c r="BX124" s="400">
        <v>360</v>
      </c>
      <c r="BY124" s="236">
        <f t="shared" si="1251"/>
        <v>0</v>
      </c>
      <c r="BZ124" s="212">
        <f t="shared" si="1313"/>
        <v>0</v>
      </c>
      <c r="CA124" s="213"/>
      <c r="CB124" s="240">
        <f t="shared" si="1252"/>
        <v>0</v>
      </c>
      <c r="CC124" s="214">
        <f t="shared" si="1314"/>
        <v>0</v>
      </c>
      <c r="CD124" s="215"/>
      <c r="CE124" s="242">
        <f t="shared" si="1253"/>
        <v>0</v>
      </c>
      <c r="CF124" s="221">
        <f t="shared" si="1254"/>
        <v>17281</v>
      </c>
      <c r="CG124" s="222">
        <f t="shared" si="1255"/>
        <v>1</v>
      </c>
      <c r="CH124" s="222">
        <f t="shared" si="1256"/>
        <v>0</v>
      </c>
      <c r="CI124" s="223">
        <v>38261</v>
      </c>
      <c r="CJ124" s="209">
        <f t="shared" si="1257"/>
        <v>17281</v>
      </c>
      <c r="CK124" s="209">
        <f t="shared" si="1258"/>
        <v>0</v>
      </c>
      <c r="CL124" s="209">
        <f t="shared" si="1315"/>
        <v>247275.52000000002</v>
      </c>
      <c r="CM124" s="207">
        <f>MAX(CL55:CL124)</f>
        <v>247275.52000000002</v>
      </c>
      <c r="CN124" s="207">
        <f t="shared" si="1259"/>
        <v>0</v>
      </c>
      <c r="CO124" s="225" t="b">
        <f>(CN125=CM394)</f>
        <v>0</v>
      </c>
      <c r="CP124" s="226">
        <f t="shared" si="1227"/>
        <v>0</v>
      </c>
      <c r="CQ124" s="227">
        <f t="shared" si="1260"/>
        <v>38626</v>
      </c>
      <c r="CR124" s="228">
        <f t="shared" si="1261"/>
        <v>46818</v>
      </c>
      <c r="CS124" s="228">
        <f t="shared" si="1262"/>
        <v>0</v>
      </c>
      <c r="CT124" s="228">
        <f t="shared" si="1263"/>
        <v>0</v>
      </c>
      <c r="CU124" s="228">
        <f t="shared" si="1264"/>
        <v>0</v>
      </c>
      <c r="CV124" s="228">
        <f t="shared" si="1265"/>
        <v>0</v>
      </c>
      <c r="CW124" s="228">
        <f t="shared" si="1266"/>
        <v>9422</v>
      </c>
      <c r="CX124" s="228">
        <f t="shared" si="1267"/>
        <v>0</v>
      </c>
      <c r="CY124" s="228">
        <f t="shared" si="1268"/>
        <v>0</v>
      </c>
      <c r="CZ124" s="228">
        <f t="shared" si="1269"/>
        <v>0</v>
      </c>
      <c r="DA124" s="228">
        <f t="shared" si="1270"/>
        <v>1027.5</v>
      </c>
      <c r="DB124" s="228">
        <f t="shared" si="1271"/>
        <v>54252</v>
      </c>
      <c r="DC124" s="228">
        <f t="shared" si="1272"/>
        <v>0</v>
      </c>
      <c r="DD124" s="228">
        <f t="shared" si="1273"/>
        <v>0</v>
      </c>
      <c r="DE124" s="228">
        <f t="shared" si="1274"/>
        <v>35311.549999999996</v>
      </c>
      <c r="DF124" s="228">
        <f t="shared" si="1275"/>
        <v>0</v>
      </c>
      <c r="DG124" s="228">
        <f t="shared" si="1276"/>
        <v>0</v>
      </c>
      <c r="DH124" s="228">
        <f t="shared" si="1277"/>
        <v>32937.01</v>
      </c>
      <c r="DI124" s="228">
        <f t="shared" si="1278"/>
        <v>0</v>
      </c>
      <c r="DJ124" s="228">
        <f t="shared" si="1279"/>
        <v>0</v>
      </c>
      <c r="DK124" s="228">
        <f t="shared" si="1280"/>
        <v>119553.80000000002</v>
      </c>
      <c r="DL124" s="228">
        <f t="shared" si="1281"/>
        <v>0</v>
      </c>
      <c r="DM124" s="228">
        <f t="shared" si="1282"/>
        <v>0</v>
      </c>
      <c r="DN124" s="228">
        <f t="shared" si="1283"/>
        <v>0</v>
      </c>
      <c r="DO124" s="228">
        <f t="shared" si="1284"/>
        <v>0</v>
      </c>
      <c r="DP124" s="229">
        <f t="shared" si="1285"/>
        <v>38626</v>
      </c>
      <c r="DQ124" s="228">
        <f t="shared" si="1379"/>
        <v>299321.86</v>
      </c>
      <c r="DR124" s="230">
        <f t="shared" si="1380"/>
        <v>38626</v>
      </c>
      <c r="DS124" s="231">
        <f t="shared" si="1381"/>
        <v>0</v>
      </c>
      <c r="DT124" s="232"/>
      <c r="DU124" s="232"/>
      <c r="DV124" s="232"/>
      <c r="DW124" s="232"/>
      <c r="DX124" s="232"/>
      <c r="DY124" s="232"/>
      <c r="DZ124" s="232"/>
      <c r="EA124" s="232"/>
      <c r="EB124" s="232"/>
      <c r="EC124" s="232"/>
      <c r="ED124" s="232"/>
      <c r="EE124" s="232"/>
      <c r="EF124" s="232"/>
      <c r="EG124" s="232"/>
      <c r="EH124" s="232"/>
      <c r="EI124" s="232"/>
      <c r="EJ124" s="232"/>
      <c r="EK124" s="232"/>
      <c r="EL124" s="232"/>
      <c r="EM124" s="232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33"/>
      <c r="FB124" s="233"/>
      <c r="FC124" s="233"/>
      <c r="FD124" s="233"/>
      <c r="FE124" s="233"/>
      <c r="FF124" s="233"/>
      <c r="FG124" s="233"/>
      <c r="FH124" s="233"/>
      <c r="FI124" s="233"/>
    </row>
    <row r="125" spans="1:165" s="234" customFormat="1" ht="19.5" customHeight="1" x14ac:dyDescent="0.35">
      <c r="A125" s="205"/>
      <c r="B125" s="466">
        <f t="shared" si="1286"/>
        <v>38292</v>
      </c>
      <c r="C125" s="467">
        <f t="shared" si="1287"/>
        <v>74736.75</v>
      </c>
      <c r="D125" s="467">
        <v>0</v>
      </c>
      <c r="E125" s="467">
        <v>0</v>
      </c>
      <c r="F125" s="467">
        <f t="shared" si="1228"/>
        <v>21445.5</v>
      </c>
      <c r="G125" s="467">
        <f t="shared" si="1288"/>
        <v>96182.25</v>
      </c>
      <c r="H125" s="480">
        <f t="shared" si="1289"/>
        <v>0.28694718461800922</v>
      </c>
      <c r="I125" s="347">
        <f t="shared" si="1290"/>
        <v>268721.02</v>
      </c>
      <c r="J125" s="210">
        <f t="shared" si="1229"/>
        <v>0</v>
      </c>
      <c r="K125" s="211">
        <v>38292</v>
      </c>
      <c r="L125" s="212">
        <f t="shared" si="1291"/>
        <v>1</v>
      </c>
      <c r="M125" s="400">
        <v>2181</v>
      </c>
      <c r="N125" s="235">
        <f t="shared" si="1230"/>
        <v>2181</v>
      </c>
      <c r="O125" s="214">
        <f t="shared" ref="O125" si="1487">O124</f>
        <v>0</v>
      </c>
      <c r="P125" s="400">
        <v>218</v>
      </c>
      <c r="Q125" s="236">
        <f t="shared" si="1231"/>
        <v>0</v>
      </c>
      <c r="R125" s="212">
        <f t="shared" ref="R125" si="1488">R124</f>
        <v>0</v>
      </c>
      <c r="S125" s="400">
        <v>1696</v>
      </c>
      <c r="T125" s="237">
        <f t="shared" si="1232"/>
        <v>0</v>
      </c>
      <c r="U125" s="216">
        <f t="shared" ref="U125" si="1489">U124</f>
        <v>0</v>
      </c>
      <c r="V125" s="400">
        <v>170</v>
      </c>
      <c r="W125" s="237">
        <f t="shared" si="1233"/>
        <v>0</v>
      </c>
      <c r="X125" s="216">
        <f t="shared" ref="X125" si="1490">X124</f>
        <v>0</v>
      </c>
      <c r="Y125" s="388">
        <v>2237</v>
      </c>
      <c r="Z125" s="238">
        <f t="shared" si="1234"/>
        <v>0</v>
      </c>
      <c r="AA125" s="218">
        <f t="shared" ref="AA125" si="1491">AA124</f>
        <v>1</v>
      </c>
      <c r="AB125" s="388">
        <v>1119</v>
      </c>
      <c r="AC125" s="239">
        <f t="shared" si="1235"/>
        <v>1119</v>
      </c>
      <c r="AD125" s="216">
        <f t="shared" ref="AD125" si="1492">AD124</f>
        <v>0</v>
      </c>
      <c r="AE125" s="388">
        <v>224</v>
      </c>
      <c r="AF125" s="239">
        <f t="shared" si="1236"/>
        <v>0</v>
      </c>
      <c r="AG125" s="216">
        <f t="shared" ref="AG125" si="1493">AG124</f>
        <v>0</v>
      </c>
      <c r="AH125" s="383">
        <v>2120</v>
      </c>
      <c r="AI125" s="238">
        <f t="shared" si="1237"/>
        <v>0</v>
      </c>
      <c r="AJ125" s="218">
        <f t="shared" ref="AJ125" si="1494">AJ124</f>
        <v>0</v>
      </c>
      <c r="AK125" s="383">
        <v>1060</v>
      </c>
      <c r="AL125" s="239">
        <f t="shared" si="1238"/>
        <v>0</v>
      </c>
      <c r="AM125" s="216">
        <f t="shared" ref="AM125" si="1495">AM124</f>
        <v>1</v>
      </c>
      <c r="AN125" s="383">
        <v>424</v>
      </c>
      <c r="AO125" s="238">
        <f t="shared" si="1239"/>
        <v>424</v>
      </c>
      <c r="AP125" s="218">
        <f t="shared" ref="AP125" si="1496">AP124</f>
        <v>1</v>
      </c>
      <c r="AQ125" s="400">
        <v>2460</v>
      </c>
      <c r="AR125" s="239">
        <f t="shared" si="1240"/>
        <v>2460</v>
      </c>
      <c r="AS125" s="216">
        <f t="shared" ref="AS125" si="1497">AS124</f>
        <v>0</v>
      </c>
      <c r="AT125" s="400">
        <v>246</v>
      </c>
      <c r="AU125" s="240">
        <f t="shared" si="1241"/>
        <v>0</v>
      </c>
      <c r="AV125" s="214">
        <f t="shared" ref="AV125" si="1498">AV124</f>
        <v>0</v>
      </c>
      <c r="AW125" s="400">
        <v>2080</v>
      </c>
      <c r="AX125" s="236">
        <f t="shared" si="1242"/>
        <v>0</v>
      </c>
      <c r="AY125" s="212">
        <f t="shared" ref="AY125" si="1499">AY124</f>
        <v>1</v>
      </c>
      <c r="AZ125" s="388">
        <v>5425</v>
      </c>
      <c r="BA125" s="241">
        <f t="shared" si="1243"/>
        <v>5425</v>
      </c>
      <c r="BB125" s="214">
        <f t="shared" ref="BB125" si="1500">BB124</f>
        <v>0</v>
      </c>
      <c r="BC125" s="388">
        <v>543</v>
      </c>
      <c r="BD125" s="242">
        <f t="shared" si="1244"/>
        <v>0</v>
      </c>
      <c r="BE125" s="212">
        <f t="shared" ref="BE125" si="1501">BE124</f>
        <v>0</v>
      </c>
      <c r="BF125" s="375">
        <v>6225</v>
      </c>
      <c r="BG125" s="242">
        <f t="shared" si="1245"/>
        <v>0</v>
      </c>
      <c r="BH125" s="212">
        <f t="shared" ref="BH125" si="1502">BH124</f>
        <v>1</v>
      </c>
      <c r="BI125" s="375">
        <v>3112.5</v>
      </c>
      <c r="BJ125" s="240">
        <f t="shared" si="1246"/>
        <v>3112.5</v>
      </c>
      <c r="BK125" s="212">
        <f t="shared" ref="BK125" si="1503">BK124</f>
        <v>0</v>
      </c>
      <c r="BL125" s="375">
        <v>622.5</v>
      </c>
      <c r="BM125" s="240">
        <f t="shared" si="1247"/>
        <v>0</v>
      </c>
      <c r="BN125" s="212">
        <f t="shared" ref="BN125" si="1504">BN124</f>
        <v>0</v>
      </c>
      <c r="BO125" s="400">
        <v>4263</v>
      </c>
      <c r="BP125" s="236">
        <f t="shared" si="1248"/>
        <v>0</v>
      </c>
      <c r="BQ125" s="212">
        <f t="shared" ref="BQ125" si="1505">BQ124</f>
        <v>2</v>
      </c>
      <c r="BR125" s="400">
        <v>3362</v>
      </c>
      <c r="BS125" s="242">
        <f t="shared" si="1249"/>
        <v>6724</v>
      </c>
      <c r="BT125" s="212">
        <f t="shared" ref="BT125" si="1506">BT124</f>
        <v>0</v>
      </c>
      <c r="BU125" s="400">
        <v>1681</v>
      </c>
      <c r="BV125" s="240">
        <f t="shared" si="1250"/>
        <v>0</v>
      </c>
      <c r="BW125" s="220">
        <f t="shared" ref="BW125" si="1507">BW124</f>
        <v>0</v>
      </c>
      <c r="BX125" s="400">
        <v>336</v>
      </c>
      <c r="BY125" s="236">
        <f t="shared" si="1251"/>
        <v>0</v>
      </c>
      <c r="BZ125" s="212">
        <f t="shared" si="1313"/>
        <v>0</v>
      </c>
      <c r="CA125" s="213"/>
      <c r="CB125" s="240">
        <f t="shared" si="1252"/>
        <v>0</v>
      </c>
      <c r="CC125" s="214">
        <f t="shared" si="1314"/>
        <v>0</v>
      </c>
      <c r="CD125" s="215"/>
      <c r="CE125" s="242">
        <f t="shared" si="1253"/>
        <v>0</v>
      </c>
      <c r="CF125" s="221">
        <f t="shared" si="1254"/>
        <v>21445.5</v>
      </c>
      <c r="CG125" s="222">
        <f t="shared" si="1255"/>
        <v>1</v>
      </c>
      <c r="CH125" s="222">
        <f t="shared" si="1256"/>
        <v>0</v>
      </c>
      <c r="CI125" s="223">
        <v>38292</v>
      </c>
      <c r="CJ125" s="209">
        <f t="shared" si="1257"/>
        <v>21445.5</v>
      </c>
      <c r="CK125" s="209">
        <f t="shared" si="1258"/>
        <v>0</v>
      </c>
      <c r="CL125" s="209">
        <f t="shared" si="1315"/>
        <v>268721.02</v>
      </c>
      <c r="CM125" s="207">
        <f>MAX(CL55:CL125)</f>
        <v>268721.02</v>
      </c>
      <c r="CN125" s="207">
        <f t="shared" si="1259"/>
        <v>0</v>
      </c>
      <c r="CO125" s="225" t="b">
        <f>(CN126=CM394)</f>
        <v>0</v>
      </c>
      <c r="CP125" s="226">
        <f t="shared" si="1227"/>
        <v>0</v>
      </c>
      <c r="CQ125" s="227">
        <f t="shared" si="1260"/>
        <v>38657</v>
      </c>
      <c r="CR125" s="228">
        <f t="shared" si="1261"/>
        <v>49199</v>
      </c>
      <c r="CS125" s="228">
        <f t="shared" si="1262"/>
        <v>0</v>
      </c>
      <c r="CT125" s="228">
        <f t="shared" si="1263"/>
        <v>0</v>
      </c>
      <c r="CU125" s="228">
        <f t="shared" si="1264"/>
        <v>0</v>
      </c>
      <c r="CV125" s="228">
        <f t="shared" si="1265"/>
        <v>0</v>
      </c>
      <c r="CW125" s="228">
        <f t="shared" si="1266"/>
        <v>10578</v>
      </c>
      <c r="CX125" s="228">
        <f t="shared" si="1267"/>
        <v>0</v>
      </c>
      <c r="CY125" s="228">
        <f t="shared" si="1268"/>
        <v>0</v>
      </c>
      <c r="CZ125" s="228">
        <f t="shared" si="1269"/>
        <v>0</v>
      </c>
      <c r="DA125" s="228">
        <f t="shared" si="1270"/>
        <v>1446.5</v>
      </c>
      <c r="DB125" s="228">
        <f t="shared" si="1271"/>
        <v>55122</v>
      </c>
      <c r="DC125" s="228">
        <f t="shared" si="1272"/>
        <v>0</v>
      </c>
      <c r="DD125" s="228">
        <f t="shared" si="1273"/>
        <v>0</v>
      </c>
      <c r="DE125" s="228">
        <f t="shared" si="1274"/>
        <v>35860.549999999996</v>
      </c>
      <c r="DF125" s="228">
        <f t="shared" si="1275"/>
        <v>0</v>
      </c>
      <c r="DG125" s="228">
        <f t="shared" si="1276"/>
        <v>0</v>
      </c>
      <c r="DH125" s="228">
        <f t="shared" si="1277"/>
        <v>34199.51</v>
      </c>
      <c r="DI125" s="228">
        <f t="shared" si="1278"/>
        <v>0</v>
      </c>
      <c r="DJ125" s="228">
        <f t="shared" si="1279"/>
        <v>0</v>
      </c>
      <c r="DK125" s="228">
        <f t="shared" si="1280"/>
        <v>125803.80000000002</v>
      </c>
      <c r="DL125" s="228">
        <f t="shared" si="1281"/>
        <v>0</v>
      </c>
      <c r="DM125" s="228">
        <f t="shared" si="1282"/>
        <v>0</v>
      </c>
      <c r="DN125" s="228">
        <f t="shared" si="1283"/>
        <v>0</v>
      </c>
      <c r="DO125" s="228">
        <f t="shared" si="1284"/>
        <v>0</v>
      </c>
      <c r="DP125" s="229">
        <f t="shared" si="1285"/>
        <v>38657</v>
      </c>
      <c r="DQ125" s="228">
        <f t="shared" si="1379"/>
        <v>312209.36</v>
      </c>
      <c r="DR125" s="230">
        <f t="shared" si="1380"/>
        <v>38657</v>
      </c>
      <c r="DS125" s="231">
        <f t="shared" si="1381"/>
        <v>-3742.2999999999884</v>
      </c>
      <c r="DT125" s="232"/>
      <c r="DU125" s="232"/>
      <c r="DV125" s="232"/>
      <c r="DW125" s="232"/>
      <c r="DX125" s="232"/>
      <c r="DY125" s="232"/>
      <c r="DZ125" s="232"/>
      <c r="EA125" s="232"/>
      <c r="EB125" s="232"/>
      <c r="EC125" s="232"/>
      <c r="ED125" s="232"/>
      <c r="EE125" s="232"/>
      <c r="EF125" s="232"/>
      <c r="EG125" s="232"/>
      <c r="EH125" s="232"/>
      <c r="EI125" s="232"/>
      <c r="EJ125" s="232"/>
      <c r="EK125" s="232"/>
      <c r="EL125" s="232"/>
      <c r="EM125" s="232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33"/>
      <c r="FB125" s="233"/>
      <c r="FC125" s="233"/>
      <c r="FD125" s="233"/>
      <c r="FE125" s="233"/>
      <c r="FF125" s="233"/>
      <c r="FG125" s="233"/>
      <c r="FH125" s="233"/>
      <c r="FI125" s="233"/>
    </row>
    <row r="126" spans="1:165" s="234" customFormat="1" ht="19.5" customHeight="1" x14ac:dyDescent="0.35">
      <c r="A126" s="205"/>
      <c r="B126" s="466">
        <f t="shared" si="1286"/>
        <v>38322</v>
      </c>
      <c r="C126" s="467">
        <f t="shared" si="1287"/>
        <v>96182.25</v>
      </c>
      <c r="D126" s="467">
        <v>0</v>
      </c>
      <c r="E126" s="467">
        <v>0</v>
      </c>
      <c r="F126" s="467">
        <f t="shared" si="1228"/>
        <v>-3742.3</v>
      </c>
      <c r="G126" s="467">
        <f t="shared" si="1288"/>
        <v>92439.95</v>
      </c>
      <c r="H126" s="480">
        <f t="shared" si="1289"/>
        <v>-3.8908426450826428E-2</v>
      </c>
      <c r="I126" s="347">
        <f t="shared" si="1290"/>
        <v>264978.72000000003</v>
      </c>
      <c r="J126" s="210">
        <f t="shared" si="1229"/>
        <v>-3742.2999999999884</v>
      </c>
      <c r="K126" s="211">
        <v>38322</v>
      </c>
      <c r="L126" s="212">
        <f t="shared" si="1291"/>
        <v>1</v>
      </c>
      <c r="M126" s="400">
        <v>1905</v>
      </c>
      <c r="N126" s="235">
        <f t="shared" si="1230"/>
        <v>1905</v>
      </c>
      <c r="O126" s="214">
        <f t="shared" ref="O126" si="1508">O125</f>
        <v>0</v>
      </c>
      <c r="P126" s="400">
        <v>191</v>
      </c>
      <c r="Q126" s="236">
        <f t="shared" si="1231"/>
        <v>0</v>
      </c>
      <c r="R126" s="212">
        <f t="shared" ref="R126" si="1509">R125</f>
        <v>0</v>
      </c>
      <c r="S126" s="400">
        <v>992</v>
      </c>
      <c r="T126" s="237">
        <f t="shared" si="1232"/>
        <v>0</v>
      </c>
      <c r="U126" s="216">
        <f t="shared" ref="U126" si="1510">U125</f>
        <v>0</v>
      </c>
      <c r="V126" s="400">
        <v>99</v>
      </c>
      <c r="W126" s="237">
        <f t="shared" si="1233"/>
        <v>0</v>
      </c>
      <c r="X126" s="216">
        <f t="shared" ref="X126" si="1511">X125</f>
        <v>0</v>
      </c>
      <c r="Y126" s="387">
        <v>-1418</v>
      </c>
      <c r="Z126" s="238">
        <f t="shared" si="1234"/>
        <v>0</v>
      </c>
      <c r="AA126" s="218">
        <f t="shared" ref="AA126" si="1512">AA125</f>
        <v>1</v>
      </c>
      <c r="AB126" s="387">
        <v>-729</v>
      </c>
      <c r="AC126" s="239">
        <f t="shared" si="1235"/>
        <v>-729</v>
      </c>
      <c r="AD126" s="216">
        <f t="shared" ref="AD126" si="1513">AD125</f>
        <v>0</v>
      </c>
      <c r="AE126" s="387">
        <v>-177</v>
      </c>
      <c r="AF126" s="239">
        <f t="shared" si="1236"/>
        <v>0</v>
      </c>
      <c r="AG126" s="216">
        <f t="shared" ref="AG126" si="1514">AG125</f>
        <v>0</v>
      </c>
      <c r="AH126" s="382">
        <v>-1878</v>
      </c>
      <c r="AI126" s="238">
        <f t="shared" si="1237"/>
        <v>0</v>
      </c>
      <c r="AJ126" s="218">
        <f t="shared" ref="AJ126" si="1515">AJ125</f>
        <v>0</v>
      </c>
      <c r="AK126" s="382">
        <v>-958.5</v>
      </c>
      <c r="AL126" s="239">
        <f t="shared" si="1238"/>
        <v>0</v>
      </c>
      <c r="AM126" s="216">
        <f t="shared" ref="AM126" si="1516">AM125</f>
        <v>1</v>
      </c>
      <c r="AN126" s="382">
        <v>-406.8</v>
      </c>
      <c r="AO126" s="238">
        <f t="shared" si="1239"/>
        <v>-406.8</v>
      </c>
      <c r="AP126" s="218">
        <f t="shared" ref="AP126" si="1517">AP125</f>
        <v>1</v>
      </c>
      <c r="AQ126" s="401">
        <v>-3818</v>
      </c>
      <c r="AR126" s="239">
        <f t="shared" si="1240"/>
        <v>-3818</v>
      </c>
      <c r="AS126" s="216">
        <f t="shared" ref="AS126" si="1518">AS125</f>
        <v>0</v>
      </c>
      <c r="AT126" s="401">
        <v>-452</v>
      </c>
      <c r="AU126" s="240">
        <f t="shared" si="1241"/>
        <v>0</v>
      </c>
      <c r="AV126" s="214">
        <f t="shared" ref="AV126" si="1519">AV125</f>
        <v>0</v>
      </c>
      <c r="AW126" s="401">
        <v>-3278</v>
      </c>
      <c r="AX126" s="236">
        <f t="shared" si="1242"/>
        <v>0</v>
      </c>
      <c r="AY126" s="212">
        <f t="shared" ref="AY126" si="1520">AY125</f>
        <v>1</v>
      </c>
      <c r="AZ126" s="388">
        <v>1000</v>
      </c>
      <c r="BA126" s="241">
        <f t="shared" si="1243"/>
        <v>1000</v>
      </c>
      <c r="BB126" s="214">
        <f t="shared" ref="BB126" si="1521">BB125</f>
        <v>0</v>
      </c>
      <c r="BC126" s="388">
        <v>100</v>
      </c>
      <c r="BD126" s="242">
        <f t="shared" si="1244"/>
        <v>0</v>
      </c>
      <c r="BE126" s="212">
        <f t="shared" ref="BE126" si="1522">BE125</f>
        <v>0</v>
      </c>
      <c r="BF126" s="375">
        <v>3225</v>
      </c>
      <c r="BG126" s="242">
        <f t="shared" si="1245"/>
        <v>0</v>
      </c>
      <c r="BH126" s="212">
        <f t="shared" ref="BH126" si="1523">BH125</f>
        <v>1</v>
      </c>
      <c r="BI126" s="375">
        <v>1612.5</v>
      </c>
      <c r="BJ126" s="240">
        <f t="shared" si="1246"/>
        <v>1612.5</v>
      </c>
      <c r="BK126" s="212">
        <f t="shared" ref="BK126" si="1524">BK125</f>
        <v>0</v>
      </c>
      <c r="BL126" s="375">
        <v>322.5</v>
      </c>
      <c r="BM126" s="240">
        <f t="shared" si="1247"/>
        <v>0</v>
      </c>
      <c r="BN126" s="212">
        <f t="shared" ref="BN126" si="1525">BN125</f>
        <v>0</v>
      </c>
      <c r="BO126" s="400">
        <v>1125</v>
      </c>
      <c r="BP126" s="236">
        <f t="shared" si="1248"/>
        <v>0</v>
      </c>
      <c r="BQ126" s="212">
        <f t="shared" ref="BQ126" si="1526">BQ125</f>
        <v>2</v>
      </c>
      <c r="BR126" s="401">
        <v>-1653</v>
      </c>
      <c r="BS126" s="242">
        <f t="shared" si="1249"/>
        <v>-3306</v>
      </c>
      <c r="BT126" s="212">
        <f t="shared" ref="BT126" si="1527">BT125</f>
        <v>0</v>
      </c>
      <c r="BU126" s="401">
        <v>-866</v>
      </c>
      <c r="BV126" s="240">
        <f t="shared" si="1250"/>
        <v>0</v>
      </c>
      <c r="BW126" s="220">
        <f t="shared" ref="BW126" si="1528">BW125</f>
        <v>0</v>
      </c>
      <c r="BX126" s="401">
        <v>-236</v>
      </c>
      <c r="BY126" s="236">
        <f t="shared" si="1251"/>
        <v>0</v>
      </c>
      <c r="BZ126" s="212">
        <f t="shared" si="1313"/>
        <v>0</v>
      </c>
      <c r="CA126" s="213"/>
      <c r="CB126" s="240">
        <f t="shared" si="1252"/>
        <v>0</v>
      </c>
      <c r="CC126" s="214">
        <f t="shared" si="1314"/>
        <v>0</v>
      </c>
      <c r="CD126" s="215"/>
      <c r="CE126" s="242">
        <f t="shared" si="1253"/>
        <v>0</v>
      </c>
      <c r="CF126" s="221">
        <f t="shared" si="1254"/>
        <v>-3742.3</v>
      </c>
      <c r="CG126" s="222">
        <f t="shared" si="1255"/>
        <v>0</v>
      </c>
      <c r="CH126" s="222">
        <f t="shared" si="1256"/>
        <v>1</v>
      </c>
      <c r="CI126" s="223">
        <v>38322</v>
      </c>
      <c r="CJ126" s="209">
        <f t="shared" si="1257"/>
        <v>0</v>
      </c>
      <c r="CK126" s="209">
        <f t="shared" si="1258"/>
        <v>-3742.3</v>
      </c>
      <c r="CL126" s="209">
        <f t="shared" si="1315"/>
        <v>264978.72000000003</v>
      </c>
      <c r="CM126" s="207">
        <f>MAX(CL55:CL126)</f>
        <v>268721.02</v>
      </c>
      <c r="CN126" s="207">
        <f t="shared" si="1259"/>
        <v>-3742.2999999999884</v>
      </c>
      <c r="CO126" s="247"/>
      <c r="CP126" s="226"/>
      <c r="CQ126" s="227">
        <f t="shared" si="1260"/>
        <v>38687</v>
      </c>
      <c r="CR126" s="228">
        <f t="shared" si="1261"/>
        <v>49713.5</v>
      </c>
      <c r="CS126" s="228">
        <f t="shared" si="1262"/>
        <v>0</v>
      </c>
      <c r="CT126" s="228">
        <f t="shared" si="1263"/>
        <v>0</v>
      </c>
      <c r="CU126" s="228">
        <f t="shared" si="1264"/>
        <v>0</v>
      </c>
      <c r="CV126" s="228">
        <f t="shared" si="1265"/>
        <v>0</v>
      </c>
      <c r="CW126" s="228">
        <f t="shared" si="1266"/>
        <v>11737.5</v>
      </c>
      <c r="CX126" s="228">
        <f t="shared" si="1267"/>
        <v>0</v>
      </c>
      <c r="CY126" s="228">
        <f t="shared" si="1268"/>
        <v>0</v>
      </c>
      <c r="CZ126" s="228">
        <f t="shared" si="1269"/>
        <v>0</v>
      </c>
      <c r="DA126" s="228">
        <f t="shared" si="1270"/>
        <v>2012</v>
      </c>
      <c r="DB126" s="228">
        <f t="shared" si="1271"/>
        <v>55334</v>
      </c>
      <c r="DC126" s="228">
        <f t="shared" si="1272"/>
        <v>0</v>
      </c>
      <c r="DD126" s="228">
        <f t="shared" si="1273"/>
        <v>0</v>
      </c>
      <c r="DE126" s="228">
        <f t="shared" si="1274"/>
        <v>34570.049999999996</v>
      </c>
      <c r="DF126" s="228">
        <f t="shared" si="1275"/>
        <v>0</v>
      </c>
      <c r="DG126" s="228">
        <f t="shared" si="1276"/>
        <v>0</v>
      </c>
      <c r="DH126" s="228">
        <f t="shared" si="1277"/>
        <v>34152.76</v>
      </c>
      <c r="DI126" s="228">
        <f t="shared" si="1278"/>
        <v>0</v>
      </c>
      <c r="DJ126" s="228">
        <f t="shared" si="1279"/>
        <v>0</v>
      </c>
      <c r="DK126" s="228">
        <f t="shared" si="1280"/>
        <v>120025.80000000002</v>
      </c>
      <c r="DL126" s="228">
        <f t="shared" si="1281"/>
        <v>0</v>
      </c>
      <c r="DM126" s="228">
        <f t="shared" si="1282"/>
        <v>0</v>
      </c>
      <c r="DN126" s="228">
        <f t="shared" si="1283"/>
        <v>0</v>
      </c>
      <c r="DO126" s="228">
        <f t="shared" si="1284"/>
        <v>0</v>
      </c>
      <c r="DP126" s="229">
        <f t="shared" si="1285"/>
        <v>38687</v>
      </c>
      <c r="DQ126" s="228">
        <f t="shared" si="1379"/>
        <v>307545.61</v>
      </c>
      <c r="DR126" s="230">
        <f t="shared" si="1380"/>
        <v>38687</v>
      </c>
      <c r="DS126" s="231">
        <f t="shared" si="1381"/>
        <v>0</v>
      </c>
      <c r="DT126" s="232"/>
      <c r="DU126" s="232"/>
      <c r="DV126" s="232"/>
      <c r="DW126" s="232"/>
      <c r="DX126" s="232"/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2"/>
      <c r="EL126" s="232"/>
      <c r="EM126" s="232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33"/>
      <c r="FB126" s="233"/>
      <c r="FC126" s="233"/>
      <c r="FD126" s="233"/>
      <c r="FE126" s="233"/>
      <c r="FF126" s="233"/>
      <c r="FG126" s="233"/>
      <c r="FH126" s="233"/>
      <c r="FI126" s="233"/>
    </row>
    <row r="127" spans="1:165" s="234" customFormat="1" ht="19.5" customHeight="1" x14ac:dyDescent="0.35">
      <c r="A127" s="205"/>
      <c r="B127" s="466"/>
      <c r="C127" s="467"/>
      <c r="D127" s="467"/>
      <c r="E127" s="467"/>
      <c r="F127" s="481" t="s">
        <v>70</v>
      </c>
      <c r="G127" s="467"/>
      <c r="H127" s="482" t="s">
        <v>28</v>
      </c>
      <c r="I127" s="347"/>
      <c r="J127" s="210"/>
      <c r="K127" s="248"/>
      <c r="L127" s="212"/>
      <c r="M127"/>
      <c r="N127" s="235"/>
      <c r="O127" s="214"/>
      <c r="P127"/>
      <c r="Q127" s="236"/>
      <c r="R127" s="212"/>
      <c r="S127"/>
      <c r="T127" s="237"/>
      <c r="U127" s="216"/>
      <c r="V127"/>
      <c r="W127" s="237"/>
      <c r="X127" s="216"/>
      <c r="Y127" s="384" t="s">
        <v>70</v>
      </c>
      <c r="Z127" s="238"/>
      <c r="AA127" s="218"/>
      <c r="AB127" s="384" t="s">
        <v>70</v>
      </c>
      <c r="AC127" s="239"/>
      <c r="AD127" s="216"/>
      <c r="AE127" s="384" t="s">
        <v>70</v>
      </c>
      <c r="AF127" s="239"/>
      <c r="AG127" s="216"/>
      <c r="AH127" s="384" t="s">
        <v>70</v>
      </c>
      <c r="AI127" s="238"/>
      <c r="AJ127" s="218"/>
      <c r="AK127" s="384" t="s">
        <v>70</v>
      </c>
      <c r="AL127" s="239"/>
      <c r="AM127" s="216"/>
      <c r="AN127" s="384" t="s">
        <v>70</v>
      </c>
      <c r="AO127" s="238"/>
      <c r="AP127" s="218"/>
      <c r="AQ127" s="378" t="s">
        <v>4</v>
      </c>
      <c r="AR127" s="239"/>
      <c r="AS127" s="216"/>
      <c r="AT127" s="378" t="s">
        <v>4</v>
      </c>
      <c r="AU127" s="240"/>
      <c r="AV127" s="214"/>
      <c r="AW127" s="378" t="s">
        <v>4</v>
      </c>
      <c r="AX127" s="236"/>
      <c r="AY127" s="212"/>
      <c r="AZ127" s="384" t="s">
        <v>4</v>
      </c>
      <c r="BA127" s="241"/>
      <c r="BB127" s="214"/>
      <c r="BC127" s="384" t="s">
        <v>4</v>
      </c>
      <c r="BD127" s="242"/>
      <c r="BE127" s="212"/>
      <c r="BF127" s="380" t="s">
        <v>140</v>
      </c>
      <c r="BG127" s="242"/>
      <c r="BH127" s="212"/>
      <c r="BI127" s="380" t="s">
        <v>140</v>
      </c>
      <c r="BJ127" s="240"/>
      <c r="BK127" s="212"/>
      <c r="BL127" s="380" t="s">
        <v>140</v>
      </c>
      <c r="BM127" s="240"/>
      <c r="BN127" s="212"/>
      <c r="BO127" s="378" t="s">
        <v>4</v>
      </c>
      <c r="BP127" s="236"/>
      <c r="BQ127" s="212"/>
      <c r="BR127" s="378" t="s">
        <v>4</v>
      </c>
      <c r="BS127" s="242"/>
      <c r="BT127" s="212"/>
      <c r="BU127" s="378" t="s">
        <v>4</v>
      </c>
      <c r="BV127" s="240"/>
      <c r="BW127" s="220"/>
      <c r="BX127" s="378" t="s">
        <v>4</v>
      </c>
      <c r="BY127" s="236"/>
      <c r="BZ127" s="212"/>
      <c r="CA127" s="249"/>
      <c r="CB127" s="240"/>
      <c r="CC127" s="214"/>
      <c r="CD127" s="250"/>
      <c r="CE127" s="242"/>
      <c r="CF127" s="251" t="s">
        <v>4</v>
      </c>
      <c r="CG127" s="222"/>
      <c r="CH127" s="222"/>
      <c r="CI127" s="223"/>
      <c r="CJ127" s="209"/>
      <c r="CK127" s="209"/>
      <c r="CL127" s="209"/>
      <c r="CM127" s="207"/>
      <c r="CN127" s="207"/>
      <c r="CO127" s="247"/>
      <c r="CP127" s="226"/>
      <c r="CQ127" s="227">
        <f t="shared" ref="CQ127:CQ138" si="1529">CI145</f>
        <v>38718</v>
      </c>
      <c r="CR127" s="228">
        <f t="shared" ref="CR127:CR138" si="1530">N145+CR126</f>
        <v>50489</v>
      </c>
      <c r="CS127" s="228">
        <f t="shared" ref="CS127:CS138" si="1531">Q145+CS126</f>
        <v>0</v>
      </c>
      <c r="CT127" s="228">
        <f t="shared" ref="CT127:CT138" si="1532">T145+CT126</f>
        <v>0</v>
      </c>
      <c r="CU127" s="228">
        <f t="shared" ref="CU127:CU138" si="1533">W145+CU126</f>
        <v>0</v>
      </c>
      <c r="CV127" s="228">
        <f t="shared" ref="CV127:CV138" si="1534">Z145+CV126</f>
        <v>0</v>
      </c>
      <c r="CW127" s="228">
        <f t="shared" ref="CW127:CW138" si="1535">AC145+CW126</f>
        <v>14283.5</v>
      </c>
      <c r="CX127" s="228">
        <f t="shared" ref="CX127:CX138" si="1536">AF145+CX126</f>
        <v>0</v>
      </c>
      <c r="CY127" s="228">
        <f t="shared" ref="CY127:CY138" si="1537">AI145+CY126</f>
        <v>0</v>
      </c>
      <c r="CZ127" s="228">
        <f t="shared" ref="CZ127:CZ138" si="1538">AL145+CZ126</f>
        <v>0</v>
      </c>
      <c r="DA127" s="228">
        <f t="shared" ref="DA127:DA138" si="1539">AO145+DA126</f>
        <v>3052</v>
      </c>
      <c r="DB127" s="228">
        <f t="shared" ref="DB127:DB138" si="1540">AR145+DB126</f>
        <v>54825</v>
      </c>
      <c r="DC127" s="228">
        <f t="shared" ref="DC127:DC138" si="1541">AU145+DC126</f>
        <v>0</v>
      </c>
      <c r="DD127" s="228">
        <f t="shared" ref="DD127:DD138" si="1542">AX145+DD126</f>
        <v>0</v>
      </c>
      <c r="DE127" s="228">
        <f t="shared" ref="DE127:DE138" si="1543">BA145+DE126</f>
        <v>30756.059999999998</v>
      </c>
      <c r="DF127" s="228">
        <f t="shared" ref="DF127:DF138" si="1544">BD145+DF126</f>
        <v>0</v>
      </c>
      <c r="DG127" s="228">
        <f t="shared" ref="DG127:DG138" si="1545">BG145+DG126</f>
        <v>0</v>
      </c>
      <c r="DH127" s="228">
        <f t="shared" ref="DH127:DH138" si="1546">BJ145+DH126</f>
        <v>35549.760000000002</v>
      </c>
      <c r="DI127" s="228">
        <f t="shared" ref="DI127:DI138" si="1547">BM145+DI126</f>
        <v>0</v>
      </c>
      <c r="DJ127" s="228">
        <f t="shared" ref="DJ127:DJ138" si="1548">BP145+DJ126</f>
        <v>0</v>
      </c>
      <c r="DK127" s="228">
        <f t="shared" ref="DK127:DK138" si="1549">BS145+DK126</f>
        <v>124997.80000000002</v>
      </c>
      <c r="DL127" s="228">
        <f t="shared" ref="DL127:DL138" si="1550">BV145+DL126</f>
        <v>0</v>
      </c>
      <c r="DM127" s="228">
        <f t="shared" ref="DM127:DM138" si="1551">BY145+DM126</f>
        <v>0</v>
      </c>
      <c r="DN127" s="228">
        <f t="shared" ref="DN127:DN138" si="1552">CB145+DN126</f>
        <v>0</v>
      </c>
      <c r="DO127" s="228">
        <f t="shared" ref="DO127:DO138" si="1553">CE145+DO126</f>
        <v>0</v>
      </c>
      <c r="DP127" s="229">
        <f t="shared" ref="DP127:DP138" si="1554">B145</f>
        <v>38718</v>
      </c>
      <c r="DQ127" s="228">
        <f t="shared" si="1379"/>
        <v>313953.12</v>
      </c>
      <c r="DR127" s="230">
        <f t="shared" si="1380"/>
        <v>38718</v>
      </c>
      <c r="DS127" s="231">
        <f t="shared" si="1381"/>
        <v>0</v>
      </c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33"/>
      <c r="FB127" s="233"/>
      <c r="FC127" s="233"/>
      <c r="FD127" s="233"/>
      <c r="FE127" s="233"/>
      <c r="FF127" s="233"/>
      <c r="FG127" s="233"/>
      <c r="FH127" s="233"/>
      <c r="FI127" s="233"/>
    </row>
    <row r="128" spans="1:165" s="234" customFormat="1" ht="19.5" customHeight="1" x14ac:dyDescent="0.35">
      <c r="A128" s="205"/>
      <c r="B128" s="466"/>
      <c r="C128" s="467"/>
      <c r="D128" s="467"/>
      <c r="E128" s="467"/>
      <c r="F128" s="479">
        <f>SUM(F115:F127)</f>
        <v>32439.95</v>
      </c>
      <c r="G128" s="479"/>
      <c r="H128" s="483">
        <f>F128/D55</f>
        <v>0.54066583333333329</v>
      </c>
      <c r="I128" s="344"/>
      <c r="J128" s="253"/>
      <c r="K128" s="248"/>
      <c r="L128" s="212">
        <f>L125</f>
        <v>1</v>
      </c>
      <c r="M128" s="389">
        <v>7233</v>
      </c>
      <c r="N128" s="235">
        <f>M128*L128</f>
        <v>7233</v>
      </c>
      <c r="O128" s="214">
        <f>O125</f>
        <v>0</v>
      </c>
      <c r="P128" s="389">
        <v>442.5</v>
      </c>
      <c r="Q128" s="236">
        <f>P128*O128</f>
        <v>0</v>
      </c>
      <c r="R128" s="212">
        <f>R125</f>
        <v>0</v>
      </c>
      <c r="S128" s="389">
        <v>5847.2</v>
      </c>
      <c r="T128" s="237">
        <f>S128*R128</f>
        <v>0</v>
      </c>
      <c r="U128" s="216">
        <f>U125</f>
        <v>0</v>
      </c>
      <c r="V128" s="389">
        <v>374.12</v>
      </c>
      <c r="W128" s="237">
        <f>V128*U128</f>
        <v>0</v>
      </c>
      <c r="X128" s="216">
        <f>X125</f>
        <v>0</v>
      </c>
      <c r="Y128" s="385">
        <v>740</v>
      </c>
      <c r="Z128" s="238">
        <f>Y128*X128</f>
        <v>0</v>
      </c>
      <c r="AA128" s="218">
        <f>AA125</f>
        <v>1</v>
      </c>
      <c r="AB128" s="385">
        <v>116.5</v>
      </c>
      <c r="AC128" s="239">
        <f>AB128*AA128</f>
        <v>116.5</v>
      </c>
      <c r="AD128" s="216">
        <f>AD125</f>
        <v>0</v>
      </c>
      <c r="AE128" s="386">
        <v>-382.3</v>
      </c>
      <c r="AF128" s="239">
        <f>AE128*AD128</f>
        <v>0</v>
      </c>
      <c r="AG128" s="216">
        <f>AG125</f>
        <v>0</v>
      </c>
      <c r="AH128" s="385">
        <v>8785</v>
      </c>
      <c r="AI128" s="238">
        <f>AH128*AG128</f>
        <v>0</v>
      </c>
      <c r="AJ128" s="218">
        <f>AJ125</f>
        <v>0</v>
      </c>
      <c r="AK128" s="385">
        <v>4217</v>
      </c>
      <c r="AL128" s="239">
        <f>AK128*AJ128</f>
        <v>0</v>
      </c>
      <c r="AM128" s="216">
        <f>AM125</f>
        <v>1</v>
      </c>
      <c r="AN128" s="385">
        <v>1476.2</v>
      </c>
      <c r="AO128" s="238">
        <f>AN128*AM128</f>
        <v>1476.2</v>
      </c>
      <c r="AP128" s="218">
        <f>AP125</f>
        <v>1</v>
      </c>
      <c r="AQ128" s="389">
        <v>7352</v>
      </c>
      <c r="AR128" s="239">
        <f>AQ128*AP128</f>
        <v>7352</v>
      </c>
      <c r="AS128" s="216">
        <f>AS125</f>
        <v>0</v>
      </c>
      <c r="AT128" s="389">
        <v>314</v>
      </c>
      <c r="AU128" s="240">
        <f>AT128*AS128</f>
        <v>0</v>
      </c>
      <c r="AV128" s="214">
        <f>AV125</f>
        <v>0</v>
      </c>
      <c r="AW128" s="389">
        <v>9220</v>
      </c>
      <c r="AX128" s="236">
        <f>AW128*AV128</f>
        <v>0</v>
      </c>
      <c r="AY128" s="212">
        <f>AY125</f>
        <v>1</v>
      </c>
      <c r="AZ128" s="386">
        <v>-408.49</v>
      </c>
      <c r="BA128" s="241">
        <f>AZ128*AY128</f>
        <v>-408.49</v>
      </c>
      <c r="BB128" s="214">
        <f>BB125</f>
        <v>0</v>
      </c>
      <c r="BC128" s="386">
        <v>-532.25</v>
      </c>
      <c r="BD128" s="242">
        <f>BC128*BB128</f>
        <v>0</v>
      </c>
      <c r="BE128" s="212">
        <f>BE125</f>
        <v>0</v>
      </c>
      <c r="BF128" s="379">
        <v>6719.5</v>
      </c>
      <c r="BG128" s="242">
        <f>BF128*BE128</f>
        <v>0</v>
      </c>
      <c r="BH128" s="212">
        <f>BH125</f>
        <v>1</v>
      </c>
      <c r="BI128" s="379">
        <v>3125.75</v>
      </c>
      <c r="BJ128" s="240">
        <f>BI128*BH128</f>
        <v>3125.75</v>
      </c>
      <c r="BK128" s="212">
        <f>BK125</f>
        <v>0</v>
      </c>
      <c r="BL128" s="379">
        <v>250.75</v>
      </c>
      <c r="BM128" s="240">
        <f>BL128*BK128</f>
        <v>0</v>
      </c>
      <c r="BN128" s="212">
        <f>BN125</f>
        <v>0</v>
      </c>
      <c r="BO128" s="389">
        <v>14335</v>
      </c>
      <c r="BP128" s="236">
        <f>BO128*BN128</f>
        <v>0</v>
      </c>
      <c r="BQ128" s="212">
        <f>BQ125</f>
        <v>2</v>
      </c>
      <c r="BR128" s="389">
        <v>6772.53</v>
      </c>
      <c r="BS128" s="242">
        <f>BR128*BQ128</f>
        <v>13545.06</v>
      </c>
      <c r="BT128" s="212">
        <f>BT125</f>
        <v>0</v>
      </c>
      <c r="BU128" s="389">
        <v>3191.26</v>
      </c>
      <c r="BV128" s="240">
        <f>BU128*BT128</f>
        <v>0</v>
      </c>
      <c r="BW128" s="220">
        <f>BW125</f>
        <v>0</v>
      </c>
      <c r="BX128" s="389">
        <v>326.25</v>
      </c>
      <c r="BY128" s="236">
        <f>BX128*BW128</f>
        <v>0</v>
      </c>
      <c r="BZ128" s="212">
        <f>BZ125</f>
        <v>0</v>
      </c>
      <c r="CA128" s="213"/>
      <c r="CB128" s="240">
        <f>CA128*BZ128</f>
        <v>0</v>
      </c>
      <c r="CC128" s="214">
        <f>CC125</f>
        <v>0</v>
      </c>
      <c r="CD128" s="215"/>
      <c r="CE128" s="242">
        <f>CD128*CC128</f>
        <v>0</v>
      </c>
      <c r="CF128" s="254">
        <f>N128+Q128+T128+W128+Z128+AC128+AF128+AI128+AL128+AO128+AR128+AU128+AX128+BA128+BD128+BG128+BJ128+BM128+BP128+BS128+BV128+BY128+CB128+CE128</f>
        <v>32440.019999999997</v>
      </c>
      <c r="CG128" s="222"/>
      <c r="CH128" s="222"/>
      <c r="CI128" s="223"/>
      <c r="CJ128" s="209"/>
      <c r="CK128" s="209"/>
      <c r="CL128" s="209"/>
      <c r="CM128" s="207"/>
      <c r="CN128" s="207"/>
      <c r="CO128" s="225"/>
      <c r="CP128" s="226"/>
      <c r="CQ128" s="227">
        <f t="shared" si="1529"/>
        <v>38749</v>
      </c>
      <c r="CR128" s="228">
        <f t="shared" si="1530"/>
        <v>48816</v>
      </c>
      <c r="CS128" s="228">
        <f t="shared" si="1531"/>
        <v>0</v>
      </c>
      <c r="CT128" s="228">
        <f t="shared" si="1532"/>
        <v>0</v>
      </c>
      <c r="CU128" s="228">
        <f t="shared" si="1533"/>
        <v>0</v>
      </c>
      <c r="CV128" s="228">
        <f t="shared" si="1534"/>
        <v>0</v>
      </c>
      <c r="CW128" s="228">
        <f t="shared" si="1535"/>
        <v>13679</v>
      </c>
      <c r="CX128" s="228">
        <f t="shared" si="1536"/>
        <v>0</v>
      </c>
      <c r="CY128" s="228">
        <f t="shared" si="1537"/>
        <v>0</v>
      </c>
      <c r="CZ128" s="228">
        <f t="shared" si="1538"/>
        <v>0</v>
      </c>
      <c r="DA128" s="228">
        <f t="shared" si="1539"/>
        <v>2940</v>
      </c>
      <c r="DB128" s="228">
        <f t="shared" si="1540"/>
        <v>53196</v>
      </c>
      <c r="DC128" s="228">
        <f t="shared" si="1541"/>
        <v>0</v>
      </c>
      <c r="DD128" s="228">
        <f t="shared" si="1542"/>
        <v>0</v>
      </c>
      <c r="DE128" s="228">
        <f t="shared" si="1543"/>
        <v>33642.06</v>
      </c>
      <c r="DF128" s="228">
        <f t="shared" si="1544"/>
        <v>0</v>
      </c>
      <c r="DG128" s="228">
        <f t="shared" si="1545"/>
        <v>0</v>
      </c>
      <c r="DH128" s="228">
        <f t="shared" si="1546"/>
        <v>36956.01</v>
      </c>
      <c r="DI128" s="228">
        <f t="shared" si="1547"/>
        <v>0</v>
      </c>
      <c r="DJ128" s="228">
        <f t="shared" si="1548"/>
        <v>0</v>
      </c>
      <c r="DK128" s="228">
        <f t="shared" si="1549"/>
        <v>126094.78000000001</v>
      </c>
      <c r="DL128" s="228">
        <f t="shared" si="1550"/>
        <v>0</v>
      </c>
      <c r="DM128" s="228">
        <f t="shared" si="1551"/>
        <v>0</v>
      </c>
      <c r="DN128" s="228">
        <f t="shared" si="1552"/>
        <v>0</v>
      </c>
      <c r="DO128" s="228">
        <f t="shared" si="1553"/>
        <v>0</v>
      </c>
      <c r="DP128" s="229">
        <f t="shared" si="1554"/>
        <v>38749</v>
      </c>
      <c r="DQ128" s="228">
        <f t="shared" si="1379"/>
        <v>315323.85000000003</v>
      </c>
      <c r="DR128" s="230">
        <f t="shared" si="1380"/>
        <v>38749</v>
      </c>
      <c r="DS128" s="231">
        <f t="shared" si="1381"/>
        <v>0</v>
      </c>
      <c r="DT128" s="232"/>
      <c r="DU128" s="232"/>
      <c r="DV128" s="232"/>
      <c r="DW128" s="232"/>
      <c r="DX128" s="232"/>
      <c r="DY128" s="232"/>
      <c r="DZ128" s="232"/>
      <c r="EA128" s="232"/>
      <c r="EB128" s="232"/>
      <c r="EC128" s="232"/>
      <c r="ED128" s="232"/>
      <c r="EE128" s="232"/>
      <c r="EF128" s="232"/>
      <c r="EG128" s="232"/>
      <c r="EH128" s="232"/>
      <c r="EI128" s="232"/>
      <c r="EJ128" s="232"/>
      <c r="EK128" s="232"/>
      <c r="EL128" s="232"/>
      <c r="EM128" s="232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33"/>
      <c r="FB128" s="233"/>
      <c r="FC128" s="233"/>
      <c r="FD128" s="233"/>
      <c r="FE128" s="233"/>
      <c r="FF128" s="233"/>
      <c r="FG128" s="233"/>
      <c r="FH128" s="233"/>
      <c r="FI128" s="233"/>
    </row>
    <row r="129" spans="1:165" s="234" customFormat="1" ht="19.5" customHeight="1" x14ac:dyDescent="0.35">
      <c r="A129" s="205"/>
      <c r="B129" s="466"/>
      <c r="C129" s="467"/>
      <c r="D129" s="467"/>
      <c r="E129" s="467"/>
      <c r="F129" s="467"/>
      <c r="G129" s="467"/>
      <c r="H129" s="480"/>
      <c r="I129" s="347"/>
      <c r="J129" s="210"/>
      <c r="K129" s="248"/>
      <c r="L129" s="212"/>
      <c r="M129"/>
      <c r="N129" s="255"/>
      <c r="O129" s="214"/>
      <c r="P129"/>
      <c r="Q129" s="256"/>
      <c r="R129" s="212"/>
      <c r="S129"/>
      <c r="T129" s="257"/>
      <c r="U129" s="216"/>
      <c r="V129"/>
      <c r="W129" s="258"/>
      <c r="X129" s="216"/>
      <c r="Y129"/>
      <c r="Z129" s="259"/>
      <c r="AA129" s="218"/>
      <c r="AB129"/>
      <c r="AC129" s="258"/>
      <c r="AD129" s="216"/>
      <c r="AE129"/>
      <c r="AF129" s="258"/>
      <c r="AG129" s="216"/>
      <c r="AH129"/>
      <c r="AI129" s="259"/>
      <c r="AJ129" s="218"/>
      <c r="AK129"/>
      <c r="AL129" s="258"/>
      <c r="AM129" s="216"/>
      <c r="AN129"/>
      <c r="AO129" s="259"/>
      <c r="AP129" s="218"/>
      <c r="AQ129"/>
      <c r="AR129" s="258"/>
      <c r="AS129" s="216"/>
      <c r="AT129"/>
      <c r="AU129" s="260"/>
      <c r="AV129" s="214"/>
      <c r="AW129"/>
      <c r="AX129" s="256"/>
      <c r="AY129" s="212"/>
      <c r="AZ129"/>
      <c r="BA129" s="260"/>
      <c r="BB129" s="214"/>
      <c r="BC129"/>
      <c r="BD129" s="256"/>
      <c r="BE129" s="212"/>
      <c r="BF129"/>
      <c r="BG129" s="256"/>
      <c r="BH129" s="212"/>
      <c r="BI129"/>
      <c r="BJ129" s="260"/>
      <c r="BK129" s="212"/>
      <c r="BL129"/>
      <c r="BM129" s="260"/>
      <c r="BN129" s="212"/>
      <c r="BO129"/>
      <c r="BP129" s="256"/>
      <c r="BQ129" s="212"/>
      <c r="BR129"/>
      <c r="BS129" s="256"/>
      <c r="BT129" s="212"/>
      <c r="BU129"/>
      <c r="BV129" s="260"/>
      <c r="BW129" s="220"/>
      <c r="BX129"/>
      <c r="BY129" s="256"/>
      <c r="BZ129" s="212"/>
      <c r="CA129" s="249"/>
      <c r="CB129" s="260"/>
      <c r="CC129" s="214"/>
      <c r="CD129" s="250"/>
      <c r="CE129" s="261"/>
      <c r="CF129" s="221"/>
      <c r="CG129" s="222"/>
      <c r="CH129" s="222"/>
      <c r="CI129" s="223"/>
      <c r="CJ129" s="209"/>
      <c r="CK129" s="209"/>
      <c r="CL129" s="209"/>
      <c r="CM129" s="207"/>
      <c r="CN129" s="207"/>
      <c r="CO129" s="225" t="b">
        <f>(CN130=CM394)</f>
        <v>0</v>
      </c>
      <c r="CP129" s="226">
        <f t="shared" ref="CP129:CP140" si="1555">CO129*CI130</f>
        <v>0</v>
      </c>
      <c r="CQ129" s="227">
        <f t="shared" si="1529"/>
        <v>38777</v>
      </c>
      <c r="CR129" s="228">
        <f t="shared" si="1530"/>
        <v>49140.5</v>
      </c>
      <c r="CS129" s="228">
        <f t="shared" si="1531"/>
        <v>0</v>
      </c>
      <c r="CT129" s="228">
        <f t="shared" si="1532"/>
        <v>0</v>
      </c>
      <c r="CU129" s="228">
        <f t="shared" si="1533"/>
        <v>0</v>
      </c>
      <c r="CV129" s="228">
        <f t="shared" si="1534"/>
        <v>0</v>
      </c>
      <c r="CW129" s="228">
        <f t="shared" si="1535"/>
        <v>13894.5</v>
      </c>
      <c r="CX129" s="228">
        <f t="shared" si="1536"/>
        <v>0</v>
      </c>
      <c r="CY129" s="228">
        <f t="shared" si="1537"/>
        <v>0</v>
      </c>
      <c r="CZ129" s="228">
        <f t="shared" si="1538"/>
        <v>0</v>
      </c>
      <c r="DA129" s="228">
        <f t="shared" si="1539"/>
        <v>4703</v>
      </c>
      <c r="DB129" s="228">
        <f t="shared" si="1540"/>
        <v>55816</v>
      </c>
      <c r="DC129" s="228">
        <f t="shared" si="1541"/>
        <v>0</v>
      </c>
      <c r="DD129" s="228">
        <f t="shared" si="1542"/>
        <v>0</v>
      </c>
      <c r="DE129" s="228">
        <f t="shared" si="1543"/>
        <v>28439.049999999996</v>
      </c>
      <c r="DF129" s="228">
        <f t="shared" si="1544"/>
        <v>0</v>
      </c>
      <c r="DG129" s="228">
        <f t="shared" si="1545"/>
        <v>0</v>
      </c>
      <c r="DH129" s="228">
        <f t="shared" si="1546"/>
        <v>36929.51</v>
      </c>
      <c r="DI129" s="228">
        <f t="shared" si="1547"/>
        <v>0</v>
      </c>
      <c r="DJ129" s="228">
        <f t="shared" si="1548"/>
        <v>0</v>
      </c>
      <c r="DK129" s="228">
        <f t="shared" si="1549"/>
        <v>117460.80000000002</v>
      </c>
      <c r="DL129" s="228">
        <f t="shared" si="1550"/>
        <v>0</v>
      </c>
      <c r="DM129" s="228">
        <f t="shared" si="1551"/>
        <v>0</v>
      </c>
      <c r="DN129" s="228">
        <f t="shared" si="1552"/>
        <v>0</v>
      </c>
      <c r="DO129" s="228">
        <f t="shared" si="1553"/>
        <v>0</v>
      </c>
      <c r="DP129" s="229">
        <f t="shared" si="1554"/>
        <v>38777</v>
      </c>
      <c r="DQ129" s="228">
        <f t="shared" si="1379"/>
        <v>306383.35999999999</v>
      </c>
      <c r="DR129" s="230">
        <f t="shared" si="1380"/>
        <v>38777</v>
      </c>
      <c r="DS129" s="231">
        <f t="shared" si="1381"/>
        <v>-12260.409999999974</v>
      </c>
      <c r="DT129" s="232"/>
      <c r="DU129" s="232"/>
      <c r="DV129" s="232"/>
      <c r="DW129" s="232"/>
      <c r="DX129" s="232"/>
      <c r="DY129" s="232"/>
      <c r="DZ129" s="232"/>
      <c r="EA129" s="232"/>
      <c r="EB129" s="232"/>
      <c r="EC129" s="232"/>
      <c r="ED129" s="232"/>
      <c r="EE129" s="232"/>
      <c r="EF129" s="232"/>
      <c r="EG129" s="232"/>
      <c r="EH129" s="232"/>
      <c r="EI129" s="232"/>
      <c r="EJ129" s="232"/>
      <c r="EK129" s="232"/>
      <c r="EL129" s="232"/>
      <c r="EM129" s="232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33"/>
      <c r="FB129" s="233"/>
      <c r="FC129" s="233"/>
      <c r="FD129" s="233"/>
      <c r="FE129" s="233"/>
      <c r="FF129" s="233"/>
      <c r="FG129" s="233"/>
      <c r="FH129" s="233"/>
      <c r="FI129" s="233"/>
    </row>
    <row r="130" spans="1:165" s="234" customFormat="1" ht="19.5" customHeight="1" x14ac:dyDescent="0.35">
      <c r="A130" s="205"/>
      <c r="B130" s="466">
        <f>EDATE(B126,1)</f>
        <v>38353</v>
      </c>
      <c r="C130" s="467">
        <f>C115</f>
        <v>60000</v>
      </c>
      <c r="D130" s="467">
        <f>(F128&lt;0)*-F128</f>
        <v>0</v>
      </c>
      <c r="E130" s="467">
        <f>(F128&gt;0)*-F128</f>
        <v>-32439.95</v>
      </c>
      <c r="F130" s="467">
        <f t="shared" ref="F130:F141" si="1556">CF130</f>
        <v>-8518.11</v>
      </c>
      <c r="G130" s="467">
        <f>F130+D55</f>
        <v>51481.89</v>
      </c>
      <c r="H130" s="480">
        <f>F130/D55</f>
        <v>-0.1419685</v>
      </c>
      <c r="I130" s="347">
        <f>F130+I126</f>
        <v>256460.61000000004</v>
      </c>
      <c r="J130" s="210">
        <f t="shared" ref="J130:J141" si="1557">CN130</f>
        <v>-12260.409999999974</v>
      </c>
      <c r="K130" s="211">
        <v>38353</v>
      </c>
      <c r="L130" s="212">
        <f>L126</f>
        <v>1</v>
      </c>
      <c r="M130" s="397">
        <v>-909.5</v>
      </c>
      <c r="N130" s="235">
        <f t="shared" ref="N130:N141" si="1558">M130*L130</f>
        <v>-909.5</v>
      </c>
      <c r="O130" s="214">
        <f>O126</f>
        <v>0</v>
      </c>
      <c r="P130" s="397">
        <v>-126.05</v>
      </c>
      <c r="Q130" s="236">
        <f t="shared" ref="Q130:Q141" si="1559">P130*O130</f>
        <v>0</v>
      </c>
      <c r="R130" s="212">
        <f>R126</f>
        <v>0</v>
      </c>
      <c r="S130" s="398">
        <v>19.2</v>
      </c>
      <c r="T130" s="237">
        <f t="shared" ref="T130:T141" si="1560">S130*R130</f>
        <v>0</v>
      </c>
      <c r="U130" s="216">
        <f>U126</f>
        <v>0</v>
      </c>
      <c r="V130" s="397">
        <v>-33.18</v>
      </c>
      <c r="W130" s="237">
        <f t="shared" ref="W130:W141" si="1561">V130*U130</f>
        <v>0</v>
      </c>
      <c r="X130" s="216">
        <f>X126</f>
        <v>0</v>
      </c>
      <c r="Y130" s="383">
        <v>1606</v>
      </c>
      <c r="Z130" s="238">
        <f t="shared" ref="Z130:Z141" si="1562">Y130*X130</f>
        <v>0</v>
      </c>
      <c r="AA130" s="218">
        <f>AA126</f>
        <v>1</v>
      </c>
      <c r="AB130" s="383">
        <v>803</v>
      </c>
      <c r="AC130" s="239">
        <f t="shared" ref="AC130:AC141" si="1563">AB130*AA130</f>
        <v>803</v>
      </c>
      <c r="AD130" s="216">
        <f>AD126</f>
        <v>0</v>
      </c>
      <c r="AE130" s="383">
        <v>160.6</v>
      </c>
      <c r="AF130" s="239">
        <f t="shared" ref="AF130:AF141" si="1564">AE130*AD130</f>
        <v>0</v>
      </c>
      <c r="AG130" s="216">
        <f>AG126</f>
        <v>0</v>
      </c>
      <c r="AH130" s="383">
        <v>20</v>
      </c>
      <c r="AI130" s="238">
        <f t="shared" ref="AI130:AI141" si="1565">AH130*AG130</f>
        <v>0</v>
      </c>
      <c r="AJ130" s="218">
        <f>AJ126</f>
        <v>0</v>
      </c>
      <c r="AK130" s="382">
        <v>-9.5</v>
      </c>
      <c r="AL130" s="239">
        <f t="shared" ref="AL130:AL141" si="1566">AK130*AJ130</f>
        <v>0</v>
      </c>
      <c r="AM130" s="216">
        <f>AM126</f>
        <v>1</v>
      </c>
      <c r="AN130" s="382">
        <v>-27.2</v>
      </c>
      <c r="AO130" s="238">
        <f t="shared" ref="AO130:AO141" si="1567">AN130*AM130</f>
        <v>-27.2</v>
      </c>
      <c r="AP130" s="218">
        <f>AP126</f>
        <v>1</v>
      </c>
      <c r="AQ130" s="397">
        <v>-288</v>
      </c>
      <c r="AR130" s="239">
        <f t="shared" ref="AR130:AR141" si="1568">AQ130*AP130</f>
        <v>-288</v>
      </c>
      <c r="AS130" s="216">
        <f>AS126</f>
        <v>0</v>
      </c>
      <c r="AT130" s="397">
        <v>-99</v>
      </c>
      <c r="AU130" s="240">
        <f t="shared" ref="AU130:AU141" si="1569">AT130*AS130</f>
        <v>0</v>
      </c>
      <c r="AV130" s="214">
        <f>AV126</f>
        <v>0</v>
      </c>
      <c r="AW130" s="397">
        <v>-4147</v>
      </c>
      <c r="AX130" s="236">
        <f t="shared" ref="AX130:AX141" si="1570">AW130*AV130</f>
        <v>0</v>
      </c>
      <c r="AY130" s="212">
        <f>AY126</f>
        <v>1</v>
      </c>
      <c r="AZ130" s="382">
        <v>-2176.4899999999998</v>
      </c>
      <c r="BA130" s="241">
        <f t="shared" ref="BA130:BA141" si="1571">AZ130*AY130</f>
        <v>-2176.4899999999998</v>
      </c>
      <c r="BB130" s="214">
        <f>BB126</f>
        <v>0</v>
      </c>
      <c r="BC130" s="382">
        <v>-252.75</v>
      </c>
      <c r="BD130" s="242">
        <f t="shared" ref="BD130:BD141" si="1572">BC130*BB130</f>
        <v>0</v>
      </c>
      <c r="BE130" s="212">
        <f>BE126</f>
        <v>0</v>
      </c>
      <c r="BF130" s="374">
        <v>-539</v>
      </c>
      <c r="BG130" s="242">
        <f t="shared" ref="BG130:BG141" si="1573">BF130*BE130</f>
        <v>0</v>
      </c>
      <c r="BH130" s="212">
        <f>BH126</f>
        <v>1</v>
      </c>
      <c r="BI130" s="374">
        <v>-289</v>
      </c>
      <c r="BJ130" s="240">
        <f t="shared" ref="BJ130:BJ141" si="1574">BI130*BH130</f>
        <v>-289</v>
      </c>
      <c r="BK130" s="212">
        <f>BK126</f>
        <v>0</v>
      </c>
      <c r="BL130" s="374">
        <v>-89</v>
      </c>
      <c r="BM130" s="240">
        <f t="shared" ref="BM130:BM141" si="1575">BL130*BK130</f>
        <v>0</v>
      </c>
      <c r="BN130" s="212">
        <f>BN126</f>
        <v>0</v>
      </c>
      <c r="BO130" s="398">
        <v>1592.25</v>
      </c>
      <c r="BP130" s="236">
        <f t="shared" ref="BP130:BP141" si="1576">BO130*BN130</f>
        <v>0</v>
      </c>
      <c r="BQ130" s="212">
        <f>BQ126</f>
        <v>2</v>
      </c>
      <c r="BR130" s="397">
        <v>-2815.46</v>
      </c>
      <c r="BS130" s="242">
        <f t="shared" ref="BS130:BS141" si="1577">BR130*BQ130</f>
        <v>-5630.92</v>
      </c>
      <c r="BT130" s="212">
        <f>BT126</f>
        <v>0</v>
      </c>
      <c r="BU130" s="397">
        <v>-1446.73</v>
      </c>
      <c r="BV130" s="240">
        <f t="shared" ref="BV130:BV141" si="1578">BU130*BT130</f>
        <v>0</v>
      </c>
      <c r="BW130" s="220">
        <f>BW126</f>
        <v>0</v>
      </c>
      <c r="BX130" s="397">
        <v>-351.75</v>
      </c>
      <c r="BY130" s="236">
        <f t="shared" ref="BY130:BY141" si="1579">BX130*BW130</f>
        <v>0</v>
      </c>
      <c r="BZ130" s="212">
        <f>BZ126</f>
        <v>0</v>
      </c>
      <c r="CA130" s="213"/>
      <c r="CB130" s="240">
        <f t="shared" ref="CB130:CB141" si="1580">CA130*BZ130</f>
        <v>0</v>
      </c>
      <c r="CC130" s="214">
        <f>CC126</f>
        <v>0</v>
      </c>
      <c r="CD130" s="215"/>
      <c r="CE130" s="242">
        <f t="shared" ref="CE130:CE141" si="1581">CD130*CC130</f>
        <v>0</v>
      </c>
      <c r="CF130" s="221">
        <f t="shared" ref="CF130:CF141" si="1582">N130+Q130+T130+W130+Z130+AC130+AF130+AI130+AL130+AO130+AR130+AU130+AX130+BA130+BD130+BG130+BJ130+BM130+BP130+BS130+BV130+BY130+CB130+CE130</f>
        <v>-8518.11</v>
      </c>
      <c r="CG130" s="222">
        <f t="shared" ref="CG130:CG141" si="1583">(CF130&gt;0)*1</f>
        <v>0</v>
      </c>
      <c r="CH130" s="222">
        <f t="shared" ref="CH130:CH141" si="1584">(CF130&lt;0)*1</f>
        <v>1</v>
      </c>
      <c r="CI130" s="223">
        <v>38353</v>
      </c>
      <c r="CJ130" s="209">
        <f t="shared" ref="CJ130:CJ141" si="1585">CF130*CG130</f>
        <v>0</v>
      </c>
      <c r="CK130" s="209">
        <f t="shared" ref="CK130:CK141" si="1586">CF130*CH130</f>
        <v>-8518.11</v>
      </c>
      <c r="CL130" s="209">
        <f>CL126+CF130</f>
        <v>256460.61000000004</v>
      </c>
      <c r="CM130" s="207">
        <f>MAX(CL55:CL130)</f>
        <v>268721.02</v>
      </c>
      <c r="CN130" s="207">
        <f t="shared" ref="CN130:CN141" si="1587">CL130-CM130</f>
        <v>-12260.409999999974</v>
      </c>
      <c r="CO130" s="225" t="b">
        <f>(CN131=CM394)</f>
        <v>0</v>
      </c>
      <c r="CP130" s="226">
        <f t="shared" si="1555"/>
        <v>0</v>
      </c>
      <c r="CQ130" s="227">
        <f t="shared" si="1529"/>
        <v>38808</v>
      </c>
      <c r="CR130" s="228">
        <f t="shared" si="1530"/>
        <v>47778.5</v>
      </c>
      <c r="CS130" s="228">
        <f t="shared" si="1531"/>
        <v>0</v>
      </c>
      <c r="CT130" s="228">
        <f t="shared" si="1532"/>
        <v>0</v>
      </c>
      <c r="CU130" s="228">
        <f t="shared" si="1533"/>
        <v>0</v>
      </c>
      <c r="CV130" s="228">
        <f t="shared" si="1534"/>
        <v>0</v>
      </c>
      <c r="CW130" s="228">
        <f t="shared" si="1535"/>
        <v>17442.5</v>
      </c>
      <c r="CX130" s="228">
        <f t="shared" si="1536"/>
        <v>0</v>
      </c>
      <c r="CY130" s="228">
        <f t="shared" si="1537"/>
        <v>0</v>
      </c>
      <c r="CZ130" s="228">
        <f t="shared" si="1538"/>
        <v>0</v>
      </c>
      <c r="DA130" s="228">
        <f t="shared" si="1539"/>
        <v>6943</v>
      </c>
      <c r="DB130" s="228">
        <f t="shared" si="1540"/>
        <v>57667</v>
      </c>
      <c r="DC130" s="228">
        <f t="shared" si="1541"/>
        <v>0</v>
      </c>
      <c r="DD130" s="228">
        <f t="shared" si="1542"/>
        <v>0</v>
      </c>
      <c r="DE130" s="228">
        <f t="shared" si="1543"/>
        <v>32325.059999999998</v>
      </c>
      <c r="DF130" s="228">
        <f t="shared" si="1544"/>
        <v>0</v>
      </c>
      <c r="DG130" s="228">
        <f t="shared" si="1545"/>
        <v>0</v>
      </c>
      <c r="DH130" s="228">
        <f t="shared" si="1546"/>
        <v>39985.760000000002</v>
      </c>
      <c r="DI130" s="228">
        <f t="shared" si="1547"/>
        <v>0</v>
      </c>
      <c r="DJ130" s="228">
        <f t="shared" si="1548"/>
        <v>0</v>
      </c>
      <c r="DK130" s="228">
        <f t="shared" si="1549"/>
        <v>124182.80000000002</v>
      </c>
      <c r="DL130" s="228">
        <f t="shared" si="1550"/>
        <v>0</v>
      </c>
      <c r="DM130" s="228">
        <f t="shared" si="1551"/>
        <v>0</v>
      </c>
      <c r="DN130" s="228">
        <f t="shared" si="1552"/>
        <v>0</v>
      </c>
      <c r="DO130" s="228">
        <f t="shared" si="1553"/>
        <v>0</v>
      </c>
      <c r="DP130" s="229">
        <f t="shared" si="1554"/>
        <v>38808</v>
      </c>
      <c r="DQ130" s="228">
        <f t="shared" si="1379"/>
        <v>326324.62</v>
      </c>
      <c r="DR130" s="230">
        <f t="shared" si="1380"/>
        <v>38808</v>
      </c>
      <c r="DS130" s="231">
        <f t="shared" si="1381"/>
        <v>-5965.1299999999464</v>
      </c>
      <c r="DT130" s="232"/>
      <c r="DU130" s="232"/>
      <c r="DV130" s="232"/>
      <c r="DW130" s="232"/>
      <c r="DX130" s="232"/>
      <c r="DY130" s="232"/>
      <c r="DZ130" s="232"/>
      <c r="EA130" s="232"/>
      <c r="EB130" s="232"/>
      <c r="EC130" s="232"/>
      <c r="ED130" s="232"/>
      <c r="EE130" s="232"/>
      <c r="EF130" s="232"/>
      <c r="EG130" s="232"/>
      <c r="EH130" s="232"/>
      <c r="EI130" s="232"/>
      <c r="EJ130" s="232"/>
      <c r="EK130" s="232"/>
      <c r="EL130" s="232"/>
      <c r="EM130" s="232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33"/>
      <c r="FB130" s="233"/>
      <c r="FC130" s="233"/>
      <c r="FD130" s="233"/>
      <c r="FE130" s="233"/>
      <c r="FF130" s="233"/>
      <c r="FG130" s="233"/>
      <c r="FH130" s="233"/>
      <c r="FI130" s="233"/>
    </row>
    <row r="131" spans="1:165" s="234" customFormat="1" ht="19.5" customHeight="1" x14ac:dyDescent="0.35">
      <c r="A131" s="205"/>
      <c r="B131" s="466">
        <f t="shared" ref="B131:B141" si="1588">EDATE(B130,1)</f>
        <v>38384</v>
      </c>
      <c r="C131" s="467">
        <f t="shared" ref="C131:C141" si="1589">G130</f>
        <v>51481.89</v>
      </c>
      <c r="D131" s="467">
        <v>0</v>
      </c>
      <c r="E131" s="467">
        <v>0</v>
      </c>
      <c r="F131" s="467">
        <f t="shared" si="1556"/>
        <v>6295.2800000000007</v>
      </c>
      <c r="G131" s="467">
        <f t="shared" ref="G131:G141" si="1590">F131+G130</f>
        <v>57777.17</v>
      </c>
      <c r="H131" s="480">
        <f t="shared" ref="H131:H141" si="1591">F131/G130</f>
        <v>0.12228144693211536</v>
      </c>
      <c r="I131" s="347">
        <f t="shared" ref="I131:I141" si="1592">F131+I130</f>
        <v>262755.89000000007</v>
      </c>
      <c r="J131" s="210">
        <f t="shared" si="1557"/>
        <v>-5965.1299999999464</v>
      </c>
      <c r="K131" s="211">
        <v>38384</v>
      </c>
      <c r="L131" s="212">
        <f t="shared" ref="L131:L141" si="1593">L130</f>
        <v>1</v>
      </c>
      <c r="M131" s="398">
        <v>215.5</v>
      </c>
      <c r="N131" s="235">
        <f t="shared" si="1558"/>
        <v>215.5</v>
      </c>
      <c r="O131" s="214">
        <f t="shared" ref="O131" si="1594">O130</f>
        <v>0</v>
      </c>
      <c r="P131" s="397">
        <v>-13.55</v>
      </c>
      <c r="Q131" s="236">
        <f t="shared" si="1559"/>
        <v>0</v>
      </c>
      <c r="R131" s="212">
        <f t="shared" ref="R131" si="1595">R130</f>
        <v>0</v>
      </c>
      <c r="S131" s="398">
        <v>244.4</v>
      </c>
      <c r="T131" s="237">
        <f t="shared" si="1560"/>
        <v>0</v>
      </c>
      <c r="U131" s="216">
        <f t="shared" ref="U131" si="1596">U130</f>
        <v>0</v>
      </c>
      <c r="V131" s="397">
        <v>-10.66</v>
      </c>
      <c r="W131" s="237">
        <f t="shared" si="1561"/>
        <v>0</v>
      </c>
      <c r="X131" s="216">
        <f t="shared" ref="X131" si="1597">X130</f>
        <v>0</v>
      </c>
      <c r="Y131" s="383">
        <v>604</v>
      </c>
      <c r="Z131" s="238">
        <f t="shared" si="1562"/>
        <v>0</v>
      </c>
      <c r="AA131" s="218">
        <f t="shared" ref="AA131" si="1598">AA130</f>
        <v>1</v>
      </c>
      <c r="AB131" s="383">
        <v>282.5</v>
      </c>
      <c r="AC131" s="239">
        <f t="shared" si="1563"/>
        <v>282.5</v>
      </c>
      <c r="AD131" s="216">
        <f t="shared" ref="AD131" si="1599">AD130</f>
        <v>0</v>
      </c>
      <c r="AE131" s="383">
        <v>25.3</v>
      </c>
      <c r="AF131" s="239">
        <f t="shared" si="1564"/>
        <v>0</v>
      </c>
      <c r="AG131" s="216">
        <f t="shared" ref="AG131" si="1600">AG130</f>
        <v>0</v>
      </c>
      <c r="AH131" s="382">
        <v>-259</v>
      </c>
      <c r="AI131" s="238">
        <f t="shared" si="1565"/>
        <v>0</v>
      </c>
      <c r="AJ131" s="218">
        <f t="shared" ref="AJ131" si="1601">AJ130</f>
        <v>0</v>
      </c>
      <c r="AK131" s="382">
        <v>-168.5</v>
      </c>
      <c r="AL131" s="239">
        <f t="shared" si="1566"/>
        <v>0</v>
      </c>
      <c r="AM131" s="216">
        <f t="shared" ref="AM131" si="1602">AM130</f>
        <v>1</v>
      </c>
      <c r="AN131" s="382">
        <v>-114.2</v>
      </c>
      <c r="AO131" s="238">
        <f t="shared" si="1567"/>
        <v>-114.2</v>
      </c>
      <c r="AP131" s="218">
        <f t="shared" ref="AP131" si="1603">AP130</f>
        <v>1</v>
      </c>
      <c r="AQ131" s="398">
        <v>1780</v>
      </c>
      <c r="AR131" s="239">
        <f t="shared" si="1568"/>
        <v>1780</v>
      </c>
      <c r="AS131" s="216">
        <f t="shared" ref="AS131" si="1604">AS130</f>
        <v>0</v>
      </c>
      <c r="AT131" s="398">
        <v>178</v>
      </c>
      <c r="AU131" s="240">
        <f t="shared" si="1569"/>
        <v>0</v>
      </c>
      <c r="AV131" s="214">
        <f t="shared" ref="AV131" si="1605">AV130</f>
        <v>0</v>
      </c>
      <c r="AW131" s="397">
        <v>-1069</v>
      </c>
      <c r="AX131" s="236">
        <f t="shared" si="1570"/>
        <v>0</v>
      </c>
      <c r="AY131" s="212">
        <f t="shared" ref="AY131" si="1606">AY130</f>
        <v>1</v>
      </c>
      <c r="AZ131" s="383">
        <v>1361</v>
      </c>
      <c r="BA131" s="241">
        <f t="shared" si="1571"/>
        <v>1361</v>
      </c>
      <c r="BB131" s="214">
        <f t="shared" ref="BB131" si="1607">BB130</f>
        <v>0</v>
      </c>
      <c r="BC131" s="383">
        <v>101</v>
      </c>
      <c r="BD131" s="242">
        <f t="shared" si="1572"/>
        <v>0</v>
      </c>
      <c r="BE131" s="212">
        <f t="shared" ref="BE131" si="1608">BE130</f>
        <v>0</v>
      </c>
      <c r="BF131" s="375">
        <v>1736</v>
      </c>
      <c r="BG131" s="242">
        <f t="shared" si="1573"/>
        <v>0</v>
      </c>
      <c r="BH131" s="212">
        <f t="shared" ref="BH131" si="1609">BH130</f>
        <v>1</v>
      </c>
      <c r="BI131" s="375">
        <v>848.5</v>
      </c>
      <c r="BJ131" s="240">
        <f t="shared" si="1574"/>
        <v>848.5</v>
      </c>
      <c r="BK131" s="212">
        <f t="shared" ref="BK131" si="1610">BK130</f>
        <v>0</v>
      </c>
      <c r="BL131" s="375">
        <v>138.5</v>
      </c>
      <c r="BM131" s="240">
        <f t="shared" si="1575"/>
        <v>0</v>
      </c>
      <c r="BN131" s="212">
        <f t="shared" ref="BN131" si="1611">BN130</f>
        <v>0</v>
      </c>
      <c r="BO131" s="398">
        <v>1673.5</v>
      </c>
      <c r="BP131" s="236">
        <f t="shared" si="1576"/>
        <v>0</v>
      </c>
      <c r="BQ131" s="212">
        <f t="shared" ref="BQ131" si="1612">BQ130</f>
        <v>2</v>
      </c>
      <c r="BR131" s="398">
        <v>960.99</v>
      </c>
      <c r="BS131" s="242">
        <f t="shared" si="1577"/>
        <v>1921.98</v>
      </c>
      <c r="BT131" s="212">
        <f t="shared" ref="BT131" si="1613">BT130</f>
        <v>0</v>
      </c>
      <c r="BU131" s="398">
        <v>460.99</v>
      </c>
      <c r="BV131" s="240">
        <f t="shared" si="1578"/>
        <v>0</v>
      </c>
      <c r="BW131" s="220">
        <f t="shared" ref="BW131" si="1614">BW130</f>
        <v>0</v>
      </c>
      <c r="BX131" s="398">
        <v>61</v>
      </c>
      <c r="BY131" s="236">
        <f t="shared" si="1579"/>
        <v>0</v>
      </c>
      <c r="BZ131" s="212">
        <f t="shared" ref="BZ131:BZ141" si="1615">BZ130</f>
        <v>0</v>
      </c>
      <c r="CA131" s="213"/>
      <c r="CB131" s="240">
        <f t="shared" si="1580"/>
        <v>0</v>
      </c>
      <c r="CC131" s="214">
        <f t="shared" ref="CC131:CC141" si="1616">CC130</f>
        <v>0</v>
      </c>
      <c r="CD131" s="215"/>
      <c r="CE131" s="242">
        <f t="shared" si="1581"/>
        <v>0</v>
      </c>
      <c r="CF131" s="221">
        <f t="shared" si="1582"/>
        <v>6295.2800000000007</v>
      </c>
      <c r="CG131" s="222">
        <f t="shared" si="1583"/>
        <v>1</v>
      </c>
      <c r="CH131" s="222">
        <f t="shared" si="1584"/>
        <v>0</v>
      </c>
      <c r="CI131" s="223">
        <v>38384</v>
      </c>
      <c r="CJ131" s="209">
        <f t="shared" si="1585"/>
        <v>6295.2800000000007</v>
      </c>
      <c r="CK131" s="209">
        <f t="shared" si="1586"/>
        <v>0</v>
      </c>
      <c r="CL131" s="209">
        <f t="shared" ref="CL131:CL141" si="1617">CL130+CF131</f>
        <v>262755.89000000007</v>
      </c>
      <c r="CM131" s="207">
        <f>MAX(CL55:CL131)</f>
        <v>268721.02</v>
      </c>
      <c r="CN131" s="207">
        <f t="shared" si="1587"/>
        <v>-5965.1299999999464</v>
      </c>
      <c r="CO131" s="225" t="b">
        <f>(CN132=CM394)</f>
        <v>0</v>
      </c>
      <c r="CP131" s="226">
        <f t="shared" si="1555"/>
        <v>0</v>
      </c>
      <c r="CQ131" s="227">
        <f t="shared" si="1529"/>
        <v>38838</v>
      </c>
      <c r="CR131" s="228">
        <f t="shared" si="1530"/>
        <v>47828.5</v>
      </c>
      <c r="CS131" s="228">
        <f t="shared" si="1531"/>
        <v>0</v>
      </c>
      <c r="CT131" s="228">
        <f t="shared" si="1532"/>
        <v>0</v>
      </c>
      <c r="CU131" s="228">
        <f t="shared" si="1533"/>
        <v>0</v>
      </c>
      <c r="CV131" s="228">
        <f t="shared" si="1534"/>
        <v>0</v>
      </c>
      <c r="CW131" s="228">
        <f t="shared" si="1535"/>
        <v>16779</v>
      </c>
      <c r="CX131" s="228">
        <f t="shared" si="1536"/>
        <v>0</v>
      </c>
      <c r="CY131" s="228">
        <f t="shared" si="1537"/>
        <v>0</v>
      </c>
      <c r="CZ131" s="228">
        <f t="shared" si="1538"/>
        <v>0</v>
      </c>
      <c r="DA131" s="228">
        <f t="shared" si="1539"/>
        <v>5813</v>
      </c>
      <c r="DB131" s="228">
        <f t="shared" si="1540"/>
        <v>58788</v>
      </c>
      <c r="DC131" s="228">
        <f t="shared" si="1541"/>
        <v>0</v>
      </c>
      <c r="DD131" s="228">
        <f t="shared" si="1542"/>
        <v>0</v>
      </c>
      <c r="DE131" s="228">
        <f t="shared" si="1543"/>
        <v>36300.06</v>
      </c>
      <c r="DF131" s="228">
        <f t="shared" si="1544"/>
        <v>0</v>
      </c>
      <c r="DG131" s="228">
        <f t="shared" si="1545"/>
        <v>0</v>
      </c>
      <c r="DH131" s="228">
        <f t="shared" si="1546"/>
        <v>41442.01</v>
      </c>
      <c r="DI131" s="228">
        <f t="shared" si="1547"/>
        <v>0</v>
      </c>
      <c r="DJ131" s="228">
        <f t="shared" si="1548"/>
        <v>0</v>
      </c>
      <c r="DK131" s="228">
        <f t="shared" si="1549"/>
        <v>127182.82000000002</v>
      </c>
      <c r="DL131" s="228">
        <f t="shared" si="1550"/>
        <v>0</v>
      </c>
      <c r="DM131" s="228">
        <f t="shared" si="1551"/>
        <v>0</v>
      </c>
      <c r="DN131" s="228">
        <f t="shared" si="1552"/>
        <v>0</v>
      </c>
      <c r="DO131" s="228">
        <f t="shared" si="1553"/>
        <v>0</v>
      </c>
      <c r="DP131" s="229">
        <f t="shared" si="1554"/>
        <v>38838</v>
      </c>
      <c r="DQ131" s="228">
        <f t="shared" si="1379"/>
        <v>334133.39</v>
      </c>
      <c r="DR131" s="230">
        <f t="shared" si="1380"/>
        <v>38838</v>
      </c>
      <c r="DS131" s="231">
        <f t="shared" si="1381"/>
        <v>-1832.8999999999651</v>
      </c>
      <c r="DT131" s="232"/>
      <c r="DU131" s="232"/>
      <c r="DV131" s="232"/>
      <c r="DW131" s="232"/>
      <c r="DX131" s="232"/>
      <c r="DY131" s="232"/>
      <c r="DZ131" s="232"/>
      <c r="EA131" s="232"/>
      <c r="EB131" s="232"/>
      <c r="EC131" s="232"/>
      <c r="ED131" s="232"/>
      <c r="EE131" s="232"/>
      <c r="EF131" s="232"/>
      <c r="EG131" s="232"/>
      <c r="EH131" s="232"/>
      <c r="EI131" s="232"/>
      <c r="EJ131" s="232"/>
      <c r="EK131" s="232"/>
      <c r="EL131" s="232"/>
      <c r="EM131" s="232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33"/>
      <c r="FB131" s="233"/>
      <c r="FC131" s="233"/>
      <c r="FD131" s="233"/>
      <c r="FE131" s="233"/>
      <c r="FF131" s="233"/>
      <c r="FG131" s="233"/>
      <c r="FH131" s="233"/>
      <c r="FI131" s="233"/>
    </row>
    <row r="132" spans="1:165" s="234" customFormat="1" ht="19.5" customHeight="1" x14ac:dyDescent="0.35">
      <c r="A132" s="205"/>
      <c r="B132" s="466">
        <f t="shared" si="1588"/>
        <v>38412</v>
      </c>
      <c r="C132" s="467">
        <f t="shared" si="1589"/>
        <v>57777.17</v>
      </c>
      <c r="D132" s="467">
        <v>0</v>
      </c>
      <c r="E132" s="467">
        <v>0</v>
      </c>
      <c r="F132" s="467">
        <f t="shared" si="1556"/>
        <v>4132.2299999999996</v>
      </c>
      <c r="G132" s="467">
        <f t="shared" si="1590"/>
        <v>61909.399999999994</v>
      </c>
      <c r="H132" s="480">
        <f t="shared" si="1591"/>
        <v>7.1520117721238327E-2</v>
      </c>
      <c r="I132" s="347">
        <f t="shared" si="1592"/>
        <v>266888.12000000005</v>
      </c>
      <c r="J132" s="210">
        <f t="shared" si="1557"/>
        <v>-1832.8999999999651</v>
      </c>
      <c r="K132" s="211">
        <v>38412</v>
      </c>
      <c r="L132" s="212">
        <f t="shared" si="1593"/>
        <v>1</v>
      </c>
      <c r="M132" s="398">
        <v>526.5</v>
      </c>
      <c r="N132" s="235">
        <f t="shared" si="1558"/>
        <v>526.5</v>
      </c>
      <c r="O132" s="214">
        <f t="shared" ref="O132" si="1618">O131</f>
        <v>0</v>
      </c>
      <c r="P132" s="398">
        <v>17.55</v>
      </c>
      <c r="Q132" s="236">
        <f t="shared" si="1559"/>
        <v>0</v>
      </c>
      <c r="R132" s="212">
        <f t="shared" ref="R132" si="1619">R131</f>
        <v>0</v>
      </c>
      <c r="S132" s="398">
        <v>172.4</v>
      </c>
      <c r="T132" s="237">
        <f t="shared" si="1560"/>
        <v>0</v>
      </c>
      <c r="U132" s="216">
        <f t="shared" ref="U132" si="1620">U131</f>
        <v>0</v>
      </c>
      <c r="V132" s="397">
        <v>-17.86</v>
      </c>
      <c r="W132" s="237">
        <f t="shared" si="1561"/>
        <v>0</v>
      </c>
      <c r="X132" s="216">
        <f t="shared" ref="X132" si="1621">X131</f>
        <v>0</v>
      </c>
      <c r="Y132" s="382">
        <v>-185</v>
      </c>
      <c r="Z132" s="238">
        <f t="shared" si="1562"/>
        <v>0</v>
      </c>
      <c r="AA132" s="218">
        <f t="shared" ref="AA132" si="1622">AA131</f>
        <v>1</v>
      </c>
      <c r="AB132" s="382">
        <v>-112</v>
      </c>
      <c r="AC132" s="239">
        <f t="shared" si="1563"/>
        <v>-112</v>
      </c>
      <c r="AD132" s="216">
        <f t="shared" ref="AD132" si="1623">AD131</f>
        <v>0</v>
      </c>
      <c r="AE132" s="382">
        <v>-53.6</v>
      </c>
      <c r="AF132" s="239">
        <f t="shared" si="1564"/>
        <v>0</v>
      </c>
      <c r="AG132" s="216">
        <f t="shared" ref="AG132" si="1624">AG131</f>
        <v>0</v>
      </c>
      <c r="AH132" s="382">
        <v>-1484.5</v>
      </c>
      <c r="AI132" s="238">
        <f t="shared" si="1565"/>
        <v>0</v>
      </c>
      <c r="AJ132" s="218">
        <f t="shared" ref="AJ132" si="1625">AJ131</f>
        <v>0</v>
      </c>
      <c r="AK132" s="382">
        <v>-761.75</v>
      </c>
      <c r="AL132" s="239">
        <f t="shared" si="1566"/>
        <v>0</v>
      </c>
      <c r="AM132" s="216">
        <f t="shared" ref="AM132" si="1626">AM131</f>
        <v>1</v>
      </c>
      <c r="AN132" s="382">
        <v>-328.1</v>
      </c>
      <c r="AO132" s="238">
        <f t="shared" si="1567"/>
        <v>-328.1</v>
      </c>
      <c r="AP132" s="218">
        <f t="shared" ref="AP132" si="1627">AP131</f>
        <v>1</v>
      </c>
      <c r="AQ132" s="398">
        <v>861</v>
      </c>
      <c r="AR132" s="239">
        <f t="shared" si="1568"/>
        <v>861</v>
      </c>
      <c r="AS132" s="216">
        <f t="shared" ref="AS132" si="1628">AS131</f>
        <v>0</v>
      </c>
      <c r="AT132" s="398">
        <v>51</v>
      </c>
      <c r="AU132" s="240">
        <f t="shared" si="1569"/>
        <v>0</v>
      </c>
      <c r="AV132" s="214">
        <f t="shared" ref="AV132" si="1629">AV131</f>
        <v>0</v>
      </c>
      <c r="AW132" s="398">
        <v>152</v>
      </c>
      <c r="AX132" s="236">
        <f t="shared" si="1570"/>
        <v>0</v>
      </c>
      <c r="AY132" s="212">
        <f t="shared" ref="AY132" si="1630">AY131</f>
        <v>1</v>
      </c>
      <c r="AZ132" s="382">
        <v>-838.98</v>
      </c>
      <c r="BA132" s="241">
        <f t="shared" si="1571"/>
        <v>-838.98</v>
      </c>
      <c r="BB132" s="214">
        <f t="shared" ref="BB132" si="1631">BB131</f>
        <v>0</v>
      </c>
      <c r="BC132" s="382">
        <v>-119</v>
      </c>
      <c r="BD132" s="242">
        <f t="shared" si="1572"/>
        <v>0</v>
      </c>
      <c r="BE132" s="212">
        <f t="shared" ref="BE132" si="1632">BE131</f>
        <v>0</v>
      </c>
      <c r="BF132" s="375">
        <v>298.5</v>
      </c>
      <c r="BG132" s="242">
        <f t="shared" si="1573"/>
        <v>0</v>
      </c>
      <c r="BH132" s="212">
        <f t="shared" ref="BH132" si="1633">BH131</f>
        <v>1</v>
      </c>
      <c r="BI132" s="375">
        <v>129.75</v>
      </c>
      <c r="BJ132" s="240">
        <f t="shared" si="1574"/>
        <v>129.75</v>
      </c>
      <c r="BK132" s="212">
        <f t="shared" ref="BK132" si="1634">BK131</f>
        <v>0</v>
      </c>
      <c r="BL132" s="374">
        <v>-5.25</v>
      </c>
      <c r="BM132" s="240">
        <f t="shared" si="1575"/>
        <v>0</v>
      </c>
      <c r="BN132" s="212">
        <f t="shared" ref="BN132" si="1635">BN131</f>
        <v>0</v>
      </c>
      <c r="BO132" s="398">
        <v>454.75</v>
      </c>
      <c r="BP132" s="236">
        <f t="shared" si="1576"/>
        <v>0</v>
      </c>
      <c r="BQ132" s="212">
        <f t="shared" ref="BQ132" si="1636">BQ131</f>
        <v>2</v>
      </c>
      <c r="BR132" s="398">
        <v>1947.03</v>
      </c>
      <c r="BS132" s="242">
        <f t="shared" si="1577"/>
        <v>3894.06</v>
      </c>
      <c r="BT132" s="212">
        <f t="shared" ref="BT132" si="1637">BT131</f>
        <v>0</v>
      </c>
      <c r="BU132" s="398">
        <v>934.51</v>
      </c>
      <c r="BV132" s="240">
        <f t="shared" si="1578"/>
        <v>0</v>
      </c>
      <c r="BW132" s="220">
        <f t="shared" ref="BW132" si="1638">BW131</f>
        <v>0</v>
      </c>
      <c r="BX132" s="398">
        <v>124.5</v>
      </c>
      <c r="BY132" s="236">
        <f t="shared" si="1579"/>
        <v>0</v>
      </c>
      <c r="BZ132" s="212">
        <f t="shared" si="1615"/>
        <v>0</v>
      </c>
      <c r="CA132" s="213"/>
      <c r="CB132" s="240">
        <f t="shared" si="1580"/>
        <v>0</v>
      </c>
      <c r="CC132" s="214">
        <f t="shared" si="1616"/>
        <v>0</v>
      </c>
      <c r="CD132" s="215"/>
      <c r="CE132" s="242">
        <f t="shared" si="1581"/>
        <v>0</v>
      </c>
      <c r="CF132" s="221">
        <f t="shared" si="1582"/>
        <v>4132.2299999999996</v>
      </c>
      <c r="CG132" s="222">
        <f t="shared" si="1583"/>
        <v>1</v>
      </c>
      <c r="CH132" s="222">
        <f t="shared" si="1584"/>
        <v>0</v>
      </c>
      <c r="CI132" s="223">
        <v>38412</v>
      </c>
      <c r="CJ132" s="209">
        <f t="shared" si="1585"/>
        <v>4132.2299999999996</v>
      </c>
      <c r="CK132" s="209">
        <f t="shared" si="1586"/>
        <v>0</v>
      </c>
      <c r="CL132" s="209">
        <f t="shared" si="1617"/>
        <v>266888.12000000005</v>
      </c>
      <c r="CM132" s="207">
        <f>MAX(CL55:CL132)</f>
        <v>268721.02</v>
      </c>
      <c r="CN132" s="207">
        <f t="shared" si="1587"/>
        <v>-1832.8999999999651</v>
      </c>
      <c r="CO132" s="225" t="b">
        <f>(CN133=CM394)</f>
        <v>0</v>
      </c>
      <c r="CP132" s="226">
        <f t="shared" si="1555"/>
        <v>0</v>
      </c>
      <c r="CQ132" s="227">
        <f t="shared" si="1529"/>
        <v>38869</v>
      </c>
      <c r="CR132" s="228">
        <f t="shared" si="1530"/>
        <v>47823</v>
      </c>
      <c r="CS132" s="228">
        <f t="shared" si="1531"/>
        <v>0</v>
      </c>
      <c r="CT132" s="228">
        <f t="shared" si="1532"/>
        <v>0</v>
      </c>
      <c r="CU132" s="228">
        <f t="shared" si="1533"/>
        <v>0</v>
      </c>
      <c r="CV132" s="228">
        <f t="shared" si="1534"/>
        <v>0</v>
      </c>
      <c r="CW132" s="228">
        <f t="shared" si="1535"/>
        <v>18214</v>
      </c>
      <c r="CX132" s="228">
        <f t="shared" si="1536"/>
        <v>0</v>
      </c>
      <c r="CY132" s="228">
        <f t="shared" si="1537"/>
        <v>0</v>
      </c>
      <c r="CZ132" s="228">
        <f t="shared" si="1538"/>
        <v>0</v>
      </c>
      <c r="DA132" s="228">
        <f t="shared" si="1539"/>
        <v>7317</v>
      </c>
      <c r="DB132" s="228">
        <f t="shared" si="1540"/>
        <v>59838</v>
      </c>
      <c r="DC132" s="228">
        <f t="shared" si="1541"/>
        <v>0</v>
      </c>
      <c r="DD132" s="228">
        <f t="shared" si="1542"/>
        <v>0</v>
      </c>
      <c r="DE132" s="228">
        <f t="shared" si="1543"/>
        <v>34623.56</v>
      </c>
      <c r="DF132" s="228">
        <f t="shared" si="1544"/>
        <v>0</v>
      </c>
      <c r="DG132" s="228">
        <f t="shared" si="1545"/>
        <v>0</v>
      </c>
      <c r="DH132" s="228">
        <f t="shared" si="1546"/>
        <v>39271.760000000002</v>
      </c>
      <c r="DI132" s="228">
        <f t="shared" si="1547"/>
        <v>0</v>
      </c>
      <c r="DJ132" s="228">
        <f t="shared" si="1548"/>
        <v>0</v>
      </c>
      <c r="DK132" s="228">
        <f t="shared" si="1549"/>
        <v>132104.80000000002</v>
      </c>
      <c r="DL132" s="228">
        <f t="shared" si="1550"/>
        <v>0</v>
      </c>
      <c r="DM132" s="228">
        <f t="shared" si="1551"/>
        <v>0</v>
      </c>
      <c r="DN132" s="228">
        <f t="shared" si="1552"/>
        <v>0</v>
      </c>
      <c r="DO132" s="228">
        <f t="shared" si="1553"/>
        <v>0</v>
      </c>
      <c r="DP132" s="229">
        <f t="shared" si="1554"/>
        <v>38869</v>
      </c>
      <c r="DQ132" s="228">
        <f t="shared" si="1379"/>
        <v>339192.12</v>
      </c>
      <c r="DR132" s="230">
        <f t="shared" si="1380"/>
        <v>38869</v>
      </c>
      <c r="DS132" s="231">
        <f t="shared" si="1381"/>
        <v>-2104.679999999993</v>
      </c>
      <c r="DT132" s="232"/>
      <c r="DU132" s="232"/>
      <c r="DV132" s="232"/>
      <c r="DW132" s="232"/>
      <c r="DX132" s="232"/>
      <c r="DY132" s="232"/>
      <c r="DZ132" s="232"/>
      <c r="EA132" s="232"/>
      <c r="EB132" s="232"/>
      <c r="EC132" s="232"/>
      <c r="ED132" s="232"/>
      <c r="EE132" s="232"/>
      <c r="EF132" s="232"/>
      <c r="EG132" s="232"/>
      <c r="EH132" s="232"/>
      <c r="EI132" s="232"/>
      <c r="EJ132" s="232"/>
      <c r="EK132" s="232"/>
      <c r="EL132" s="232"/>
      <c r="EM132" s="232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33"/>
      <c r="FB132" s="233"/>
      <c r="FC132" s="233"/>
      <c r="FD132" s="233"/>
      <c r="FE132" s="233"/>
      <c r="FF132" s="233"/>
      <c r="FG132" s="233"/>
      <c r="FH132" s="233"/>
      <c r="FI132" s="233"/>
    </row>
    <row r="133" spans="1:165" s="234" customFormat="1" ht="19.5" customHeight="1" x14ac:dyDescent="0.35">
      <c r="A133" s="205"/>
      <c r="B133" s="466">
        <f t="shared" si="1588"/>
        <v>38443</v>
      </c>
      <c r="C133" s="467">
        <f t="shared" si="1589"/>
        <v>61909.399999999994</v>
      </c>
      <c r="D133" s="467">
        <v>0</v>
      </c>
      <c r="E133" s="467">
        <v>0</v>
      </c>
      <c r="F133" s="467">
        <f t="shared" si="1556"/>
        <v>-271.7800000000002</v>
      </c>
      <c r="G133" s="467">
        <f t="shared" si="1590"/>
        <v>61637.619999999995</v>
      </c>
      <c r="H133" s="480">
        <f t="shared" si="1591"/>
        <v>-4.3899633981269439E-3</v>
      </c>
      <c r="I133" s="347">
        <f t="shared" si="1592"/>
        <v>266616.34000000003</v>
      </c>
      <c r="J133" s="210">
        <f t="shared" si="1557"/>
        <v>-2104.679999999993</v>
      </c>
      <c r="K133" s="211">
        <v>38443</v>
      </c>
      <c r="L133" s="212">
        <f t="shared" si="1593"/>
        <v>1</v>
      </c>
      <c r="M133" s="398">
        <v>1187</v>
      </c>
      <c r="N133" s="235">
        <f t="shared" si="1558"/>
        <v>1187</v>
      </c>
      <c r="O133" s="214">
        <f t="shared" ref="O133" si="1639">O132</f>
        <v>0</v>
      </c>
      <c r="P133" s="398">
        <v>118.7</v>
      </c>
      <c r="Q133" s="236">
        <f t="shared" si="1559"/>
        <v>0</v>
      </c>
      <c r="R133" s="212">
        <f t="shared" ref="R133" si="1640">R132</f>
        <v>0</v>
      </c>
      <c r="S133" s="398">
        <v>1234.8</v>
      </c>
      <c r="T133" s="237">
        <f t="shared" si="1560"/>
        <v>0</v>
      </c>
      <c r="U133" s="216">
        <f t="shared" ref="U133" si="1641">U132</f>
        <v>0</v>
      </c>
      <c r="V133" s="398">
        <v>123.48</v>
      </c>
      <c r="W133" s="237">
        <f t="shared" si="1561"/>
        <v>0</v>
      </c>
      <c r="X133" s="216">
        <f t="shared" ref="X133" si="1642">X132</f>
        <v>0</v>
      </c>
      <c r="Y133" s="382">
        <v>-465</v>
      </c>
      <c r="Z133" s="238">
        <f t="shared" si="1562"/>
        <v>0</v>
      </c>
      <c r="AA133" s="218">
        <f t="shared" ref="AA133" si="1643">AA132</f>
        <v>1</v>
      </c>
      <c r="AB133" s="382">
        <v>-252</v>
      </c>
      <c r="AC133" s="239">
        <f t="shared" si="1563"/>
        <v>-252</v>
      </c>
      <c r="AD133" s="216">
        <f t="shared" ref="AD133" si="1644">AD132</f>
        <v>0</v>
      </c>
      <c r="AE133" s="382">
        <v>-81.599999999999994</v>
      </c>
      <c r="AF133" s="239">
        <f t="shared" si="1564"/>
        <v>0</v>
      </c>
      <c r="AG133" s="216">
        <f t="shared" ref="AG133" si="1645">AG132</f>
        <v>0</v>
      </c>
      <c r="AH133" s="382">
        <v>-1002</v>
      </c>
      <c r="AI133" s="238">
        <f t="shared" si="1565"/>
        <v>0</v>
      </c>
      <c r="AJ133" s="218">
        <f t="shared" ref="AJ133" si="1646">AJ132</f>
        <v>0</v>
      </c>
      <c r="AK133" s="382">
        <v>-540</v>
      </c>
      <c r="AL133" s="239">
        <f t="shared" si="1566"/>
        <v>0</v>
      </c>
      <c r="AM133" s="216">
        <f t="shared" ref="AM133" si="1647">AM132</f>
        <v>1</v>
      </c>
      <c r="AN133" s="382">
        <v>-262.8</v>
      </c>
      <c r="AO133" s="238">
        <f t="shared" si="1567"/>
        <v>-262.8</v>
      </c>
      <c r="AP133" s="218">
        <f t="shared" ref="AP133" si="1648">AP132</f>
        <v>1</v>
      </c>
      <c r="AQ133" s="398">
        <v>101</v>
      </c>
      <c r="AR133" s="239">
        <f t="shared" si="1568"/>
        <v>101</v>
      </c>
      <c r="AS133" s="216">
        <f t="shared" ref="AS133" si="1649">AS132</f>
        <v>0</v>
      </c>
      <c r="AT133" s="397">
        <v>-25</v>
      </c>
      <c r="AU133" s="240">
        <f t="shared" si="1569"/>
        <v>0</v>
      </c>
      <c r="AV133" s="214">
        <f t="shared" ref="AV133" si="1650">AV132</f>
        <v>0</v>
      </c>
      <c r="AW133" s="398">
        <v>1791</v>
      </c>
      <c r="AX133" s="236">
        <f t="shared" si="1570"/>
        <v>0</v>
      </c>
      <c r="AY133" s="212">
        <f t="shared" ref="AY133" si="1651">AY132</f>
        <v>1</v>
      </c>
      <c r="AZ133" s="382">
        <v>-3326.5</v>
      </c>
      <c r="BA133" s="241">
        <f t="shared" si="1571"/>
        <v>-3326.5</v>
      </c>
      <c r="BB133" s="214">
        <f t="shared" ref="BB133" si="1652">BB132</f>
        <v>0</v>
      </c>
      <c r="BC133" s="382">
        <v>-367.75</v>
      </c>
      <c r="BD133" s="242">
        <f t="shared" si="1572"/>
        <v>0</v>
      </c>
      <c r="BE133" s="212">
        <f t="shared" ref="BE133" si="1653">BE132</f>
        <v>0</v>
      </c>
      <c r="BF133" s="374">
        <v>-2603</v>
      </c>
      <c r="BG133" s="242">
        <f t="shared" si="1573"/>
        <v>0</v>
      </c>
      <c r="BH133" s="212">
        <f t="shared" ref="BH133" si="1654">BH132</f>
        <v>1</v>
      </c>
      <c r="BI133" s="374">
        <v>-1340.5</v>
      </c>
      <c r="BJ133" s="240">
        <f t="shared" si="1574"/>
        <v>-1340.5</v>
      </c>
      <c r="BK133" s="212">
        <f t="shared" ref="BK133" si="1655">BK132</f>
        <v>0</v>
      </c>
      <c r="BL133" s="374">
        <v>-330.5</v>
      </c>
      <c r="BM133" s="240">
        <f t="shared" si="1575"/>
        <v>0</v>
      </c>
      <c r="BN133" s="212">
        <f t="shared" ref="BN133" si="1656">BN132</f>
        <v>0</v>
      </c>
      <c r="BO133" s="397">
        <v>-76.5</v>
      </c>
      <c r="BP133" s="236">
        <f t="shared" si="1576"/>
        <v>0</v>
      </c>
      <c r="BQ133" s="212">
        <f t="shared" ref="BQ133" si="1657">BQ132</f>
        <v>2</v>
      </c>
      <c r="BR133" s="398">
        <v>1811.01</v>
      </c>
      <c r="BS133" s="242">
        <f t="shared" si="1577"/>
        <v>3622.02</v>
      </c>
      <c r="BT133" s="212">
        <f t="shared" ref="BT133" si="1658">BT132</f>
        <v>0</v>
      </c>
      <c r="BU133" s="398">
        <v>886.01</v>
      </c>
      <c r="BV133" s="240">
        <f t="shared" si="1578"/>
        <v>0</v>
      </c>
      <c r="BW133" s="220">
        <f t="shared" ref="BW133" si="1659">BW132</f>
        <v>0</v>
      </c>
      <c r="BX133" s="398">
        <v>146</v>
      </c>
      <c r="BY133" s="236">
        <f t="shared" si="1579"/>
        <v>0</v>
      </c>
      <c r="BZ133" s="212">
        <f t="shared" si="1615"/>
        <v>0</v>
      </c>
      <c r="CA133" s="213"/>
      <c r="CB133" s="240">
        <f t="shared" si="1580"/>
        <v>0</v>
      </c>
      <c r="CC133" s="214">
        <f t="shared" si="1616"/>
        <v>0</v>
      </c>
      <c r="CD133" s="215"/>
      <c r="CE133" s="242">
        <f t="shared" si="1581"/>
        <v>0</v>
      </c>
      <c r="CF133" s="221">
        <f t="shared" si="1582"/>
        <v>-271.7800000000002</v>
      </c>
      <c r="CG133" s="222">
        <f t="shared" si="1583"/>
        <v>0</v>
      </c>
      <c r="CH133" s="222">
        <f t="shared" si="1584"/>
        <v>1</v>
      </c>
      <c r="CI133" s="223">
        <v>38443</v>
      </c>
      <c r="CJ133" s="209">
        <f t="shared" si="1585"/>
        <v>0</v>
      </c>
      <c r="CK133" s="209">
        <f t="shared" si="1586"/>
        <v>-271.7800000000002</v>
      </c>
      <c r="CL133" s="209">
        <f t="shared" si="1617"/>
        <v>266616.34000000003</v>
      </c>
      <c r="CM133" s="207">
        <f>MAX(CL55:CL133)</f>
        <v>268721.02</v>
      </c>
      <c r="CN133" s="207">
        <f t="shared" si="1587"/>
        <v>-2104.679999999993</v>
      </c>
      <c r="CO133" s="225" t="b">
        <f>(CN134=CM394)</f>
        <v>0</v>
      </c>
      <c r="CP133" s="226">
        <f t="shared" si="1555"/>
        <v>0</v>
      </c>
      <c r="CQ133" s="227">
        <f t="shared" si="1529"/>
        <v>38899</v>
      </c>
      <c r="CR133" s="228">
        <f t="shared" si="1530"/>
        <v>45369</v>
      </c>
      <c r="CS133" s="228">
        <f t="shared" si="1531"/>
        <v>0</v>
      </c>
      <c r="CT133" s="228">
        <f t="shared" si="1532"/>
        <v>0</v>
      </c>
      <c r="CU133" s="228">
        <f t="shared" si="1533"/>
        <v>0</v>
      </c>
      <c r="CV133" s="228">
        <f t="shared" si="1534"/>
        <v>0</v>
      </c>
      <c r="CW133" s="228">
        <f t="shared" si="1535"/>
        <v>18504.5</v>
      </c>
      <c r="CX133" s="228">
        <f t="shared" si="1536"/>
        <v>0</v>
      </c>
      <c r="CY133" s="228">
        <f t="shared" si="1537"/>
        <v>0</v>
      </c>
      <c r="CZ133" s="228">
        <f t="shared" si="1538"/>
        <v>0</v>
      </c>
      <c r="DA133" s="228">
        <f t="shared" si="1539"/>
        <v>6046.8</v>
      </c>
      <c r="DB133" s="228">
        <f t="shared" si="1540"/>
        <v>61499</v>
      </c>
      <c r="DC133" s="228">
        <f t="shared" si="1541"/>
        <v>0</v>
      </c>
      <c r="DD133" s="228">
        <f t="shared" si="1542"/>
        <v>0</v>
      </c>
      <c r="DE133" s="228">
        <f t="shared" si="1543"/>
        <v>33445.549999999996</v>
      </c>
      <c r="DF133" s="228">
        <f t="shared" si="1544"/>
        <v>0</v>
      </c>
      <c r="DG133" s="228">
        <f t="shared" si="1545"/>
        <v>0</v>
      </c>
      <c r="DH133" s="228">
        <f t="shared" si="1546"/>
        <v>37673.51</v>
      </c>
      <c r="DI133" s="228">
        <f t="shared" si="1547"/>
        <v>0</v>
      </c>
      <c r="DJ133" s="228">
        <f t="shared" si="1548"/>
        <v>0</v>
      </c>
      <c r="DK133" s="228">
        <f t="shared" si="1549"/>
        <v>132701.82</v>
      </c>
      <c r="DL133" s="228">
        <f t="shared" si="1550"/>
        <v>0</v>
      </c>
      <c r="DM133" s="228">
        <f t="shared" si="1551"/>
        <v>0</v>
      </c>
      <c r="DN133" s="228">
        <f t="shared" si="1552"/>
        <v>0</v>
      </c>
      <c r="DO133" s="228">
        <f t="shared" si="1553"/>
        <v>0</v>
      </c>
      <c r="DP133" s="229">
        <f t="shared" si="1554"/>
        <v>38899</v>
      </c>
      <c r="DQ133" s="228">
        <f t="shared" si="1379"/>
        <v>335240.18</v>
      </c>
      <c r="DR133" s="230">
        <f t="shared" si="1380"/>
        <v>38899</v>
      </c>
      <c r="DS133" s="231">
        <f t="shared" si="1381"/>
        <v>0</v>
      </c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33"/>
      <c r="FB133" s="233"/>
      <c r="FC133" s="233"/>
      <c r="FD133" s="233"/>
      <c r="FE133" s="233"/>
      <c r="FF133" s="233"/>
      <c r="FG133" s="233"/>
      <c r="FH133" s="233"/>
      <c r="FI133" s="233"/>
    </row>
    <row r="134" spans="1:165" s="234" customFormat="1" ht="19.5" customHeight="1" x14ac:dyDescent="0.35">
      <c r="A134" s="205"/>
      <c r="B134" s="466">
        <f t="shared" si="1588"/>
        <v>38473</v>
      </c>
      <c r="C134" s="467">
        <f t="shared" si="1589"/>
        <v>61637.619999999995</v>
      </c>
      <c r="D134" s="467">
        <v>0</v>
      </c>
      <c r="E134" s="467">
        <v>0</v>
      </c>
      <c r="F134" s="467">
        <f t="shared" si="1556"/>
        <v>6917.65</v>
      </c>
      <c r="G134" s="467">
        <f t="shared" si="1590"/>
        <v>68555.26999999999</v>
      </c>
      <c r="H134" s="480">
        <f t="shared" si="1591"/>
        <v>0.11223097192915625</v>
      </c>
      <c r="I134" s="347">
        <f t="shared" si="1592"/>
        <v>273533.99000000005</v>
      </c>
      <c r="J134" s="210">
        <f t="shared" si="1557"/>
        <v>0</v>
      </c>
      <c r="K134" s="211">
        <v>38473</v>
      </c>
      <c r="L134" s="212">
        <f t="shared" si="1593"/>
        <v>1</v>
      </c>
      <c r="M134" s="397">
        <v>-595.5</v>
      </c>
      <c r="N134" s="235">
        <f t="shared" si="1558"/>
        <v>-595.5</v>
      </c>
      <c r="O134" s="214">
        <f t="shared" ref="O134" si="1660">O133</f>
        <v>0</v>
      </c>
      <c r="P134" s="397">
        <v>-164.85</v>
      </c>
      <c r="Q134" s="236">
        <f t="shared" si="1559"/>
        <v>0</v>
      </c>
      <c r="R134" s="212">
        <f t="shared" ref="R134" si="1661">R133</f>
        <v>0</v>
      </c>
      <c r="S134" s="398">
        <v>1215</v>
      </c>
      <c r="T134" s="237">
        <f t="shared" si="1560"/>
        <v>0</v>
      </c>
      <c r="U134" s="216">
        <f t="shared" ref="U134" si="1662">U133</f>
        <v>0</v>
      </c>
      <c r="V134" s="398">
        <v>86.4</v>
      </c>
      <c r="W134" s="237">
        <f t="shared" si="1561"/>
        <v>0</v>
      </c>
      <c r="X134" s="216">
        <f t="shared" ref="X134" si="1663">X133</f>
        <v>0</v>
      </c>
      <c r="Y134" s="383">
        <v>723</v>
      </c>
      <c r="Z134" s="238">
        <f t="shared" si="1562"/>
        <v>0</v>
      </c>
      <c r="AA134" s="218">
        <f t="shared" ref="AA134" si="1664">AA133</f>
        <v>1</v>
      </c>
      <c r="AB134" s="383">
        <v>342</v>
      </c>
      <c r="AC134" s="239">
        <f t="shared" si="1563"/>
        <v>342</v>
      </c>
      <c r="AD134" s="216">
        <f t="shared" ref="AD134" si="1665">AD133</f>
        <v>0</v>
      </c>
      <c r="AE134" s="383">
        <v>37.200000000000003</v>
      </c>
      <c r="AF134" s="239">
        <f t="shared" si="1564"/>
        <v>0</v>
      </c>
      <c r="AG134" s="216">
        <f t="shared" ref="AG134" si="1666">AG133</f>
        <v>0</v>
      </c>
      <c r="AH134" s="383">
        <v>154.5</v>
      </c>
      <c r="AI134" s="238">
        <f t="shared" si="1565"/>
        <v>0</v>
      </c>
      <c r="AJ134" s="218">
        <f t="shared" ref="AJ134" si="1667">AJ133</f>
        <v>0</v>
      </c>
      <c r="AK134" s="383">
        <v>57.75</v>
      </c>
      <c r="AL134" s="239">
        <f t="shared" si="1566"/>
        <v>0</v>
      </c>
      <c r="AM134" s="216">
        <f t="shared" ref="AM134" si="1668">AM133</f>
        <v>1</v>
      </c>
      <c r="AN134" s="382">
        <v>-0.3</v>
      </c>
      <c r="AO134" s="238">
        <f t="shared" si="1567"/>
        <v>-0.3</v>
      </c>
      <c r="AP134" s="218">
        <f t="shared" ref="AP134" si="1669">AP133</f>
        <v>1</v>
      </c>
      <c r="AQ134" s="398">
        <v>1251</v>
      </c>
      <c r="AR134" s="239">
        <f t="shared" si="1568"/>
        <v>1251</v>
      </c>
      <c r="AS134" s="216">
        <f t="shared" ref="AS134" si="1670">AS133</f>
        <v>0</v>
      </c>
      <c r="AT134" s="398">
        <v>90</v>
      </c>
      <c r="AU134" s="240">
        <f t="shared" si="1569"/>
        <v>0</v>
      </c>
      <c r="AV134" s="214">
        <f t="shared" ref="AV134" si="1671">AV133</f>
        <v>0</v>
      </c>
      <c r="AW134" s="397">
        <v>-350</v>
      </c>
      <c r="AX134" s="236">
        <f t="shared" si="1570"/>
        <v>0</v>
      </c>
      <c r="AY134" s="212">
        <f t="shared" ref="AY134" si="1672">AY133</f>
        <v>1</v>
      </c>
      <c r="AZ134" s="383">
        <v>2686.01</v>
      </c>
      <c r="BA134" s="241">
        <f t="shared" si="1571"/>
        <v>2686.01</v>
      </c>
      <c r="BB134" s="214">
        <f t="shared" ref="BB134" si="1673">BB133</f>
        <v>0</v>
      </c>
      <c r="BC134" s="383">
        <v>233.5</v>
      </c>
      <c r="BD134" s="242">
        <f t="shared" si="1572"/>
        <v>0</v>
      </c>
      <c r="BE134" s="212">
        <f t="shared" ref="BE134" si="1674">BE133</f>
        <v>0</v>
      </c>
      <c r="BF134" s="375">
        <v>6975</v>
      </c>
      <c r="BG134" s="242">
        <f t="shared" si="1573"/>
        <v>0</v>
      </c>
      <c r="BH134" s="212">
        <f t="shared" ref="BH134" si="1675">BH133</f>
        <v>1</v>
      </c>
      <c r="BI134" s="375">
        <v>3487.5</v>
      </c>
      <c r="BJ134" s="240">
        <f t="shared" si="1574"/>
        <v>3487.5</v>
      </c>
      <c r="BK134" s="212">
        <f t="shared" ref="BK134" si="1676">BK133</f>
        <v>0</v>
      </c>
      <c r="BL134" s="375">
        <v>697.5</v>
      </c>
      <c r="BM134" s="240">
        <f t="shared" si="1575"/>
        <v>0</v>
      </c>
      <c r="BN134" s="212">
        <f t="shared" ref="BN134" si="1677">BN133</f>
        <v>0</v>
      </c>
      <c r="BO134" s="398">
        <v>3342.25</v>
      </c>
      <c r="BP134" s="236">
        <f t="shared" si="1576"/>
        <v>0</v>
      </c>
      <c r="BQ134" s="212">
        <f t="shared" ref="BQ134" si="1678">BQ133</f>
        <v>2</v>
      </c>
      <c r="BR134" s="397">
        <v>-126.53</v>
      </c>
      <c r="BS134" s="242">
        <f t="shared" si="1577"/>
        <v>-253.06</v>
      </c>
      <c r="BT134" s="212">
        <f t="shared" ref="BT134" si="1679">BT133</f>
        <v>0</v>
      </c>
      <c r="BU134" s="397">
        <v>-82.76</v>
      </c>
      <c r="BV134" s="240">
        <f t="shared" si="1578"/>
        <v>0</v>
      </c>
      <c r="BW134" s="220">
        <f t="shared" ref="BW134" si="1680">BW133</f>
        <v>0</v>
      </c>
      <c r="BX134" s="397">
        <v>-47.75</v>
      </c>
      <c r="BY134" s="236">
        <f t="shared" si="1579"/>
        <v>0</v>
      </c>
      <c r="BZ134" s="212">
        <f t="shared" si="1615"/>
        <v>0</v>
      </c>
      <c r="CA134" s="213"/>
      <c r="CB134" s="240">
        <f t="shared" si="1580"/>
        <v>0</v>
      </c>
      <c r="CC134" s="214">
        <f t="shared" si="1616"/>
        <v>0</v>
      </c>
      <c r="CD134" s="215"/>
      <c r="CE134" s="242">
        <f t="shared" si="1581"/>
        <v>0</v>
      </c>
      <c r="CF134" s="221">
        <f t="shared" si="1582"/>
        <v>6917.65</v>
      </c>
      <c r="CG134" s="222">
        <f t="shared" si="1583"/>
        <v>1</v>
      </c>
      <c r="CH134" s="222">
        <f t="shared" si="1584"/>
        <v>0</v>
      </c>
      <c r="CI134" s="223">
        <v>38473</v>
      </c>
      <c r="CJ134" s="209">
        <f t="shared" si="1585"/>
        <v>6917.65</v>
      </c>
      <c r="CK134" s="209">
        <f t="shared" si="1586"/>
        <v>0</v>
      </c>
      <c r="CL134" s="209">
        <f t="shared" si="1617"/>
        <v>273533.99000000005</v>
      </c>
      <c r="CM134" s="207">
        <f>MAX(CL55:CL134)</f>
        <v>273533.99000000005</v>
      </c>
      <c r="CN134" s="207">
        <f t="shared" si="1587"/>
        <v>0</v>
      </c>
      <c r="CO134" s="225" t="b">
        <f>(CN135=CM394)</f>
        <v>0</v>
      </c>
      <c r="CP134" s="226">
        <f t="shared" si="1555"/>
        <v>0</v>
      </c>
      <c r="CQ134" s="227">
        <f t="shared" si="1529"/>
        <v>38930</v>
      </c>
      <c r="CR134" s="228">
        <f t="shared" si="1530"/>
        <v>46727</v>
      </c>
      <c r="CS134" s="228">
        <f t="shared" si="1531"/>
        <v>0</v>
      </c>
      <c r="CT134" s="228">
        <f t="shared" si="1532"/>
        <v>0</v>
      </c>
      <c r="CU134" s="228">
        <f t="shared" si="1533"/>
        <v>0</v>
      </c>
      <c r="CV134" s="228">
        <f t="shared" si="1534"/>
        <v>0</v>
      </c>
      <c r="CW134" s="228">
        <f t="shared" si="1535"/>
        <v>17993.5</v>
      </c>
      <c r="CX134" s="228">
        <f t="shared" si="1536"/>
        <v>0</v>
      </c>
      <c r="CY134" s="228">
        <f t="shared" si="1537"/>
        <v>0</v>
      </c>
      <c r="CZ134" s="228">
        <f t="shared" si="1538"/>
        <v>0</v>
      </c>
      <c r="DA134" s="228">
        <f t="shared" si="1539"/>
        <v>7485.8</v>
      </c>
      <c r="DB134" s="228">
        <f t="shared" si="1540"/>
        <v>61269</v>
      </c>
      <c r="DC134" s="228">
        <f t="shared" si="1541"/>
        <v>0</v>
      </c>
      <c r="DD134" s="228">
        <f t="shared" si="1542"/>
        <v>0</v>
      </c>
      <c r="DE134" s="228">
        <f t="shared" si="1543"/>
        <v>29950.539999999994</v>
      </c>
      <c r="DF134" s="228">
        <f t="shared" si="1544"/>
        <v>0</v>
      </c>
      <c r="DG134" s="228">
        <f t="shared" si="1545"/>
        <v>0</v>
      </c>
      <c r="DH134" s="228">
        <f t="shared" si="1546"/>
        <v>37948.51</v>
      </c>
      <c r="DI134" s="228">
        <f t="shared" si="1547"/>
        <v>0</v>
      </c>
      <c r="DJ134" s="228">
        <f t="shared" si="1548"/>
        <v>0</v>
      </c>
      <c r="DK134" s="228">
        <f t="shared" si="1549"/>
        <v>131098.82</v>
      </c>
      <c r="DL134" s="228">
        <f t="shared" si="1550"/>
        <v>0</v>
      </c>
      <c r="DM134" s="228">
        <f t="shared" si="1551"/>
        <v>0</v>
      </c>
      <c r="DN134" s="228">
        <f t="shared" si="1552"/>
        <v>0</v>
      </c>
      <c r="DO134" s="228">
        <f t="shared" si="1553"/>
        <v>0</v>
      </c>
      <c r="DP134" s="229">
        <f t="shared" si="1554"/>
        <v>38930</v>
      </c>
      <c r="DQ134" s="228">
        <f t="shared" si="1379"/>
        <v>332473.17</v>
      </c>
      <c r="DR134" s="230">
        <f t="shared" si="1380"/>
        <v>38930</v>
      </c>
      <c r="DS134" s="231">
        <f t="shared" si="1381"/>
        <v>0</v>
      </c>
      <c r="DT134" s="232"/>
      <c r="DU134" s="232"/>
      <c r="DV134" s="232"/>
      <c r="DW134" s="232"/>
      <c r="DX134" s="232"/>
      <c r="DY134" s="232"/>
      <c r="DZ134" s="232"/>
      <c r="EA134" s="232"/>
      <c r="EB134" s="232"/>
      <c r="EC134" s="232"/>
      <c r="ED134" s="232"/>
      <c r="EE134" s="232"/>
      <c r="EF134" s="232"/>
      <c r="EG134" s="232"/>
      <c r="EH134" s="232"/>
      <c r="EI134" s="232"/>
      <c r="EJ134" s="232"/>
      <c r="EK134" s="232"/>
      <c r="EL134" s="232"/>
      <c r="EM134" s="232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33"/>
      <c r="FB134" s="233"/>
      <c r="FC134" s="233"/>
      <c r="FD134" s="233"/>
      <c r="FE134" s="233"/>
      <c r="FF134" s="233"/>
      <c r="FG134" s="233"/>
      <c r="FH134" s="233"/>
      <c r="FI134" s="233"/>
    </row>
    <row r="135" spans="1:165" s="234" customFormat="1" ht="19.5" customHeight="1" x14ac:dyDescent="0.35">
      <c r="A135" s="205"/>
      <c r="B135" s="466">
        <f t="shared" si="1588"/>
        <v>38504</v>
      </c>
      <c r="C135" s="467">
        <f t="shared" si="1589"/>
        <v>68555.26999999999</v>
      </c>
      <c r="D135" s="467">
        <v>0</v>
      </c>
      <c r="E135" s="467">
        <v>0</v>
      </c>
      <c r="F135" s="467">
        <f t="shared" si="1556"/>
        <v>10129.66</v>
      </c>
      <c r="G135" s="467">
        <f t="shared" si="1590"/>
        <v>78684.929999999993</v>
      </c>
      <c r="H135" s="480">
        <f t="shared" si="1591"/>
        <v>0.14775902713241448</v>
      </c>
      <c r="I135" s="347">
        <f t="shared" si="1592"/>
        <v>283663.65000000002</v>
      </c>
      <c r="J135" s="210">
        <f t="shared" si="1557"/>
        <v>0</v>
      </c>
      <c r="K135" s="211">
        <v>38504</v>
      </c>
      <c r="L135" s="212">
        <f t="shared" si="1593"/>
        <v>1</v>
      </c>
      <c r="M135" s="398">
        <v>804.5</v>
      </c>
      <c r="N135" s="235">
        <f t="shared" si="1558"/>
        <v>804.5</v>
      </c>
      <c r="O135" s="214">
        <f t="shared" ref="O135" si="1681">O134</f>
        <v>0</v>
      </c>
      <c r="P135" s="398">
        <v>45.35</v>
      </c>
      <c r="Q135" s="236">
        <f t="shared" si="1559"/>
        <v>0</v>
      </c>
      <c r="R135" s="212">
        <f t="shared" ref="R135" si="1682">R134</f>
        <v>0</v>
      </c>
      <c r="S135" s="397">
        <v>-124</v>
      </c>
      <c r="T135" s="237">
        <f t="shared" si="1560"/>
        <v>0</v>
      </c>
      <c r="U135" s="216">
        <f t="shared" ref="U135" si="1683">U134</f>
        <v>0</v>
      </c>
      <c r="V135" s="397">
        <v>-47.5</v>
      </c>
      <c r="W135" s="237">
        <f t="shared" si="1561"/>
        <v>0</v>
      </c>
      <c r="X135" s="216">
        <f t="shared" ref="X135" si="1684">X134</f>
        <v>0</v>
      </c>
      <c r="Y135" s="383">
        <v>498</v>
      </c>
      <c r="Z135" s="238">
        <f t="shared" si="1562"/>
        <v>0</v>
      </c>
      <c r="AA135" s="218">
        <f t="shared" ref="AA135" si="1685">AA134</f>
        <v>1</v>
      </c>
      <c r="AB135" s="383">
        <v>229.5</v>
      </c>
      <c r="AC135" s="239">
        <f t="shared" si="1563"/>
        <v>229.5</v>
      </c>
      <c r="AD135" s="216">
        <f t="shared" ref="AD135" si="1686">AD134</f>
        <v>0</v>
      </c>
      <c r="AE135" s="383">
        <v>14.7</v>
      </c>
      <c r="AF135" s="239">
        <f t="shared" si="1564"/>
        <v>0</v>
      </c>
      <c r="AG135" s="216">
        <f t="shared" ref="AG135" si="1687">AG134</f>
        <v>0</v>
      </c>
      <c r="AH135" s="382">
        <v>-232</v>
      </c>
      <c r="AI135" s="238">
        <f t="shared" si="1565"/>
        <v>0</v>
      </c>
      <c r="AJ135" s="218">
        <f t="shared" ref="AJ135" si="1688">AJ134</f>
        <v>0</v>
      </c>
      <c r="AK135" s="382">
        <v>-135.5</v>
      </c>
      <c r="AL135" s="239">
        <f t="shared" si="1566"/>
        <v>0</v>
      </c>
      <c r="AM135" s="216">
        <f t="shared" ref="AM135" si="1689">AM134</f>
        <v>1</v>
      </c>
      <c r="AN135" s="382">
        <v>-77.599999999999994</v>
      </c>
      <c r="AO135" s="238">
        <f t="shared" si="1567"/>
        <v>-77.599999999999994</v>
      </c>
      <c r="AP135" s="218">
        <f t="shared" ref="AP135" si="1690">AP134</f>
        <v>1</v>
      </c>
      <c r="AQ135" s="397">
        <v>-908</v>
      </c>
      <c r="AR135" s="239">
        <f t="shared" si="1568"/>
        <v>-908</v>
      </c>
      <c r="AS135" s="216">
        <f t="shared" ref="AS135" si="1691">AS134</f>
        <v>0</v>
      </c>
      <c r="AT135" s="397">
        <v>-161</v>
      </c>
      <c r="AU135" s="240">
        <f t="shared" si="1569"/>
        <v>0</v>
      </c>
      <c r="AV135" s="214">
        <f t="shared" ref="AV135" si="1692">AV134</f>
        <v>0</v>
      </c>
      <c r="AW135" s="398">
        <v>881</v>
      </c>
      <c r="AX135" s="236">
        <f t="shared" si="1570"/>
        <v>0</v>
      </c>
      <c r="AY135" s="212">
        <f t="shared" ref="AY135" si="1693">AY134</f>
        <v>1</v>
      </c>
      <c r="AZ135" s="383">
        <v>3950.01</v>
      </c>
      <c r="BA135" s="241">
        <f t="shared" si="1571"/>
        <v>3950.01</v>
      </c>
      <c r="BB135" s="214">
        <f t="shared" ref="BB135" si="1694">BB134</f>
        <v>0</v>
      </c>
      <c r="BC135" s="383">
        <v>395</v>
      </c>
      <c r="BD135" s="242">
        <f t="shared" si="1572"/>
        <v>0</v>
      </c>
      <c r="BE135" s="212">
        <f t="shared" ref="BE135" si="1695">BE134</f>
        <v>0</v>
      </c>
      <c r="BF135" s="375">
        <v>2512.5</v>
      </c>
      <c r="BG135" s="242">
        <f t="shared" si="1573"/>
        <v>0</v>
      </c>
      <c r="BH135" s="212">
        <f t="shared" ref="BH135" si="1696">BH134</f>
        <v>1</v>
      </c>
      <c r="BI135" s="375">
        <v>1256.25</v>
      </c>
      <c r="BJ135" s="240">
        <f t="shared" si="1574"/>
        <v>1256.25</v>
      </c>
      <c r="BK135" s="212">
        <f t="shared" ref="BK135" si="1697">BK134</f>
        <v>0</v>
      </c>
      <c r="BL135" s="375">
        <v>251.25</v>
      </c>
      <c r="BM135" s="240">
        <f t="shared" si="1575"/>
        <v>0</v>
      </c>
      <c r="BN135" s="212">
        <f t="shared" ref="BN135" si="1698">BN134</f>
        <v>0</v>
      </c>
      <c r="BO135" s="398">
        <v>281.25</v>
      </c>
      <c r="BP135" s="236">
        <f t="shared" si="1576"/>
        <v>0</v>
      </c>
      <c r="BQ135" s="212">
        <f t="shared" ref="BQ135" si="1699">BQ134</f>
        <v>2</v>
      </c>
      <c r="BR135" s="398">
        <v>2437.5</v>
      </c>
      <c r="BS135" s="242">
        <f t="shared" si="1577"/>
        <v>4875</v>
      </c>
      <c r="BT135" s="212">
        <f t="shared" ref="BT135" si="1700">BT134</f>
        <v>0</v>
      </c>
      <c r="BU135" s="398">
        <v>1218.75</v>
      </c>
      <c r="BV135" s="240">
        <f t="shared" si="1578"/>
        <v>0</v>
      </c>
      <c r="BW135" s="220">
        <f t="shared" ref="BW135" si="1701">BW134</f>
        <v>0</v>
      </c>
      <c r="BX135" s="398">
        <v>243.75</v>
      </c>
      <c r="BY135" s="236">
        <f t="shared" si="1579"/>
        <v>0</v>
      </c>
      <c r="BZ135" s="212">
        <f t="shared" si="1615"/>
        <v>0</v>
      </c>
      <c r="CA135" s="213"/>
      <c r="CB135" s="240">
        <f t="shared" si="1580"/>
        <v>0</v>
      </c>
      <c r="CC135" s="214">
        <f t="shared" si="1616"/>
        <v>0</v>
      </c>
      <c r="CD135" s="215"/>
      <c r="CE135" s="242">
        <f t="shared" si="1581"/>
        <v>0</v>
      </c>
      <c r="CF135" s="221">
        <f t="shared" si="1582"/>
        <v>10129.66</v>
      </c>
      <c r="CG135" s="222">
        <f t="shared" si="1583"/>
        <v>1</v>
      </c>
      <c r="CH135" s="222">
        <f t="shared" si="1584"/>
        <v>0</v>
      </c>
      <c r="CI135" s="223">
        <v>38504</v>
      </c>
      <c r="CJ135" s="209">
        <f t="shared" si="1585"/>
        <v>10129.66</v>
      </c>
      <c r="CK135" s="209">
        <f t="shared" si="1586"/>
        <v>0</v>
      </c>
      <c r="CL135" s="209">
        <f t="shared" si="1617"/>
        <v>283663.65000000002</v>
      </c>
      <c r="CM135" s="207">
        <f>MAX(CL55:CL135)</f>
        <v>283663.65000000002</v>
      </c>
      <c r="CN135" s="207">
        <f t="shared" si="1587"/>
        <v>0</v>
      </c>
      <c r="CO135" s="225" t="b">
        <f>(CN136=CM394)</f>
        <v>0</v>
      </c>
      <c r="CP135" s="226">
        <f t="shared" si="1555"/>
        <v>0</v>
      </c>
      <c r="CQ135" s="227">
        <f t="shared" si="1529"/>
        <v>38961</v>
      </c>
      <c r="CR135" s="228">
        <f t="shared" si="1530"/>
        <v>48328.5</v>
      </c>
      <c r="CS135" s="228">
        <f t="shared" si="1531"/>
        <v>0</v>
      </c>
      <c r="CT135" s="228">
        <f t="shared" si="1532"/>
        <v>0</v>
      </c>
      <c r="CU135" s="228">
        <f t="shared" si="1533"/>
        <v>0</v>
      </c>
      <c r="CV135" s="228">
        <f t="shared" si="1534"/>
        <v>0</v>
      </c>
      <c r="CW135" s="228">
        <f t="shared" si="1535"/>
        <v>18837.5</v>
      </c>
      <c r="CX135" s="228">
        <f t="shared" si="1536"/>
        <v>0</v>
      </c>
      <c r="CY135" s="228">
        <f t="shared" si="1537"/>
        <v>0</v>
      </c>
      <c r="CZ135" s="228">
        <f t="shared" si="1538"/>
        <v>0</v>
      </c>
      <c r="DA135" s="228">
        <f t="shared" si="1539"/>
        <v>5312.8</v>
      </c>
      <c r="DB135" s="228">
        <f t="shared" si="1540"/>
        <v>62030</v>
      </c>
      <c r="DC135" s="228">
        <f t="shared" si="1541"/>
        <v>0</v>
      </c>
      <c r="DD135" s="228">
        <f t="shared" si="1542"/>
        <v>0</v>
      </c>
      <c r="DE135" s="228">
        <f t="shared" si="1543"/>
        <v>30486.549999999992</v>
      </c>
      <c r="DF135" s="228">
        <f t="shared" si="1544"/>
        <v>0</v>
      </c>
      <c r="DG135" s="228">
        <f t="shared" si="1545"/>
        <v>0</v>
      </c>
      <c r="DH135" s="228">
        <f t="shared" si="1546"/>
        <v>37697.01</v>
      </c>
      <c r="DI135" s="228">
        <f t="shared" si="1547"/>
        <v>0</v>
      </c>
      <c r="DJ135" s="228">
        <f t="shared" si="1548"/>
        <v>0</v>
      </c>
      <c r="DK135" s="228">
        <f t="shared" si="1549"/>
        <v>132473.84</v>
      </c>
      <c r="DL135" s="228">
        <f t="shared" si="1550"/>
        <v>0</v>
      </c>
      <c r="DM135" s="228">
        <f t="shared" si="1551"/>
        <v>0</v>
      </c>
      <c r="DN135" s="228">
        <f t="shared" si="1552"/>
        <v>0</v>
      </c>
      <c r="DO135" s="228">
        <f t="shared" si="1553"/>
        <v>0</v>
      </c>
      <c r="DP135" s="229">
        <f t="shared" si="1554"/>
        <v>38961</v>
      </c>
      <c r="DQ135" s="228">
        <f t="shared" si="1379"/>
        <v>335166.19999999995</v>
      </c>
      <c r="DR135" s="230">
        <f t="shared" si="1380"/>
        <v>38961</v>
      </c>
      <c r="DS135" s="231">
        <f t="shared" si="1381"/>
        <v>0</v>
      </c>
      <c r="DT135" s="232"/>
      <c r="DU135" s="232"/>
      <c r="DV135" s="232"/>
      <c r="DW135" s="232"/>
      <c r="DX135" s="232"/>
      <c r="DY135" s="232"/>
      <c r="DZ135" s="232"/>
      <c r="EA135" s="232"/>
      <c r="EB135" s="232"/>
      <c r="EC135" s="232"/>
      <c r="ED135" s="232"/>
      <c r="EE135" s="232"/>
      <c r="EF135" s="232"/>
      <c r="EG135" s="232"/>
      <c r="EH135" s="232"/>
      <c r="EI135" s="232"/>
      <c r="EJ135" s="232"/>
      <c r="EK135" s="232"/>
      <c r="EL135" s="232"/>
      <c r="EM135" s="232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5"/>
      <c r="FA135" s="233"/>
      <c r="FB135" s="233"/>
      <c r="FC135" s="233"/>
      <c r="FD135" s="233"/>
      <c r="FE135" s="233"/>
      <c r="FF135" s="233"/>
      <c r="FG135" s="233"/>
      <c r="FH135" s="233"/>
      <c r="FI135" s="233"/>
    </row>
    <row r="136" spans="1:165" s="234" customFormat="1" ht="19.5" customHeight="1" x14ac:dyDescent="0.35">
      <c r="A136" s="205"/>
      <c r="B136" s="466">
        <f t="shared" si="1588"/>
        <v>38534</v>
      </c>
      <c r="C136" s="467">
        <f t="shared" si="1589"/>
        <v>78684.929999999993</v>
      </c>
      <c r="D136" s="467">
        <v>0</v>
      </c>
      <c r="E136" s="467">
        <v>0</v>
      </c>
      <c r="F136" s="467">
        <f t="shared" si="1556"/>
        <v>1605.26</v>
      </c>
      <c r="G136" s="467">
        <f t="shared" si="1590"/>
        <v>80290.189999999988</v>
      </c>
      <c r="H136" s="480">
        <f t="shared" si="1591"/>
        <v>2.0401111114923785E-2</v>
      </c>
      <c r="I136" s="347">
        <f t="shared" si="1592"/>
        <v>285268.91000000003</v>
      </c>
      <c r="J136" s="210">
        <f t="shared" si="1557"/>
        <v>0</v>
      </c>
      <c r="K136" s="211">
        <v>38534</v>
      </c>
      <c r="L136" s="212">
        <f t="shared" si="1593"/>
        <v>1</v>
      </c>
      <c r="M136" s="398">
        <v>50.5</v>
      </c>
      <c r="N136" s="235">
        <f t="shared" si="1558"/>
        <v>50.5</v>
      </c>
      <c r="O136" s="214">
        <f t="shared" ref="O136" si="1702">O135</f>
        <v>0</v>
      </c>
      <c r="P136" s="397">
        <v>-30.05</v>
      </c>
      <c r="Q136" s="236">
        <f t="shared" si="1559"/>
        <v>0</v>
      </c>
      <c r="R136" s="212">
        <f t="shared" ref="R136" si="1703">R135</f>
        <v>0</v>
      </c>
      <c r="S136" s="398">
        <v>603.4</v>
      </c>
      <c r="T136" s="237">
        <f t="shared" si="1560"/>
        <v>0</v>
      </c>
      <c r="U136" s="216">
        <f t="shared" ref="U136" si="1704">U135</f>
        <v>0</v>
      </c>
      <c r="V136" s="398">
        <v>25.24</v>
      </c>
      <c r="W136" s="237">
        <f t="shared" si="1561"/>
        <v>0</v>
      </c>
      <c r="X136" s="216">
        <f t="shared" ref="X136" si="1705">X135</f>
        <v>0</v>
      </c>
      <c r="Y136" s="382">
        <v>-568</v>
      </c>
      <c r="Z136" s="238">
        <f t="shared" si="1562"/>
        <v>0</v>
      </c>
      <c r="AA136" s="218">
        <f t="shared" ref="AA136" si="1706">AA135</f>
        <v>1</v>
      </c>
      <c r="AB136" s="382">
        <v>-323</v>
      </c>
      <c r="AC136" s="239">
        <f t="shared" si="1563"/>
        <v>-323</v>
      </c>
      <c r="AD136" s="216">
        <f t="shared" ref="AD136" si="1707">AD135</f>
        <v>0</v>
      </c>
      <c r="AE136" s="382">
        <v>-127</v>
      </c>
      <c r="AF136" s="239">
        <f t="shared" si="1564"/>
        <v>0</v>
      </c>
      <c r="AG136" s="216">
        <f t="shared" ref="AG136" si="1708">AG135</f>
        <v>0</v>
      </c>
      <c r="AH136" s="382">
        <v>-434</v>
      </c>
      <c r="AI136" s="238">
        <f t="shared" si="1565"/>
        <v>0</v>
      </c>
      <c r="AJ136" s="218">
        <f t="shared" ref="AJ136" si="1709">AJ135</f>
        <v>0</v>
      </c>
      <c r="AK136" s="382">
        <v>-236.5</v>
      </c>
      <c r="AL136" s="239">
        <f t="shared" si="1566"/>
        <v>0</v>
      </c>
      <c r="AM136" s="216">
        <f t="shared" ref="AM136" si="1710">AM135</f>
        <v>1</v>
      </c>
      <c r="AN136" s="382">
        <v>-118</v>
      </c>
      <c r="AO136" s="238">
        <f t="shared" si="1567"/>
        <v>-118</v>
      </c>
      <c r="AP136" s="218">
        <f t="shared" ref="AP136" si="1711">AP135</f>
        <v>1</v>
      </c>
      <c r="AQ136" s="397">
        <v>-1309</v>
      </c>
      <c r="AR136" s="239">
        <f t="shared" si="1568"/>
        <v>-1309</v>
      </c>
      <c r="AS136" s="216">
        <f t="shared" ref="AS136" si="1712">AS135</f>
        <v>0</v>
      </c>
      <c r="AT136" s="397">
        <v>-166</v>
      </c>
      <c r="AU136" s="240">
        <f t="shared" si="1569"/>
        <v>0</v>
      </c>
      <c r="AV136" s="214">
        <f t="shared" ref="AV136" si="1713">AV135</f>
        <v>0</v>
      </c>
      <c r="AW136" s="397">
        <v>-1479</v>
      </c>
      <c r="AX136" s="236">
        <f t="shared" si="1570"/>
        <v>0</v>
      </c>
      <c r="AY136" s="212">
        <f t="shared" ref="AY136" si="1714">AY135</f>
        <v>1</v>
      </c>
      <c r="AZ136" s="383">
        <v>362.49</v>
      </c>
      <c r="BA136" s="241">
        <f t="shared" si="1571"/>
        <v>362.49</v>
      </c>
      <c r="BB136" s="214">
        <f t="shared" ref="BB136" si="1715">BB135</f>
        <v>0</v>
      </c>
      <c r="BC136" s="383">
        <v>36.25</v>
      </c>
      <c r="BD136" s="242">
        <f t="shared" si="1572"/>
        <v>0</v>
      </c>
      <c r="BE136" s="212">
        <f t="shared" ref="BE136" si="1716">BE135</f>
        <v>0</v>
      </c>
      <c r="BF136" s="374">
        <v>-476.5</v>
      </c>
      <c r="BG136" s="242">
        <f t="shared" si="1573"/>
        <v>0</v>
      </c>
      <c r="BH136" s="212">
        <f t="shared" ref="BH136" si="1717">BH135</f>
        <v>1</v>
      </c>
      <c r="BI136" s="374">
        <v>-257.75</v>
      </c>
      <c r="BJ136" s="240">
        <f t="shared" si="1574"/>
        <v>-257.75</v>
      </c>
      <c r="BK136" s="212">
        <f t="shared" ref="BK136" si="1718">BK135</f>
        <v>0</v>
      </c>
      <c r="BL136" s="374">
        <v>-82.75</v>
      </c>
      <c r="BM136" s="240">
        <f t="shared" si="1575"/>
        <v>0</v>
      </c>
      <c r="BN136" s="212">
        <f t="shared" ref="BN136" si="1719">BN135</f>
        <v>0</v>
      </c>
      <c r="BO136" s="398">
        <v>4375</v>
      </c>
      <c r="BP136" s="236">
        <f t="shared" si="1576"/>
        <v>0</v>
      </c>
      <c r="BQ136" s="212">
        <f t="shared" ref="BQ136" si="1720">BQ135</f>
        <v>2</v>
      </c>
      <c r="BR136" s="398">
        <v>1600.01</v>
      </c>
      <c r="BS136" s="242">
        <f t="shared" si="1577"/>
        <v>3200.02</v>
      </c>
      <c r="BT136" s="212">
        <f t="shared" ref="BT136" si="1721">BT135</f>
        <v>0</v>
      </c>
      <c r="BU136" s="398">
        <v>800.01</v>
      </c>
      <c r="BV136" s="240">
        <f t="shared" si="1578"/>
        <v>0</v>
      </c>
      <c r="BW136" s="220">
        <f t="shared" ref="BW136" si="1722">BW135</f>
        <v>0</v>
      </c>
      <c r="BX136" s="398">
        <v>160</v>
      </c>
      <c r="BY136" s="236">
        <f t="shared" si="1579"/>
        <v>0</v>
      </c>
      <c r="BZ136" s="212">
        <f t="shared" si="1615"/>
        <v>0</v>
      </c>
      <c r="CA136" s="213"/>
      <c r="CB136" s="240">
        <f t="shared" si="1580"/>
        <v>0</v>
      </c>
      <c r="CC136" s="214">
        <f t="shared" si="1616"/>
        <v>0</v>
      </c>
      <c r="CD136" s="215"/>
      <c r="CE136" s="242">
        <f t="shared" si="1581"/>
        <v>0</v>
      </c>
      <c r="CF136" s="221">
        <f t="shared" si="1582"/>
        <v>1605.26</v>
      </c>
      <c r="CG136" s="222">
        <f t="shared" si="1583"/>
        <v>1</v>
      </c>
      <c r="CH136" s="222">
        <f t="shared" si="1584"/>
        <v>0</v>
      </c>
      <c r="CI136" s="223">
        <v>38534</v>
      </c>
      <c r="CJ136" s="209">
        <f t="shared" si="1585"/>
        <v>1605.26</v>
      </c>
      <c r="CK136" s="209">
        <f t="shared" si="1586"/>
        <v>0</v>
      </c>
      <c r="CL136" s="209">
        <f t="shared" si="1617"/>
        <v>285268.91000000003</v>
      </c>
      <c r="CM136" s="207">
        <f>MAX(CL55:CL136)</f>
        <v>285268.91000000003</v>
      </c>
      <c r="CN136" s="207">
        <f t="shared" si="1587"/>
        <v>0</v>
      </c>
      <c r="CO136" s="225" t="b">
        <f>(CN137=CM394)</f>
        <v>0</v>
      </c>
      <c r="CP136" s="226">
        <f t="shared" si="1555"/>
        <v>0</v>
      </c>
      <c r="CQ136" s="227">
        <f t="shared" si="1529"/>
        <v>38991</v>
      </c>
      <c r="CR136" s="228">
        <f t="shared" si="1530"/>
        <v>50433</v>
      </c>
      <c r="CS136" s="228">
        <f t="shared" si="1531"/>
        <v>0</v>
      </c>
      <c r="CT136" s="228">
        <f t="shared" si="1532"/>
        <v>0</v>
      </c>
      <c r="CU136" s="228">
        <f t="shared" si="1533"/>
        <v>0</v>
      </c>
      <c r="CV136" s="228">
        <f t="shared" si="1534"/>
        <v>0</v>
      </c>
      <c r="CW136" s="228">
        <f t="shared" si="1535"/>
        <v>20106</v>
      </c>
      <c r="CX136" s="228">
        <f t="shared" si="1536"/>
        <v>0</v>
      </c>
      <c r="CY136" s="228">
        <f t="shared" si="1537"/>
        <v>0</v>
      </c>
      <c r="CZ136" s="228">
        <f t="shared" si="1538"/>
        <v>0</v>
      </c>
      <c r="DA136" s="228">
        <f t="shared" si="1539"/>
        <v>5701.8</v>
      </c>
      <c r="DB136" s="228">
        <f t="shared" si="1540"/>
        <v>63121</v>
      </c>
      <c r="DC136" s="228">
        <f t="shared" si="1541"/>
        <v>0</v>
      </c>
      <c r="DD136" s="228">
        <f t="shared" si="1542"/>
        <v>0</v>
      </c>
      <c r="DE136" s="228">
        <f t="shared" si="1543"/>
        <v>30597.539999999994</v>
      </c>
      <c r="DF136" s="228">
        <f t="shared" si="1544"/>
        <v>0</v>
      </c>
      <c r="DG136" s="228">
        <f t="shared" si="1545"/>
        <v>0</v>
      </c>
      <c r="DH136" s="228">
        <f t="shared" si="1546"/>
        <v>38089.26</v>
      </c>
      <c r="DI136" s="228">
        <f t="shared" si="1547"/>
        <v>0</v>
      </c>
      <c r="DJ136" s="228">
        <f t="shared" si="1548"/>
        <v>0</v>
      </c>
      <c r="DK136" s="228">
        <f t="shared" si="1549"/>
        <v>132795.84</v>
      </c>
      <c r="DL136" s="228">
        <f t="shared" si="1550"/>
        <v>0</v>
      </c>
      <c r="DM136" s="228">
        <f t="shared" si="1551"/>
        <v>0</v>
      </c>
      <c r="DN136" s="228">
        <f t="shared" si="1552"/>
        <v>0</v>
      </c>
      <c r="DO136" s="228">
        <f t="shared" si="1553"/>
        <v>0</v>
      </c>
      <c r="DP136" s="229">
        <f t="shared" si="1554"/>
        <v>38991</v>
      </c>
      <c r="DQ136" s="228">
        <f t="shared" si="1379"/>
        <v>340844.43999999994</v>
      </c>
      <c r="DR136" s="230">
        <f t="shared" si="1380"/>
        <v>38991</v>
      </c>
      <c r="DS136" s="231">
        <f t="shared" si="1381"/>
        <v>0</v>
      </c>
      <c r="DT136" s="232"/>
      <c r="DU136" s="232"/>
      <c r="DV136" s="232"/>
      <c r="DW136" s="232"/>
      <c r="DX136" s="232"/>
      <c r="DY136" s="232"/>
      <c r="DZ136" s="232"/>
      <c r="EA136" s="232"/>
      <c r="EB136" s="232"/>
      <c r="EC136" s="232"/>
      <c r="ED136" s="232"/>
      <c r="EE136" s="232"/>
      <c r="EF136" s="232"/>
      <c r="EG136" s="232"/>
      <c r="EH136" s="232"/>
      <c r="EI136" s="232"/>
      <c r="EJ136" s="232"/>
      <c r="EK136" s="232"/>
      <c r="EL136" s="232"/>
      <c r="EM136" s="232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33"/>
      <c r="FB136" s="233"/>
      <c r="FC136" s="233"/>
      <c r="FD136" s="233"/>
      <c r="FE136" s="233"/>
      <c r="FF136" s="233"/>
      <c r="FG136" s="233"/>
      <c r="FH136" s="233"/>
      <c r="FI136" s="233"/>
    </row>
    <row r="137" spans="1:165" s="234" customFormat="1" ht="19.5" customHeight="1" x14ac:dyDescent="0.35">
      <c r="A137" s="205"/>
      <c r="B137" s="466">
        <f t="shared" si="1588"/>
        <v>38565</v>
      </c>
      <c r="C137" s="467">
        <f t="shared" si="1589"/>
        <v>80290.189999999988</v>
      </c>
      <c r="D137" s="467">
        <v>0</v>
      </c>
      <c r="E137" s="467">
        <v>0</v>
      </c>
      <c r="F137" s="467">
        <f t="shared" si="1556"/>
        <v>1674.45</v>
      </c>
      <c r="G137" s="467">
        <f t="shared" si="1590"/>
        <v>81964.639999999985</v>
      </c>
      <c r="H137" s="480">
        <f t="shared" si="1591"/>
        <v>2.0854976180776259E-2</v>
      </c>
      <c r="I137" s="347">
        <f t="shared" si="1592"/>
        <v>286943.36000000004</v>
      </c>
      <c r="J137" s="210">
        <f t="shared" si="1557"/>
        <v>0</v>
      </c>
      <c r="K137" s="211">
        <v>38565</v>
      </c>
      <c r="L137" s="212">
        <f t="shared" si="1593"/>
        <v>1</v>
      </c>
      <c r="M137" s="397">
        <v>-830.5</v>
      </c>
      <c r="N137" s="235">
        <f t="shared" si="1558"/>
        <v>-830.5</v>
      </c>
      <c r="O137" s="214">
        <f t="shared" ref="O137" si="1723">O136</f>
        <v>0</v>
      </c>
      <c r="P137" s="397">
        <v>-118.15</v>
      </c>
      <c r="Q137" s="236">
        <f t="shared" si="1559"/>
        <v>0</v>
      </c>
      <c r="R137" s="212">
        <f t="shared" ref="R137" si="1724">R136</f>
        <v>0</v>
      </c>
      <c r="S137" s="397">
        <v>-484.4</v>
      </c>
      <c r="T137" s="237">
        <f t="shared" si="1560"/>
        <v>0</v>
      </c>
      <c r="U137" s="216">
        <f t="shared" ref="U137" si="1725">U136</f>
        <v>0</v>
      </c>
      <c r="V137" s="397">
        <v>-83.54</v>
      </c>
      <c r="W137" s="237">
        <f t="shared" si="1561"/>
        <v>0</v>
      </c>
      <c r="X137" s="216">
        <f t="shared" ref="X137" si="1726">X136</f>
        <v>0</v>
      </c>
      <c r="Y137" s="383">
        <v>509</v>
      </c>
      <c r="Z137" s="238">
        <f t="shared" si="1562"/>
        <v>0</v>
      </c>
      <c r="AA137" s="218">
        <f t="shared" ref="AA137" si="1727">AA136</f>
        <v>1</v>
      </c>
      <c r="AB137" s="383">
        <v>254.5</v>
      </c>
      <c r="AC137" s="239">
        <f t="shared" si="1563"/>
        <v>254.5</v>
      </c>
      <c r="AD137" s="216">
        <f t="shared" ref="AD137" si="1728">AD136</f>
        <v>0</v>
      </c>
      <c r="AE137" s="383">
        <v>50.9</v>
      </c>
      <c r="AF137" s="239">
        <f t="shared" si="1564"/>
        <v>0</v>
      </c>
      <c r="AG137" s="216">
        <f t="shared" ref="AG137" si="1729">AG136</f>
        <v>0</v>
      </c>
      <c r="AH137" s="383">
        <v>476</v>
      </c>
      <c r="AI137" s="238">
        <f t="shared" si="1565"/>
        <v>0</v>
      </c>
      <c r="AJ137" s="218">
        <f t="shared" ref="AJ137" si="1730">AJ136</f>
        <v>0</v>
      </c>
      <c r="AK137" s="383">
        <v>218.5</v>
      </c>
      <c r="AL137" s="239">
        <f t="shared" si="1566"/>
        <v>0</v>
      </c>
      <c r="AM137" s="216">
        <f t="shared" ref="AM137" si="1731">AM136</f>
        <v>1</v>
      </c>
      <c r="AN137" s="383">
        <v>64</v>
      </c>
      <c r="AO137" s="238">
        <f t="shared" si="1567"/>
        <v>64</v>
      </c>
      <c r="AP137" s="218">
        <f t="shared" ref="AP137" si="1732">AP136</f>
        <v>1</v>
      </c>
      <c r="AQ137" s="397">
        <v>-709</v>
      </c>
      <c r="AR137" s="239">
        <f t="shared" si="1568"/>
        <v>-709</v>
      </c>
      <c r="AS137" s="216">
        <f t="shared" ref="AS137" si="1733">AS136</f>
        <v>0</v>
      </c>
      <c r="AT137" s="397">
        <v>-106</v>
      </c>
      <c r="AU137" s="240">
        <f t="shared" si="1569"/>
        <v>0</v>
      </c>
      <c r="AV137" s="214">
        <f t="shared" ref="AV137" si="1734">AV136</f>
        <v>0</v>
      </c>
      <c r="AW137" s="398">
        <v>791</v>
      </c>
      <c r="AX137" s="236">
        <f t="shared" si="1570"/>
        <v>0</v>
      </c>
      <c r="AY137" s="212">
        <f t="shared" ref="AY137" si="1735">AY136</f>
        <v>1</v>
      </c>
      <c r="AZ137" s="383">
        <v>98.49</v>
      </c>
      <c r="BA137" s="241">
        <f t="shared" si="1571"/>
        <v>98.49</v>
      </c>
      <c r="BB137" s="214">
        <f t="shared" ref="BB137" si="1736">BB136</f>
        <v>0</v>
      </c>
      <c r="BC137" s="382">
        <v>-25.25</v>
      </c>
      <c r="BD137" s="242">
        <f t="shared" si="1572"/>
        <v>0</v>
      </c>
      <c r="BE137" s="212">
        <f t="shared" ref="BE137" si="1737">BE136</f>
        <v>0</v>
      </c>
      <c r="BF137" s="375">
        <v>2600</v>
      </c>
      <c r="BG137" s="242">
        <f t="shared" si="1573"/>
        <v>0</v>
      </c>
      <c r="BH137" s="212">
        <f t="shared" ref="BH137" si="1738">BH136</f>
        <v>1</v>
      </c>
      <c r="BI137" s="375">
        <v>1300</v>
      </c>
      <c r="BJ137" s="240">
        <f t="shared" si="1574"/>
        <v>1300</v>
      </c>
      <c r="BK137" s="212">
        <f t="shared" ref="BK137" si="1739">BK136</f>
        <v>0</v>
      </c>
      <c r="BL137" s="375">
        <v>260</v>
      </c>
      <c r="BM137" s="240">
        <f t="shared" si="1575"/>
        <v>0</v>
      </c>
      <c r="BN137" s="212">
        <f t="shared" ref="BN137" si="1740">BN136</f>
        <v>0</v>
      </c>
      <c r="BO137" s="397">
        <v>-1082.75</v>
      </c>
      <c r="BP137" s="236">
        <f t="shared" si="1576"/>
        <v>0</v>
      </c>
      <c r="BQ137" s="212">
        <f t="shared" ref="BQ137" si="1741">BQ136</f>
        <v>2</v>
      </c>
      <c r="BR137" s="398">
        <v>748.48</v>
      </c>
      <c r="BS137" s="242">
        <f t="shared" si="1577"/>
        <v>1496.96</v>
      </c>
      <c r="BT137" s="212">
        <f t="shared" ref="BT137" si="1742">BT136</f>
        <v>0</v>
      </c>
      <c r="BU137" s="398">
        <v>354.74</v>
      </c>
      <c r="BV137" s="240">
        <f t="shared" si="1578"/>
        <v>0</v>
      </c>
      <c r="BW137" s="220">
        <f t="shared" ref="BW137" si="1743">BW136</f>
        <v>0</v>
      </c>
      <c r="BX137" s="398">
        <v>39.75</v>
      </c>
      <c r="BY137" s="236">
        <f t="shared" si="1579"/>
        <v>0</v>
      </c>
      <c r="BZ137" s="212">
        <f t="shared" si="1615"/>
        <v>0</v>
      </c>
      <c r="CA137" s="213"/>
      <c r="CB137" s="240">
        <f t="shared" si="1580"/>
        <v>0</v>
      </c>
      <c r="CC137" s="214">
        <f t="shared" si="1616"/>
        <v>0</v>
      </c>
      <c r="CD137" s="215"/>
      <c r="CE137" s="242">
        <f t="shared" si="1581"/>
        <v>0</v>
      </c>
      <c r="CF137" s="221">
        <f t="shared" si="1582"/>
        <v>1674.45</v>
      </c>
      <c r="CG137" s="222">
        <f t="shared" si="1583"/>
        <v>1</v>
      </c>
      <c r="CH137" s="222">
        <f t="shared" si="1584"/>
        <v>0</v>
      </c>
      <c r="CI137" s="223">
        <v>38565</v>
      </c>
      <c r="CJ137" s="209">
        <f t="shared" si="1585"/>
        <v>1674.45</v>
      </c>
      <c r="CK137" s="209">
        <f t="shared" si="1586"/>
        <v>0</v>
      </c>
      <c r="CL137" s="209">
        <f t="shared" si="1617"/>
        <v>286943.36000000004</v>
      </c>
      <c r="CM137" s="207">
        <f>MAX(CL55:CL137)</f>
        <v>286943.36000000004</v>
      </c>
      <c r="CN137" s="207">
        <f t="shared" si="1587"/>
        <v>0</v>
      </c>
      <c r="CO137" s="225" t="b">
        <f>(CN138=CM394)</f>
        <v>0</v>
      </c>
      <c r="CP137" s="226">
        <f t="shared" si="1555"/>
        <v>0</v>
      </c>
      <c r="CQ137" s="227">
        <f t="shared" si="1529"/>
        <v>39022</v>
      </c>
      <c r="CR137" s="228">
        <f t="shared" si="1530"/>
        <v>51567.5</v>
      </c>
      <c r="CS137" s="228">
        <f t="shared" si="1531"/>
        <v>0</v>
      </c>
      <c r="CT137" s="228">
        <f t="shared" si="1532"/>
        <v>0</v>
      </c>
      <c r="CU137" s="228">
        <f t="shared" si="1533"/>
        <v>0</v>
      </c>
      <c r="CV137" s="228">
        <f t="shared" si="1534"/>
        <v>0</v>
      </c>
      <c r="CW137" s="228">
        <f t="shared" si="1535"/>
        <v>22228.5</v>
      </c>
      <c r="CX137" s="228">
        <f t="shared" si="1536"/>
        <v>0</v>
      </c>
      <c r="CY137" s="228">
        <f t="shared" si="1537"/>
        <v>0</v>
      </c>
      <c r="CZ137" s="228">
        <f t="shared" si="1538"/>
        <v>0</v>
      </c>
      <c r="DA137" s="228">
        <f t="shared" si="1539"/>
        <v>7392.8</v>
      </c>
      <c r="DB137" s="228">
        <f t="shared" si="1540"/>
        <v>64561</v>
      </c>
      <c r="DC137" s="228">
        <f t="shared" si="1541"/>
        <v>0</v>
      </c>
      <c r="DD137" s="228">
        <f t="shared" si="1542"/>
        <v>0</v>
      </c>
      <c r="DE137" s="228">
        <f t="shared" si="1543"/>
        <v>33835.049999999996</v>
      </c>
      <c r="DF137" s="228">
        <f t="shared" si="1544"/>
        <v>0</v>
      </c>
      <c r="DG137" s="228">
        <f t="shared" si="1545"/>
        <v>0</v>
      </c>
      <c r="DH137" s="228">
        <f t="shared" si="1546"/>
        <v>41101.760000000002</v>
      </c>
      <c r="DI137" s="228">
        <f t="shared" si="1547"/>
        <v>0</v>
      </c>
      <c r="DJ137" s="228">
        <f t="shared" si="1548"/>
        <v>0</v>
      </c>
      <c r="DK137" s="228">
        <f t="shared" si="1549"/>
        <v>134945.85999999999</v>
      </c>
      <c r="DL137" s="228">
        <f t="shared" si="1550"/>
        <v>0</v>
      </c>
      <c r="DM137" s="228">
        <f t="shared" si="1551"/>
        <v>0</v>
      </c>
      <c r="DN137" s="228">
        <f t="shared" si="1552"/>
        <v>0</v>
      </c>
      <c r="DO137" s="228">
        <f t="shared" si="1553"/>
        <v>0</v>
      </c>
      <c r="DP137" s="229">
        <f t="shared" si="1554"/>
        <v>39022</v>
      </c>
      <c r="DQ137" s="228">
        <f t="shared" si="1379"/>
        <v>355632.47</v>
      </c>
      <c r="DR137" s="230">
        <f t="shared" si="1380"/>
        <v>39022</v>
      </c>
      <c r="DS137" s="231">
        <f t="shared" si="1381"/>
        <v>0</v>
      </c>
      <c r="DT137" s="232"/>
      <c r="DU137" s="232"/>
      <c r="DV137" s="232"/>
      <c r="DW137" s="232"/>
      <c r="DX137" s="232"/>
      <c r="DY137" s="232"/>
      <c r="DZ137" s="232"/>
      <c r="EA137" s="232"/>
      <c r="EB137" s="232"/>
      <c r="EC137" s="232"/>
      <c r="ED137" s="232"/>
      <c r="EE137" s="232"/>
      <c r="EF137" s="232"/>
      <c r="EG137" s="232"/>
      <c r="EH137" s="232"/>
      <c r="EI137" s="232"/>
      <c r="EJ137" s="232"/>
      <c r="EK137" s="232"/>
      <c r="EL137" s="232"/>
      <c r="EM137" s="232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33"/>
      <c r="FB137" s="233"/>
      <c r="FC137" s="233"/>
      <c r="FD137" s="233"/>
      <c r="FE137" s="233"/>
      <c r="FF137" s="233"/>
      <c r="FG137" s="233"/>
      <c r="FH137" s="233"/>
      <c r="FI137" s="233"/>
    </row>
    <row r="138" spans="1:165" s="234" customFormat="1" ht="19.5" customHeight="1" x14ac:dyDescent="0.35">
      <c r="A138" s="205"/>
      <c r="B138" s="466">
        <f t="shared" si="1588"/>
        <v>38596</v>
      </c>
      <c r="C138" s="467">
        <f t="shared" si="1589"/>
        <v>81964.639999999985</v>
      </c>
      <c r="D138" s="467">
        <v>0</v>
      </c>
      <c r="E138" s="467">
        <v>0</v>
      </c>
      <c r="F138" s="467">
        <f t="shared" si="1556"/>
        <v>6733.51</v>
      </c>
      <c r="G138" s="467">
        <f t="shared" si="1590"/>
        <v>88698.14999999998</v>
      </c>
      <c r="H138" s="480">
        <f t="shared" si="1591"/>
        <v>8.2151400896776972E-2</v>
      </c>
      <c r="I138" s="347">
        <f t="shared" si="1592"/>
        <v>293676.87000000005</v>
      </c>
      <c r="J138" s="210">
        <f t="shared" si="1557"/>
        <v>0</v>
      </c>
      <c r="K138" s="211">
        <v>38596</v>
      </c>
      <c r="L138" s="212">
        <f t="shared" si="1593"/>
        <v>1</v>
      </c>
      <c r="M138" s="397">
        <v>-1707</v>
      </c>
      <c r="N138" s="235">
        <f t="shared" si="1558"/>
        <v>-1707</v>
      </c>
      <c r="O138" s="214">
        <f t="shared" ref="O138" si="1744">O137</f>
        <v>0</v>
      </c>
      <c r="P138" s="397">
        <v>-240.9</v>
      </c>
      <c r="Q138" s="236">
        <f t="shared" si="1559"/>
        <v>0</v>
      </c>
      <c r="R138" s="212">
        <f t="shared" ref="R138" si="1745">R137</f>
        <v>0</v>
      </c>
      <c r="S138" s="397">
        <v>-1894.2</v>
      </c>
      <c r="T138" s="237">
        <f t="shared" si="1560"/>
        <v>0</v>
      </c>
      <c r="U138" s="216">
        <f t="shared" ref="U138" si="1746">U137</f>
        <v>0</v>
      </c>
      <c r="V138" s="397">
        <v>-259.62</v>
      </c>
      <c r="W138" s="237">
        <f t="shared" si="1561"/>
        <v>0</v>
      </c>
      <c r="X138" s="216">
        <f t="shared" ref="X138" si="1747">X137</f>
        <v>0</v>
      </c>
      <c r="Y138" s="383">
        <v>3456</v>
      </c>
      <c r="Z138" s="238">
        <f t="shared" si="1562"/>
        <v>0</v>
      </c>
      <c r="AA138" s="218">
        <f t="shared" ref="AA138" si="1748">AA137</f>
        <v>1</v>
      </c>
      <c r="AB138" s="383">
        <v>1728</v>
      </c>
      <c r="AC138" s="239">
        <f t="shared" si="1563"/>
        <v>1728</v>
      </c>
      <c r="AD138" s="216">
        <f t="shared" ref="AD138" si="1749">AD137</f>
        <v>0</v>
      </c>
      <c r="AE138" s="383">
        <v>345.6</v>
      </c>
      <c r="AF138" s="239">
        <f t="shared" si="1564"/>
        <v>0</v>
      </c>
      <c r="AG138" s="216">
        <f t="shared" ref="AG138" si="1750">AG137</f>
        <v>0</v>
      </c>
      <c r="AH138" s="383">
        <v>1401</v>
      </c>
      <c r="AI138" s="238">
        <f t="shared" si="1565"/>
        <v>0</v>
      </c>
      <c r="AJ138" s="218">
        <f t="shared" ref="AJ138" si="1751">AJ137</f>
        <v>0</v>
      </c>
      <c r="AK138" s="383">
        <v>681</v>
      </c>
      <c r="AL138" s="239">
        <f t="shared" si="1566"/>
        <v>0</v>
      </c>
      <c r="AM138" s="216">
        <f t="shared" ref="AM138" si="1752">AM137</f>
        <v>1</v>
      </c>
      <c r="AN138" s="383">
        <v>249</v>
      </c>
      <c r="AO138" s="238">
        <f t="shared" si="1567"/>
        <v>249</v>
      </c>
      <c r="AP138" s="218">
        <f t="shared" ref="AP138" si="1753">AP137</f>
        <v>1</v>
      </c>
      <c r="AQ138" s="397">
        <v>-2518</v>
      </c>
      <c r="AR138" s="239">
        <f t="shared" si="1568"/>
        <v>-2518</v>
      </c>
      <c r="AS138" s="216">
        <f t="shared" ref="AS138" si="1754">AS137</f>
        <v>0</v>
      </c>
      <c r="AT138" s="397">
        <v>-322</v>
      </c>
      <c r="AU138" s="240">
        <f t="shared" si="1569"/>
        <v>0</v>
      </c>
      <c r="AV138" s="214">
        <f t="shared" ref="AV138" si="1755">AV137</f>
        <v>0</v>
      </c>
      <c r="AW138" s="398">
        <v>1770</v>
      </c>
      <c r="AX138" s="236">
        <f t="shared" si="1570"/>
        <v>0</v>
      </c>
      <c r="AY138" s="212">
        <f t="shared" ref="AY138" si="1756">AY137</f>
        <v>1</v>
      </c>
      <c r="AZ138" s="383">
        <v>2073.5100000000002</v>
      </c>
      <c r="BA138" s="241">
        <f t="shared" si="1571"/>
        <v>2073.5100000000002</v>
      </c>
      <c r="BB138" s="214">
        <f t="shared" ref="BB138" si="1757">BB137</f>
        <v>0</v>
      </c>
      <c r="BC138" s="383">
        <v>172.25</v>
      </c>
      <c r="BD138" s="242">
        <f t="shared" si="1572"/>
        <v>0</v>
      </c>
      <c r="BE138" s="212">
        <f t="shared" ref="BE138" si="1758">BE137</f>
        <v>0</v>
      </c>
      <c r="BF138" s="375">
        <v>2561</v>
      </c>
      <c r="BG138" s="242">
        <f t="shared" si="1573"/>
        <v>0</v>
      </c>
      <c r="BH138" s="212">
        <f t="shared" ref="BH138" si="1759">BH137</f>
        <v>1</v>
      </c>
      <c r="BI138" s="375">
        <v>1261</v>
      </c>
      <c r="BJ138" s="240">
        <f t="shared" si="1574"/>
        <v>1261</v>
      </c>
      <c r="BK138" s="212">
        <f t="shared" ref="BK138" si="1760">BK137</f>
        <v>0</v>
      </c>
      <c r="BL138" s="375">
        <v>221</v>
      </c>
      <c r="BM138" s="240">
        <f t="shared" si="1575"/>
        <v>0</v>
      </c>
      <c r="BN138" s="212">
        <f t="shared" ref="BN138" si="1761">BN137</f>
        <v>0</v>
      </c>
      <c r="BO138" s="398">
        <v>2229.75</v>
      </c>
      <c r="BP138" s="236">
        <f t="shared" si="1576"/>
        <v>0</v>
      </c>
      <c r="BQ138" s="212">
        <f t="shared" ref="BQ138" si="1762">BQ137</f>
        <v>2</v>
      </c>
      <c r="BR138" s="398">
        <v>2823.5</v>
      </c>
      <c r="BS138" s="242">
        <f t="shared" si="1577"/>
        <v>5647</v>
      </c>
      <c r="BT138" s="212">
        <f t="shared" ref="BT138" si="1763">BT137</f>
        <v>0</v>
      </c>
      <c r="BU138" s="398">
        <v>1392.25</v>
      </c>
      <c r="BV138" s="240">
        <f t="shared" si="1578"/>
        <v>0</v>
      </c>
      <c r="BW138" s="220">
        <f t="shared" ref="BW138" si="1764">BW137</f>
        <v>0</v>
      </c>
      <c r="BX138" s="398">
        <v>247.25</v>
      </c>
      <c r="BY138" s="236">
        <f t="shared" si="1579"/>
        <v>0</v>
      </c>
      <c r="BZ138" s="212">
        <f t="shared" si="1615"/>
        <v>0</v>
      </c>
      <c r="CA138" s="213"/>
      <c r="CB138" s="240">
        <f t="shared" si="1580"/>
        <v>0</v>
      </c>
      <c r="CC138" s="214">
        <f t="shared" si="1616"/>
        <v>0</v>
      </c>
      <c r="CD138" s="215"/>
      <c r="CE138" s="242">
        <f t="shared" si="1581"/>
        <v>0</v>
      </c>
      <c r="CF138" s="221">
        <f t="shared" si="1582"/>
        <v>6733.51</v>
      </c>
      <c r="CG138" s="222">
        <f t="shared" si="1583"/>
        <v>1</v>
      </c>
      <c r="CH138" s="222">
        <f t="shared" si="1584"/>
        <v>0</v>
      </c>
      <c r="CI138" s="223">
        <v>38596</v>
      </c>
      <c r="CJ138" s="209">
        <f t="shared" si="1585"/>
        <v>6733.51</v>
      </c>
      <c r="CK138" s="209">
        <f t="shared" si="1586"/>
        <v>0</v>
      </c>
      <c r="CL138" s="209">
        <f t="shared" si="1617"/>
        <v>293676.87000000005</v>
      </c>
      <c r="CM138" s="207">
        <f>MAX(CL55:CL138)</f>
        <v>293676.87000000005</v>
      </c>
      <c r="CN138" s="207">
        <f t="shared" si="1587"/>
        <v>0</v>
      </c>
      <c r="CO138" s="225" t="b">
        <f>(CN139=CM394)</f>
        <v>0</v>
      </c>
      <c r="CP138" s="226">
        <f t="shared" si="1555"/>
        <v>0</v>
      </c>
      <c r="CQ138" s="227">
        <f t="shared" si="1529"/>
        <v>39052</v>
      </c>
      <c r="CR138" s="228">
        <f t="shared" si="1530"/>
        <v>52451</v>
      </c>
      <c r="CS138" s="228">
        <f t="shared" si="1531"/>
        <v>0</v>
      </c>
      <c r="CT138" s="228">
        <f t="shared" si="1532"/>
        <v>0</v>
      </c>
      <c r="CU138" s="228">
        <f t="shared" si="1533"/>
        <v>0</v>
      </c>
      <c r="CV138" s="228">
        <f t="shared" si="1534"/>
        <v>0</v>
      </c>
      <c r="CW138" s="228">
        <f t="shared" si="1535"/>
        <v>20827</v>
      </c>
      <c r="CX138" s="228">
        <f t="shared" si="1536"/>
        <v>0</v>
      </c>
      <c r="CY138" s="228">
        <f t="shared" si="1537"/>
        <v>0</v>
      </c>
      <c r="CZ138" s="228">
        <f t="shared" si="1538"/>
        <v>0</v>
      </c>
      <c r="DA138" s="228">
        <f t="shared" si="1539"/>
        <v>5336.8</v>
      </c>
      <c r="DB138" s="228">
        <f t="shared" si="1540"/>
        <v>64621</v>
      </c>
      <c r="DC138" s="228">
        <f t="shared" si="1541"/>
        <v>0</v>
      </c>
      <c r="DD138" s="228">
        <f t="shared" si="1542"/>
        <v>0</v>
      </c>
      <c r="DE138" s="228">
        <f t="shared" si="1543"/>
        <v>33383.539999999994</v>
      </c>
      <c r="DF138" s="228">
        <f t="shared" si="1544"/>
        <v>0</v>
      </c>
      <c r="DG138" s="228">
        <f t="shared" si="1545"/>
        <v>0</v>
      </c>
      <c r="DH138" s="228">
        <f t="shared" si="1546"/>
        <v>40789.26</v>
      </c>
      <c r="DI138" s="228">
        <f t="shared" si="1547"/>
        <v>0</v>
      </c>
      <c r="DJ138" s="228">
        <f t="shared" si="1548"/>
        <v>0</v>
      </c>
      <c r="DK138" s="228">
        <f t="shared" si="1549"/>
        <v>134417.84</v>
      </c>
      <c r="DL138" s="228">
        <f t="shared" si="1550"/>
        <v>0</v>
      </c>
      <c r="DM138" s="228">
        <f t="shared" si="1551"/>
        <v>0</v>
      </c>
      <c r="DN138" s="228">
        <f t="shared" si="1552"/>
        <v>0</v>
      </c>
      <c r="DO138" s="228">
        <f t="shared" si="1553"/>
        <v>0</v>
      </c>
      <c r="DP138" s="229">
        <f t="shared" si="1554"/>
        <v>39052</v>
      </c>
      <c r="DQ138" s="228">
        <f t="shared" si="1379"/>
        <v>351826.43999999994</v>
      </c>
      <c r="DR138" s="230">
        <f t="shared" si="1380"/>
        <v>39052</v>
      </c>
      <c r="DS138" s="231">
        <f t="shared" si="1381"/>
        <v>0</v>
      </c>
      <c r="DT138" s="232"/>
      <c r="DU138" s="232"/>
      <c r="DV138" s="232"/>
      <c r="DW138" s="232"/>
      <c r="DX138" s="232"/>
      <c r="DY138" s="232"/>
      <c r="DZ138" s="232"/>
      <c r="EA138" s="232"/>
      <c r="EB138" s="232"/>
      <c r="EC138" s="232"/>
      <c r="ED138" s="232"/>
      <c r="EE138" s="232"/>
      <c r="EF138" s="232"/>
      <c r="EG138" s="232"/>
      <c r="EH138" s="232"/>
      <c r="EI138" s="232"/>
      <c r="EJ138" s="232"/>
      <c r="EK138" s="232"/>
      <c r="EL138" s="232"/>
      <c r="EM138" s="232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33"/>
      <c r="FB138" s="233"/>
      <c r="FC138" s="233"/>
      <c r="FD138" s="233"/>
      <c r="FE138" s="233"/>
      <c r="FF138" s="233"/>
      <c r="FG138" s="233"/>
      <c r="FH138" s="233"/>
      <c r="FI138" s="233"/>
    </row>
    <row r="139" spans="1:165" s="234" customFormat="1" ht="19.5" customHeight="1" x14ac:dyDescent="0.35">
      <c r="A139" s="205"/>
      <c r="B139" s="466">
        <f t="shared" si="1588"/>
        <v>38626</v>
      </c>
      <c r="C139" s="467">
        <f t="shared" si="1589"/>
        <v>88698.14999999998</v>
      </c>
      <c r="D139" s="467">
        <v>0</v>
      </c>
      <c r="E139" s="467">
        <v>0</v>
      </c>
      <c r="F139" s="467">
        <f t="shared" si="1556"/>
        <v>5644.99</v>
      </c>
      <c r="G139" s="467">
        <f t="shared" si="1590"/>
        <v>94343.139999999985</v>
      </c>
      <c r="H139" s="480">
        <f t="shared" si="1591"/>
        <v>6.3642702807217524E-2</v>
      </c>
      <c r="I139" s="347">
        <f t="shared" si="1592"/>
        <v>299321.86000000004</v>
      </c>
      <c r="J139" s="210">
        <f t="shared" si="1557"/>
        <v>0</v>
      </c>
      <c r="K139" s="211">
        <v>38626</v>
      </c>
      <c r="L139" s="212">
        <f t="shared" si="1593"/>
        <v>1</v>
      </c>
      <c r="M139" s="398">
        <v>1090</v>
      </c>
      <c r="N139" s="235">
        <f t="shared" si="1558"/>
        <v>1090</v>
      </c>
      <c r="O139" s="214">
        <f t="shared" ref="O139" si="1765">O138</f>
        <v>0</v>
      </c>
      <c r="P139" s="398">
        <v>109</v>
      </c>
      <c r="Q139" s="236">
        <f t="shared" si="1559"/>
        <v>0</v>
      </c>
      <c r="R139" s="212">
        <f t="shared" ref="R139" si="1766">R138</f>
        <v>0</v>
      </c>
      <c r="S139" s="397">
        <v>-2802.8</v>
      </c>
      <c r="T139" s="237">
        <f t="shared" si="1560"/>
        <v>0</v>
      </c>
      <c r="U139" s="216">
        <f t="shared" ref="U139" si="1767">U138</f>
        <v>0</v>
      </c>
      <c r="V139" s="397">
        <v>-420.68</v>
      </c>
      <c r="W139" s="237">
        <f t="shared" si="1561"/>
        <v>0</v>
      </c>
      <c r="X139" s="216">
        <f t="shared" ref="X139" si="1768">X138</f>
        <v>0</v>
      </c>
      <c r="Y139" s="382">
        <v>-321</v>
      </c>
      <c r="Z139" s="238">
        <f t="shared" si="1562"/>
        <v>0</v>
      </c>
      <c r="AA139" s="218">
        <f t="shared" ref="AA139" si="1769">AA138</f>
        <v>1</v>
      </c>
      <c r="AB139" s="382">
        <v>-160.5</v>
      </c>
      <c r="AC139" s="239">
        <f t="shared" si="1563"/>
        <v>-160.5</v>
      </c>
      <c r="AD139" s="216">
        <f t="shared" ref="AD139" si="1770">AD138</f>
        <v>0</v>
      </c>
      <c r="AE139" s="382">
        <v>-32.1</v>
      </c>
      <c r="AF139" s="239">
        <f t="shared" si="1564"/>
        <v>0</v>
      </c>
      <c r="AG139" s="216">
        <f t="shared" ref="AG139" si="1771">AG138</f>
        <v>0</v>
      </c>
      <c r="AH139" s="383">
        <v>560</v>
      </c>
      <c r="AI139" s="238">
        <f t="shared" si="1565"/>
        <v>0</v>
      </c>
      <c r="AJ139" s="218">
        <f t="shared" ref="AJ139" si="1772">AJ138</f>
        <v>0</v>
      </c>
      <c r="AK139" s="383">
        <v>280</v>
      </c>
      <c r="AL139" s="239">
        <f t="shared" si="1566"/>
        <v>0</v>
      </c>
      <c r="AM139" s="216">
        <f t="shared" ref="AM139" si="1773">AM138</f>
        <v>1</v>
      </c>
      <c r="AN139" s="383">
        <v>112</v>
      </c>
      <c r="AO139" s="238">
        <f t="shared" si="1567"/>
        <v>112</v>
      </c>
      <c r="AP139" s="218">
        <f t="shared" ref="AP139" si="1774">AP138</f>
        <v>1</v>
      </c>
      <c r="AQ139" s="398">
        <v>1430</v>
      </c>
      <c r="AR139" s="239">
        <f t="shared" si="1568"/>
        <v>1430</v>
      </c>
      <c r="AS139" s="216">
        <f t="shared" ref="AS139" si="1775">AS138</f>
        <v>0</v>
      </c>
      <c r="AT139" s="398">
        <v>143</v>
      </c>
      <c r="AU139" s="240">
        <f t="shared" si="1569"/>
        <v>0</v>
      </c>
      <c r="AV139" s="214">
        <f t="shared" ref="AV139" si="1776">AV138</f>
        <v>0</v>
      </c>
      <c r="AW139" s="397">
        <v>-3578</v>
      </c>
      <c r="AX139" s="236">
        <f t="shared" si="1570"/>
        <v>0</v>
      </c>
      <c r="AY139" s="212">
        <f t="shared" ref="AY139" si="1777">AY138</f>
        <v>1</v>
      </c>
      <c r="AZ139" s="382">
        <v>-2076.5100000000002</v>
      </c>
      <c r="BA139" s="241">
        <f t="shared" si="1571"/>
        <v>-2076.5100000000002</v>
      </c>
      <c r="BB139" s="214">
        <f t="shared" ref="BB139" si="1778">BB138</f>
        <v>0</v>
      </c>
      <c r="BC139" s="382">
        <v>-242.75</v>
      </c>
      <c r="BD139" s="242">
        <f t="shared" si="1572"/>
        <v>0</v>
      </c>
      <c r="BE139" s="212">
        <f t="shared" ref="BE139" si="1779">BE138</f>
        <v>0</v>
      </c>
      <c r="BF139" s="375">
        <v>250</v>
      </c>
      <c r="BG139" s="242">
        <f t="shared" si="1573"/>
        <v>0</v>
      </c>
      <c r="BH139" s="212">
        <f t="shared" ref="BH139" si="1780">BH138</f>
        <v>1</v>
      </c>
      <c r="BI139" s="375">
        <v>125</v>
      </c>
      <c r="BJ139" s="240">
        <f t="shared" si="1574"/>
        <v>125</v>
      </c>
      <c r="BK139" s="212">
        <f t="shared" ref="BK139" si="1781">BK138</f>
        <v>0</v>
      </c>
      <c r="BL139" s="375">
        <v>25</v>
      </c>
      <c r="BM139" s="240">
        <f t="shared" si="1575"/>
        <v>0</v>
      </c>
      <c r="BN139" s="212">
        <f t="shared" ref="BN139" si="1782">BN138</f>
        <v>0</v>
      </c>
      <c r="BO139" s="397">
        <v>-45.25</v>
      </c>
      <c r="BP139" s="236">
        <f t="shared" si="1576"/>
        <v>0</v>
      </c>
      <c r="BQ139" s="212">
        <f t="shared" ref="BQ139" si="1783">BQ138</f>
        <v>2</v>
      </c>
      <c r="BR139" s="398">
        <v>2562.5</v>
      </c>
      <c r="BS139" s="242">
        <f t="shared" si="1577"/>
        <v>5125</v>
      </c>
      <c r="BT139" s="212">
        <f t="shared" ref="BT139" si="1784">BT138</f>
        <v>0</v>
      </c>
      <c r="BU139" s="398">
        <v>1281.25</v>
      </c>
      <c r="BV139" s="240">
        <f t="shared" si="1578"/>
        <v>0</v>
      </c>
      <c r="BW139" s="220">
        <f t="shared" ref="BW139" si="1785">BW138</f>
        <v>0</v>
      </c>
      <c r="BX139" s="398">
        <v>256.25</v>
      </c>
      <c r="BY139" s="236">
        <f t="shared" si="1579"/>
        <v>0</v>
      </c>
      <c r="BZ139" s="212">
        <f t="shared" si="1615"/>
        <v>0</v>
      </c>
      <c r="CA139" s="213"/>
      <c r="CB139" s="240">
        <f t="shared" si="1580"/>
        <v>0</v>
      </c>
      <c r="CC139" s="214">
        <f t="shared" si="1616"/>
        <v>0</v>
      </c>
      <c r="CD139" s="215"/>
      <c r="CE139" s="242">
        <f t="shared" si="1581"/>
        <v>0</v>
      </c>
      <c r="CF139" s="221">
        <f t="shared" si="1582"/>
        <v>5644.99</v>
      </c>
      <c r="CG139" s="222">
        <f t="shared" si="1583"/>
        <v>1</v>
      </c>
      <c r="CH139" s="222">
        <f t="shared" si="1584"/>
        <v>0</v>
      </c>
      <c r="CI139" s="223">
        <v>38626</v>
      </c>
      <c r="CJ139" s="209">
        <f t="shared" si="1585"/>
        <v>5644.99</v>
      </c>
      <c r="CK139" s="209">
        <f t="shared" si="1586"/>
        <v>0</v>
      </c>
      <c r="CL139" s="209">
        <f t="shared" si="1617"/>
        <v>299321.86000000004</v>
      </c>
      <c r="CM139" s="207">
        <f>MAX(CL55:CL139)</f>
        <v>299321.86000000004</v>
      </c>
      <c r="CN139" s="207">
        <f t="shared" si="1587"/>
        <v>0</v>
      </c>
      <c r="CO139" s="225" t="b">
        <f>(CN140=CM394)</f>
        <v>0</v>
      </c>
      <c r="CP139" s="226">
        <f t="shared" si="1555"/>
        <v>0</v>
      </c>
      <c r="CQ139" s="227">
        <f t="shared" ref="CQ139:CQ150" si="1786">CI160</f>
        <v>39083</v>
      </c>
      <c r="CR139" s="228">
        <f t="shared" ref="CR139:CR150" si="1787">N160+CR138</f>
        <v>53448</v>
      </c>
      <c r="CS139" s="228">
        <f t="shared" ref="CS139:CS150" si="1788">Q160+CS138</f>
        <v>0</v>
      </c>
      <c r="CT139" s="228">
        <f t="shared" ref="CT139:CT150" si="1789">T160+CT138</f>
        <v>0</v>
      </c>
      <c r="CU139" s="228">
        <f t="shared" ref="CU139:CU150" si="1790">W160+CU138</f>
        <v>0</v>
      </c>
      <c r="CV139" s="228">
        <f t="shared" ref="CV139:CV150" si="1791">Z160+CV138</f>
        <v>0</v>
      </c>
      <c r="CW139" s="228">
        <f t="shared" ref="CW139:CW150" si="1792">AC160+CW138</f>
        <v>20431.5</v>
      </c>
      <c r="CX139" s="228">
        <f t="shared" ref="CX139:CX150" si="1793">AF160+CX138</f>
        <v>0</v>
      </c>
      <c r="CY139" s="228">
        <f t="shared" ref="CY139:CY150" si="1794">AI160+CY138</f>
        <v>0</v>
      </c>
      <c r="CZ139" s="228">
        <f t="shared" ref="CZ139:CZ150" si="1795">AL160+CZ138</f>
        <v>0</v>
      </c>
      <c r="DA139" s="228">
        <f t="shared" ref="DA139:DA150" si="1796">AO160+DA138</f>
        <v>5890.3</v>
      </c>
      <c r="DB139" s="228">
        <f t="shared" ref="DB139:DB150" si="1797">AR160+DB138</f>
        <v>62744</v>
      </c>
      <c r="DC139" s="228">
        <f t="shared" ref="DC139:DC150" si="1798">AU160+DC138</f>
        <v>0</v>
      </c>
      <c r="DD139" s="228">
        <f t="shared" ref="DD139:DD150" si="1799">AX160+DD138</f>
        <v>0</v>
      </c>
      <c r="DE139" s="228">
        <f t="shared" ref="DE139:DE150" si="1800">BA160+DE138</f>
        <v>36033.539999999994</v>
      </c>
      <c r="DF139" s="228">
        <f t="shared" ref="DF139:DF150" si="1801">BD160+DF138</f>
        <v>0</v>
      </c>
      <c r="DG139" s="228">
        <f t="shared" ref="DG139:DG150" si="1802">BG160+DG138</f>
        <v>0</v>
      </c>
      <c r="DH139" s="228">
        <f t="shared" ref="DH139:DH150" si="1803">BJ160+DH138</f>
        <v>40444.01</v>
      </c>
      <c r="DI139" s="228">
        <f t="shared" ref="DI139:DI150" si="1804">BM160+DI138</f>
        <v>0</v>
      </c>
      <c r="DJ139" s="228">
        <f t="shared" ref="DJ139:DJ150" si="1805">BP160+DJ138</f>
        <v>0</v>
      </c>
      <c r="DK139" s="228">
        <f t="shared" ref="DK139:DK150" si="1806">BS160+DK138</f>
        <v>137367.84</v>
      </c>
      <c r="DL139" s="228">
        <f t="shared" ref="DL139:DL150" si="1807">BV160+DL138</f>
        <v>0</v>
      </c>
      <c r="DM139" s="228">
        <f t="shared" ref="DM139:DM150" si="1808">BY160+DM138</f>
        <v>0</v>
      </c>
      <c r="DN139" s="228">
        <f t="shared" ref="DN139:DN150" si="1809">CB160+DN138</f>
        <v>0</v>
      </c>
      <c r="DO139" s="228">
        <f t="shared" ref="DO139:DO150" si="1810">CE160+DO138</f>
        <v>0</v>
      </c>
      <c r="DP139" s="229">
        <f t="shared" ref="DP139:DP150" si="1811">B160</f>
        <v>39083</v>
      </c>
      <c r="DQ139" s="228">
        <f t="shared" si="1379"/>
        <v>356359.18999999994</v>
      </c>
      <c r="DR139" s="230">
        <f t="shared" si="1380"/>
        <v>39083</v>
      </c>
      <c r="DS139" s="231">
        <f t="shared" si="1381"/>
        <v>0</v>
      </c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33"/>
      <c r="FB139" s="233"/>
      <c r="FC139" s="233"/>
      <c r="FD139" s="233"/>
      <c r="FE139" s="233"/>
      <c r="FF139" s="233"/>
      <c r="FG139" s="233"/>
      <c r="FH139" s="233"/>
      <c r="FI139" s="233"/>
    </row>
    <row r="140" spans="1:165" s="234" customFormat="1" ht="19.5" customHeight="1" x14ac:dyDescent="0.35">
      <c r="A140" s="205"/>
      <c r="B140" s="466">
        <f t="shared" si="1588"/>
        <v>38657</v>
      </c>
      <c r="C140" s="467">
        <f t="shared" si="1589"/>
        <v>94343.139999999985</v>
      </c>
      <c r="D140" s="467">
        <v>0</v>
      </c>
      <c r="E140" s="467">
        <v>0</v>
      </c>
      <c r="F140" s="467">
        <f t="shared" si="1556"/>
        <v>12887.5</v>
      </c>
      <c r="G140" s="467">
        <f t="shared" si="1590"/>
        <v>107230.63999999998</v>
      </c>
      <c r="H140" s="480">
        <f t="shared" si="1591"/>
        <v>0.13660240691586056</v>
      </c>
      <c r="I140" s="347">
        <f t="shared" si="1592"/>
        <v>312209.36000000004</v>
      </c>
      <c r="J140" s="210">
        <f t="shared" si="1557"/>
        <v>0</v>
      </c>
      <c r="K140" s="211">
        <v>38657</v>
      </c>
      <c r="L140" s="212">
        <f t="shared" si="1593"/>
        <v>1</v>
      </c>
      <c r="M140" s="400">
        <v>2381</v>
      </c>
      <c r="N140" s="235">
        <f t="shared" si="1558"/>
        <v>2381</v>
      </c>
      <c r="O140" s="214">
        <f t="shared" ref="O140" si="1812">O139</f>
        <v>0</v>
      </c>
      <c r="P140" s="400">
        <v>133</v>
      </c>
      <c r="Q140" s="236">
        <f t="shared" si="1559"/>
        <v>0</v>
      </c>
      <c r="R140" s="212">
        <f t="shared" ref="R140" si="1813">R139</f>
        <v>0</v>
      </c>
      <c r="S140" s="400">
        <v>1829</v>
      </c>
      <c r="T140" s="237">
        <f t="shared" si="1560"/>
        <v>0</v>
      </c>
      <c r="U140" s="216">
        <f t="shared" ref="U140" si="1814">U139</f>
        <v>0</v>
      </c>
      <c r="V140" s="400">
        <v>148</v>
      </c>
      <c r="W140" s="237">
        <f t="shared" si="1561"/>
        <v>0</v>
      </c>
      <c r="X140" s="216">
        <f t="shared" ref="X140" si="1815">X139</f>
        <v>0</v>
      </c>
      <c r="Y140" s="388">
        <v>2390</v>
      </c>
      <c r="Z140" s="238">
        <f t="shared" si="1562"/>
        <v>0</v>
      </c>
      <c r="AA140" s="218">
        <f t="shared" ref="AA140" si="1816">AA139</f>
        <v>1</v>
      </c>
      <c r="AB140" s="388">
        <v>1156</v>
      </c>
      <c r="AC140" s="239">
        <f t="shared" si="1563"/>
        <v>1156</v>
      </c>
      <c r="AD140" s="216">
        <f t="shared" ref="AD140" si="1817">AD139</f>
        <v>0</v>
      </c>
      <c r="AE140" s="388">
        <v>169</v>
      </c>
      <c r="AF140" s="239">
        <f t="shared" si="1564"/>
        <v>0</v>
      </c>
      <c r="AG140" s="216">
        <f t="shared" ref="AG140" si="1818">AG139</f>
        <v>0</v>
      </c>
      <c r="AH140" s="388">
        <v>2405</v>
      </c>
      <c r="AI140" s="238">
        <f t="shared" si="1565"/>
        <v>0</v>
      </c>
      <c r="AJ140" s="218">
        <f t="shared" ref="AJ140" si="1819">AJ139</f>
        <v>0</v>
      </c>
      <c r="AK140" s="388">
        <v>1163</v>
      </c>
      <c r="AL140" s="239">
        <f t="shared" si="1566"/>
        <v>0</v>
      </c>
      <c r="AM140" s="216">
        <f t="shared" ref="AM140" si="1820">AM139</f>
        <v>1</v>
      </c>
      <c r="AN140" s="388">
        <v>419</v>
      </c>
      <c r="AO140" s="238">
        <f t="shared" si="1567"/>
        <v>419</v>
      </c>
      <c r="AP140" s="218">
        <f t="shared" ref="AP140" si="1821">AP139</f>
        <v>1</v>
      </c>
      <c r="AQ140" s="400">
        <v>870</v>
      </c>
      <c r="AR140" s="239">
        <f t="shared" si="1568"/>
        <v>870</v>
      </c>
      <c r="AS140" s="216">
        <f t="shared" ref="AS140" si="1822">AS139</f>
        <v>0</v>
      </c>
      <c r="AT140" s="400">
        <v>87</v>
      </c>
      <c r="AU140" s="240">
        <f t="shared" si="1569"/>
        <v>0</v>
      </c>
      <c r="AV140" s="214">
        <f t="shared" ref="AV140" si="1823">AV139</f>
        <v>0</v>
      </c>
      <c r="AW140" s="401">
        <v>-48</v>
      </c>
      <c r="AX140" s="236">
        <f t="shared" si="1570"/>
        <v>0</v>
      </c>
      <c r="AY140" s="212">
        <f t="shared" ref="AY140" si="1824">AY139</f>
        <v>1</v>
      </c>
      <c r="AZ140" s="388">
        <v>549</v>
      </c>
      <c r="BA140" s="241">
        <f t="shared" si="1571"/>
        <v>549</v>
      </c>
      <c r="BB140" s="214">
        <f t="shared" ref="BB140" si="1825">BB139</f>
        <v>0</v>
      </c>
      <c r="BC140" s="388">
        <v>20</v>
      </c>
      <c r="BD140" s="242">
        <f t="shared" si="1572"/>
        <v>0</v>
      </c>
      <c r="BE140" s="212">
        <f t="shared" ref="BE140" si="1826">BE139</f>
        <v>0</v>
      </c>
      <c r="BF140" s="375">
        <v>2525</v>
      </c>
      <c r="BG140" s="242">
        <f t="shared" si="1573"/>
        <v>0</v>
      </c>
      <c r="BH140" s="212">
        <f t="shared" ref="BH140" si="1827">BH139</f>
        <v>1</v>
      </c>
      <c r="BI140" s="375">
        <v>1262.5</v>
      </c>
      <c r="BJ140" s="240">
        <f t="shared" si="1574"/>
        <v>1262.5</v>
      </c>
      <c r="BK140" s="212">
        <f t="shared" ref="BK140" si="1828">BK139</f>
        <v>0</v>
      </c>
      <c r="BL140" s="375">
        <v>252.5</v>
      </c>
      <c r="BM140" s="240">
        <f t="shared" si="1575"/>
        <v>0</v>
      </c>
      <c r="BN140" s="212">
        <f t="shared" ref="BN140" si="1829">BN139</f>
        <v>0</v>
      </c>
      <c r="BO140" s="400">
        <v>1561</v>
      </c>
      <c r="BP140" s="236">
        <f t="shared" si="1576"/>
        <v>0</v>
      </c>
      <c r="BQ140" s="212">
        <f t="shared" ref="BQ140" si="1830">BQ139</f>
        <v>2</v>
      </c>
      <c r="BR140" s="400">
        <v>3125</v>
      </c>
      <c r="BS140" s="242">
        <f t="shared" si="1577"/>
        <v>6250</v>
      </c>
      <c r="BT140" s="212">
        <f t="shared" ref="BT140" si="1831">BT139</f>
        <v>0</v>
      </c>
      <c r="BU140" s="400">
        <v>1563</v>
      </c>
      <c r="BV140" s="240">
        <f t="shared" si="1578"/>
        <v>0</v>
      </c>
      <c r="BW140" s="220">
        <f t="shared" ref="BW140" si="1832">BW139</f>
        <v>0</v>
      </c>
      <c r="BX140" s="400">
        <v>313</v>
      </c>
      <c r="BY140" s="236">
        <f t="shared" si="1579"/>
        <v>0</v>
      </c>
      <c r="BZ140" s="212">
        <f t="shared" si="1615"/>
        <v>0</v>
      </c>
      <c r="CA140" s="213"/>
      <c r="CB140" s="240">
        <f t="shared" si="1580"/>
        <v>0</v>
      </c>
      <c r="CC140" s="214">
        <f t="shared" si="1616"/>
        <v>0</v>
      </c>
      <c r="CD140" s="215"/>
      <c r="CE140" s="242">
        <f t="shared" si="1581"/>
        <v>0</v>
      </c>
      <c r="CF140" s="221">
        <f t="shared" si="1582"/>
        <v>12887.5</v>
      </c>
      <c r="CG140" s="222">
        <f t="shared" si="1583"/>
        <v>1</v>
      </c>
      <c r="CH140" s="222">
        <f t="shared" si="1584"/>
        <v>0</v>
      </c>
      <c r="CI140" s="223">
        <v>38657</v>
      </c>
      <c r="CJ140" s="209">
        <f t="shared" si="1585"/>
        <v>12887.5</v>
      </c>
      <c r="CK140" s="209">
        <f t="shared" si="1586"/>
        <v>0</v>
      </c>
      <c r="CL140" s="209">
        <f t="shared" si="1617"/>
        <v>312209.36000000004</v>
      </c>
      <c r="CM140" s="207">
        <f>MAX(CL55:CL140)</f>
        <v>312209.36000000004</v>
      </c>
      <c r="CN140" s="207">
        <f t="shared" si="1587"/>
        <v>0</v>
      </c>
      <c r="CO140" s="225" t="b">
        <f>(CN141=CM394)</f>
        <v>0</v>
      </c>
      <c r="CP140" s="226">
        <f t="shared" si="1555"/>
        <v>0</v>
      </c>
      <c r="CQ140" s="227">
        <f t="shared" si="1786"/>
        <v>39114</v>
      </c>
      <c r="CR140" s="228">
        <f t="shared" si="1787"/>
        <v>51060</v>
      </c>
      <c r="CS140" s="228">
        <f t="shared" si="1788"/>
        <v>0</v>
      </c>
      <c r="CT140" s="228">
        <f t="shared" si="1789"/>
        <v>0</v>
      </c>
      <c r="CU140" s="228">
        <f t="shared" si="1790"/>
        <v>0</v>
      </c>
      <c r="CV140" s="228">
        <f t="shared" si="1791"/>
        <v>0</v>
      </c>
      <c r="CW140" s="228">
        <f t="shared" si="1792"/>
        <v>21338</v>
      </c>
      <c r="CX140" s="228">
        <f t="shared" si="1793"/>
        <v>0</v>
      </c>
      <c r="CY140" s="228">
        <f t="shared" si="1794"/>
        <v>0</v>
      </c>
      <c r="CZ140" s="228">
        <f t="shared" si="1795"/>
        <v>0</v>
      </c>
      <c r="DA140" s="228">
        <f t="shared" si="1796"/>
        <v>6551.8</v>
      </c>
      <c r="DB140" s="228">
        <f t="shared" si="1797"/>
        <v>62245</v>
      </c>
      <c r="DC140" s="228">
        <f t="shared" si="1798"/>
        <v>0</v>
      </c>
      <c r="DD140" s="228">
        <f t="shared" si="1799"/>
        <v>0</v>
      </c>
      <c r="DE140" s="228">
        <f t="shared" si="1800"/>
        <v>35632.029999999992</v>
      </c>
      <c r="DF140" s="228">
        <f t="shared" si="1801"/>
        <v>0</v>
      </c>
      <c r="DG140" s="228">
        <f t="shared" si="1802"/>
        <v>0</v>
      </c>
      <c r="DH140" s="228">
        <f t="shared" si="1803"/>
        <v>42511.26</v>
      </c>
      <c r="DI140" s="228">
        <f t="shared" si="1804"/>
        <v>0</v>
      </c>
      <c r="DJ140" s="228">
        <f t="shared" si="1805"/>
        <v>0</v>
      </c>
      <c r="DK140" s="228">
        <f t="shared" si="1806"/>
        <v>139958.82</v>
      </c>
      <c r="DL140" s="228">
        <f t="shared" si="1807"/>
        <v>0</v>
      </c>
      <c r="DM140" s="228">
        <f t="shared" si="1808"/>
        <v>0</v>
      </c>
      <c r="DN140" s="228">
        <f t="shared" si="1809"/>
        <v>0</v>
      </c>
      <c r="DO140" s="228">
        <f t="shared" si="1810"/>
        <v>0</v>
      </c>
      <c r="DP140" s="229">
        <f t="shared" si="1811"/>
        <v>39114</v>
      </c>
      <c r="DQ140" s="228">
        <f t="shared" si="1379"/>
        <v>359296.91000000003</v>
      </c>
      <c r="DR140" s="230">
        <f t="shared" si="1380"/>
        <v>39114</v>
      </c>
      <c r="DS140" s="231">
        <f t="shared" si="1381"/>
        <v>-4663.75</v>
      </c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33"/>
      <c r="FB140" s="233"/>
      <c r="FC140" s="233"/>
      <c r="FD140" s="233"/>
      <c r="FE140" s="233"/>
      <c r="FF140" s="233"/>
      <c r="FG140" s="233"/>
      <c r="FH140" s="233"/>
      <c r="FI140" s="233"/>
    </row>
    <row r="141" spans="1:165" s="234" customFormat="1" ht="19.5" customHeight="1" x14ac:dyDescent="0.35">
      <c r="A141" s="205"/>
      <c r="B141" s="466">
        <f t="shared" si="1588"/>
        <v>38687</v>
      </c>
      <c r="C141" s="467">
        <f t="shared" si="1589"/>
        <v>107230.63999999998</v>
      </c>
      <c r="D141" s="467">
        <v>0</v>
      </c>
      <c r="E141" s="467">
        <v>0</v>
      </c>
      <c r="F141" s="467">
        <f t="shared" si="1556"/>
        <v>-4663.75</v>
      </c>
      <c r="G141" s="467">
        <f t="shared" si="1590"/>
        <v>102566.88999999998</v>
      </c>
      <c r="H141" s="480">
        <f t="shared" si="1591"/>
        <v>-4.3492699474702384E-2</v>
      </c>
      <c r="I141" s="347">
        <f t="shared" si="1592"/>
        <v>307545.61000000004</v>
      </c>
      <c r="J141" s="210">
        <f t="shared" si="1557"/>
        <v>-4663.75</v>
      </c>
      <c r="K141" s="211">
        <v>38687</v>
      </c>
      <c r="L141" s="212">
        <f t="shared" si="1593"/>
        <v>1</v>
      </c>
      <c r="M141" s="398">
        <v>514.5</v>
      </c>
      <c r="N141" s="235">
        <f t="shared" si="1558"/>
        <v>514.5</v>
      </c>
      <c r="O141" s="214">
        <f t="shared" ref="O141" si="1833">O140</f>
        <v>0</v>
      </c>
      <c r="P141" s="398">
        <v>16.350000000000001</v>
      </c>
      <c r="Q141" s="236">
        <f t="shared" si="1559"/>
        <v>0</v>
      </c>
      <c r="R141" s="212">
        <f t="shared" ref="R141" si="1834">R140</f>
        <v>0</v>
      </c>
      <c r="S141" s="398">
        <v>340.6</v>
      </c>
      <c r="T141" s="237">
        <f t="shared" si="1560"/>
        <v>0</v>
      </c>
      <c r="U141" s="216">
        <f t="shared" ref="U141" si="1835">U140</f>
        <v>0</v>
      </c>
      <c r="V141" s="397">
        <v>-1.04</v>
      </c>
      <c r="W141" s="237">
        <f t="shared" si="1561"/>
        <v>0</v>
      </c>
      <c r="X141" s="216">
        <f t="shared" ref="X141" si="1836">X140</f>
        <v>0</v>
      </c>
      <c r="Y141" s="383">
        <v>2319</v>
      </c>
      <c r="Z141" s="238">
        <f t="shared" si="1562"/>
        <v>0</v>
      </c>
      <c r="AA141" s="218">
        <f t="shared" ref="AA141" si="1837">AA140</f>
        <v>1</v>
      </c>
      <c r="AB141" s="383">
        <v>1159.5</v>
      </c>
      <c r="AC141" s="239">
        <f t="shared" si="1563"/>
        <v>1159.5</v>
      </c>
      <c r="AD141" s="216">
        <f t="shared" ref="AD141" si="1838">AD140</f>
        <v>0</v>
      </c>
      <c r="AE141" s="383">
        <v>231.9</v>
      </c>
      <c r="AF141" s="239">
        <f t="shared" si="1564"/>
        <v>0</v>
      </c>
      <c r="AG141" s="216">
        <f t="shared" ref="AG141" si="1839">AG140</f>
        <v>0</v>
      </c>
      <c r="AH141" s="383">
        <v>2827.5</v>
      </c>
      <c r="AI141" s="238">
        <f t="shared" si="1565"/>
        <v>0</v>
      </c>
      <c r="AJ141" s="218">
        <f t="shared" ref="AJ141" si="1840">AJ140</f>
        <v>0</v>
      </c>
      <c r="AK141" s="383">
        <v>1413.75</v>
      </c>
      <c r="AL141" s="239">
        <f t="shared" si="1566"/>
        <v>0</v>
      </c>
      <c r="AM141" s="216">
        <f t="shared" ref="AM141" si="1841">AM140</f>
        <v>1</v>
      </c>
      <c r="AN141" s="383">
        <v>565.5</v>
      </c>
      <c r="AO141" s="238">
        <f t="shared" si="1567"/>
        <v>565.5</v>
      </c>
      <c r="AP141" s="218">
        <f t="shared" ref="AP141" si="1842">AP140</f>
        <v>1</v>
      </c>
      <c r="AQ141" s="398">
        <v>212</v>
      </c>
      <c r="AR141" s="239">
        <f t="shared" si="1568"/>
        <v>212</v>
      </c>
      <c r="AS141" s="216">
        <f t="shared" ref="AS141" si="1843">AS140</f>
        <v>0</v>
      </c>
      <c r="AT141" s="397">
        <v>-49</v>
      </c>
      <c r="AU141" s="240">
        <f t="shared" si="1569"/>
        <v>0</v>
      </c>
      <c r="AV141" s="214">
        <f t="shared" ref="AV141" si="1844">AV140</f>
        <v>0</v>
      </c>
      <c r="AW141" s="397">
        <v>-309</v>
      </c>
      <c r="AX141" s="236">
        <f t="shared" si="1570"/>
        <v>0</v>
      </c>
      <c r="AY141" s="212">
        <f t="shared" ref="AY141" si="1845">AY140</f>
        <v>1</v>
      </c>
      <c r="AZ141" s="382">
        <v>-1290.5</v>
      </c>
      <c r="BA141" s="241">
        <f t="shared" si="1571"/>
        <v>-1290.5</v>
      </c>
      <c r="BB141" s="214">
        <f t="shared" ref="BB141" si="1846">BB140</f>
        <v>0</v>
      </c>
      <c r="BC141" s="382">
        <v>-199.25</v>
      </c>
      <c r="BD141" s="242">
        <f t="shared" si="1572"/>
        <v>0</v>
      </c>
      <c r="BE141" s="212">
        <f t="shared" ref="BE141" si="1847">BE140</f>
        <v>0</v>
      </c>
      <c r="BF141" s="374">
        <v>-15.5</v>
      </c>
      <c r="BG141" s="242">
        <f t="shared" si="1573"/>
        <v>0</v>
      </c>
      <c r="BH141" s="212">
        <f t="shared" ref="BH141" si="1848">BH140</f>
        <v>1</v>
      </c>
      <c r="BI141" s="374">
        <v>-46.75</v>
      </c>
      <c r="BJ141" s="240">
        <f t="shared" si="1574"/>
        <v>-46.75</v>
      </c>
      <c r="BK141" s="212">
        <f t="shared" ref="BK141" si="1849">BK140</f>
        <v>0</v>
      </c>
      <c r="BL141" s="374">
        <v>-71.75</v>
      </c>
      <c r="BM141" s="240">
        <f t="shared" si="1575"/>
        <v>0</v>
      </c>
      <c r="BN141" s="212">
        <f t="shared" ref="BN141" si="1850">BN140</f>
        <v>0</v>
      </c>
      <c r="BO141" s="398">
        <v>947</v>
      </c>
      <c r="BP141" s="236">
        <f t="shared" si="1576"/>
        <v>0</v>
      </c>
      <c r="BQ141" s="212">
        <f t="shared" ref="BQ141" si="1851">BQ140</f>
        <v>2</v>
      </c>
      <c r="BR141" s="397">
        <v>-2889</v>
      </c>
      <c r="BS141" s="242">
        <f t="shared" si="1577"/>
        <v>-5778</v>
      </c>
      <c r="BT141" s="212">
        <f t="shared" ref="BT141" si="1852">BT140</f>
        <v>0</v>
      </c>
      <c r="BU141" s="397">
        <v>-1464</v>
      </c>
      <c r="BV141" s="240">
        <f t="shared" si="1578"/>
        <v>0</v>
      </c>
      <c r="BW141" s="220">
        <f t="shared" ref="BW141" si="1853">BW140</f>
        <v>0</v>
      </c>
      <c r="BX141" s="397">
        <v>-324</v>
      </c>
      <c r="BY141" s="236">
        <f t="shared" si="1579"/>
        <v>0</v>
      </c>
      <c r="BZ141" s="212">
        <f t="shared" si="1615"/>
        <v>0</v>
      </c>
      <c r="CA141" s="213"/>
      <c r="CB141" s="240">
        <f t="shared" si="1580"/>
        <v>0</v>
      </c>
      <c r="CC141" s="214">
        <f t="shared" si="1616"/>
        <v>0</v>
      </c>
      <c r="CD141" s="215"/>
      <c r="CE141" s="242">
        <f t="shared" si="1581"/>
        <v>0</v>
      </c>
      <c r="CF141" s="221">
        <f t="shared" si="1582"/>
        <v>-4663.75</v>
      </c>
      <c r="CG141" s="222">
        <f t="shared" si="1583"/>
        <v>0</v>
      </c>
      <c r="CH141" s="222">
        <f t="shared" si="1584"/>
        <v>1</v>
      </c>
      <c r="CI141" s="223">
        <v>38687</v>
      </c>
      <c r="CJ141" s="209">
        <f t="shared" si="1585"/>
        <v>0</v>
      </c>
      <c r="CK141" s="209">
        <f t="shared" si="1586"/>
        <v>-4663.75</v>
      </c>
      <c r="CL141" s="209">
        <f t="shared" si="1617"/>
        <v>307545.61000000004</v>
      </c>
      <c r="CM141" s="207">
        <f>MAX(CL55:CL141)</f>
        <v>312209.36000000004</v>
      </c>
      <c r="CN141" s="207">
        <f t="shared" si="1587"/>
        <v>-4663.75</v>
      </c>
      <c r="CO141" s="247"/>
      <c r="CP141" s="226"/>
      <c r="CQ141" s="227">
        <f t="shared" si="1786"/>
        <v>39142</v>
      </c>
      <c r="CR141" s="228">
        <f t="shared" si="1787"/>
        <v>48901</v>
      </c>
      <c r="CS141" s="228">
        <f t="shared" si="1788"/>
        <v>0</v>
      </c>
      <c r="CT141" s="228">
        <f t="shared" si="1789"/>
        <v>0</v>
      </c>
      <c r="CU141" s="228">
        <f t="shared" si="1790"/>
        <v>0</v>
      </c>
      <c r="CV141" s="228">
        <f t="shared" si="1791"/>
        <v>0</v>
      </c>
      <c r="CW141" s="228">
        <f t="shared" si="1792"/>
        <v>18832</v>
      </c>
      <c r="CX141" s="228">
        <f t="shared" si="1793"/>
        <v>0</v>
      </c>
      <c r="CY141" s="228">
        <f t="shared" si="1794"/>
        <v>0</v>
      </c>
      <c r="CZ141" s="228">
        <f t="shared" si="1795"/>
        <v>0</v>
      </c>
      <c r="DA141" s="228">
        <f t="shared" si="1796"/>
        <v>4811.8</v>
      </c>
      <c r="DB141" s="228">
        <f t="shared" si="1797"/>
        <v>61477</v>
      </c>
      <c r="DC141" s="228">
        <f t="shared" si="1798"/>
        <v>0</v>
      </c>
      <c r="DD141" s="228">
        <f t="shared" si="1799"/>
        <v>0</v>
      </c>
      <c r="DE141" s="228">
        <f t="shared" si="1800"/>
        <v>35607.01999999999</v>
      </c>
      <c r="DF141" s="228">
        <f t="shared" si="1801"/>
        <v>0</v>
      </c>
      <c r="DG141" s="228">
        <f t="shared" si="1802"/>
        <v>0</v>
      </c>
      <c r="DH141" s="228">
        <f t="shared" si="1803"/>
        <v>43273.760000000002</v>
      </c>
      <c r="DI141" s="228">
        <f t="shared" si="1804"/>
        <v>0</v>
      </c>
      <c r="DJ141" s="228">
        <f t="shared" si="1805"/>
        <v>0</v>
      </c>
      <c r="DK141" s="228">
        <f t="shared" si="1806"/>
        <v>140883.82</v>
      </c>
      <c r="DL141" s="228">
        <f t="shared" si="1807"/>
        <v>0</v>
      </c>
      <c r="DM141" s="228">
        <f t="shared" si="1808"/>
        <v>0</v>
      </c>
      <c r="DN141" s="228">
        <f t="shared" si="1809"/>
        <v>0</v>
      </c>
      <c r="DO141" s="228">
        <f t="shared" si="1810"/>
        <v>0</v>
      </c>
      <c r="DP141" s="229">
        <f t="shared" si="1811"/>
        <v>39142</v>
      </c>
      <c r="DQ141" s="228">
        <f t="shared" si="1379"/>
        <v>353786.4</v>
      </c>
      <c r="DR141" s="230">
        <f t="shared" si="1380"/>
        <v>39142</v>
      </c>
      <c r="DS141" s="231">
        <f t="shared" si="1381"/>
        <v>0</v>
      </c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/>
      <c r="EG141" s="232"/>
      <c r="EH141" s="232"/>
      <c r="EI141" s="232"/>
      <c r="EJ141" s="232"/>
      <c r="EK141" s="232"/>
      <c r="EL141" s="232"/>
      <c r="EM141" s="232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5"/>
      <c r="FA141" s="233"/>
      <c r="FB141" s="233"/>
      <c r="FC141" s="233"/>
      <c r="FD141" s="233"/>
      <c r="FE141" s="233"/>
      <c r="FF141" s="233"/>
      <c r="FG141" s="233"/>
      <c r="FH141" s="233"/>
      <c r="FI141" s="233"/>
    </row>
    <row r="142" spans="1:165" s="234" customFormat="1" ht="19.5" customHeight="1" x14ac:dyDescent="0.35">
      <c r="A142" s="205"/>
      <c r="B142" s="466"/>
      <c r="C142" s="467"/>
      <c r="D142" s="467"/>
      <c r="E142" s="467"/>
      <c r="F142" s="481" t="s">
        <v>70</v>
      </c>
      <c r="G142" s="467"/>
      <c r="H142" s="482" t="s">
        <v>28</v>
      </c>
      <c r="I142" s="347"/>
      <c r="J142" s="210"/>
      <c r="K142" s="248"/>
      <c r="L142" s="212"/>
      <c r="M142"/>
      <c r="N142" s="235"/>
      <c r="O142" s="214"/>
      <c r="P142"/>
      <c r="Q142" s="236"/>
      <c r="R142" s="212"/>
      <c r="S142"/>
      <c r="T142" s="237"/>
      <c r="U142" s="216"/>
      <c r="V142"/>
      <c r="W142" s="237"/>
      <c r="X142" s="216"/>
      <c r="Y142" s="384" t="s">
        <v>70</v>
      </c>
      <c r="Z142" s="238"/>
      <c r="AA142" s="218"/>
      <c r="AB142" s="384" t="s">
        <v>70</v>
      </c>
      <c r="AC142" s="239"/>
      <c r="AD142" s="216"/>
      <c r="AE142" s="384" t="s">
        <v>70</v>
      </c>
      <c r="AF142" s="239"/>
      <c r="AG142" s="216"/>
      <c r="AH142" s="384" t="s">
        <v>70</v>
      </c>
      <c r="AI142" s="238"/>
      <c r="AJ142" s="218"/>
      <c r="AK142" s="384" t="s">
        <v>70</v>
      </c>
      <c r="AL142" s="239"/>
      <c r="AM142" s="216"/>
      <c r="AN142" s="384" t="s">
        <v>70</v>
      </c>
      <c r="AO142" s="238"/>
      <c r="AP142" s="218"/>
      <c r="AQ142" s="378" t="s">
        <v>4</v>
      </c>
      <c r="AR142" s="239"/>
      <c r="AS142" s="216"/>
      <c r="AT142" s="378" t="s">
        <v>4</v>
      </c>
      <c r="AU142" s="240"/>
      <c r="AV142" s="214"/>
      <c r="AW142" s="378" t="s">
        <v>4</v>
      </c>
      <c r="AX142" s="236"/>
      <c r="AY142" s="212"/>
      <c r="AZ142" s="384" t="s">
        <v>4</v>
      </c>
      <c r="BA142" s="241"/>
      <c r="BB142" s="214"/>
      <c r="BC142" s="384" t="s">
        <v>4</v>
      </c>
      <c r="BD142" s="242"/>
      <c r="BE142" s="212"/>
      <c r="BF142" s="380" t="s">
        <v>140</v>
      </c>
      <c r="BG142" s="242"/>
      <c r="BH142" s="212"/>
      <c r="BI142" s="380" t="s">
        <v>140</v>
      </c>
      <c r="BJ142" s="240"/>
      <c r="BK142" s="212"/>
      <c r="BL142" s="380" t="s">
        <v>140</v>
      </c>
      <c r="BM142" s="240"/>
      <c r="BN142" s="212"/>
      <c r="BO142" s="378" t="s">
        <v>4</v>
      </c>
      <c r="BP142" s="236"/>
      <c r="BQ142" s="212"/>
      <c r="BR142" s="378" t="s">
        <v>4</v>
      </c>
      <c r="BS142" s="242"/>
      <c r="BT142" s="212"/>
      <c r="BU142" s="378" t="s">
        <v>4</v>
      </c>
      <c r="BV142" s="240"/>
      <c r="BW142" s="220"/>
      <c r="BX142" s="378" t="s">
        <v>4</v>
      </c>
      <c r="BY142" s="236"/>
      <c r="BZ142" s="212"/>
      <c r="CA142" s="249"/>
      <c r="CB142" s="240"/>
      <c r="CC142" s="214"/>
      <c r="CD142" s="250"/>
      <c r="CE142" s="242"/>
      <c r="CF142" s="251" t="s">
        <v>4</v>
      </c>
      <c r="CG142" s="222"/>
      <c r="CH142" s="222"/>
      <c r="CI142" s="223"/>
      <c r="CJ142" s="209"/>
      <c r="CK142" s="209"/>
      <c r="CL142" s="209"/>
      <c r="CM142" s="207"/>
      <c r="CN142" s="207"/>
      <c r="CO142" s="247"/>
      <c r="CP142" s="226"/>
      <c r="CQ142" s="227">
        <f t="shared" si="1786"/>
        <v>39173</v>
      </c>
      <c r="CR142" s="228">
        <f t="shared" si="1787"/>
        <v>51976.5</v>
      </c>
      <c r="CS142" s="228">
        <f t="shared" si="1788"/>
        <v>0</v>
      </c>
      <c r="CT142" s="228">
        <f t="shared" si="1789"/>
        <v>0</v>
      </c>
      <c r="CU142" s="228">
        <f t="shared" si="1790"/>
        <v>0</v>
      </c>
      <c r="CV142" s="228">
        <f t="shared" si="1791"/>
        <v>0</v>
      </c>
      <c r="CW142" s="228">
        <f t="shared" si="1792"/>
        <v>19545</v>
      </c>
      <c r="CX142" s="228">
        <f t="shared" si="1793"/>
        <v>0</v>
      </c>
      <c r="CY142" s="228">
        <f t="shared" si="1794"/>
        <v>0</v>
      </c>
      <c r="CZ142" s="228">
        <f t="shared" si="1795"/>
        <v>0</v>
      </c>
      <c r="DA142" s="228">
        <f t="shared" si="1796"/>
        <v>4960</v>
      </c>
      <c r="DB142" s="228">
        <f t="shared" si="1797"/>
        <v>63617</v>
      </c>
      <c r="DC142" s="228">
        <f t="shared" si="1798"/>
        <v>0</v>
      </c>
      <c r="DD142" s="228">
        <f t="shared" si="1799"/>
        <v>0</v>
      </c>
      <c r="DE142" s="228">
        <f t="shared" si="1800"/>
        <v>34979.029999999992</v>
      </c>
      <c r="DF142" s="228">
        <f t="shared" si="1801"/>
        <v>0</v>
      </c>
      <c r="DG142" s="228">
        <f t="shared" si="1802"/>
        <v>0</v>
      </c>
      <c r="DH142" s="228">
        <f t="shared" si="1803"/>
        <v>45130.01</v>
      </c>
      <c r="DI142" s="228">
        <f t="shared" si="1804"/>
        <v>0</v>
      </c>
      <c r="DJ142" s="228">
        <f t="shared" si="1805"/>
        <v>0</v>
      </c>
      <c r="DK142" s="228">
        <f t="shared" si="1806"/>
        <v>143955.80000000002</v>
      </c>
      <c r="DL142" s="228">
        <f t="shared" si="1807"/>
        <v>0</v>
      </c>
      <c r="DM142" s="228">
        <f t="shared" si="1808"/>
        <v>0</v>
      </c>
      <c r="DN142" s="228">
        <f t="shared" si="1809"/>
        <v>0</v>
      </c>
      <c r="DO142" s="228">
        <f t="shared" si="1810"/>
        <v>0</v>
      </c>
      <c r="DP142" s="229">
        <f t="shared" si="1811"/>
        <v>39173</v>
      </c>
      <c r="DQ142" s="228">
        <f t="shared" si="1379"/>
        <v>364163.34</v>
      </c>
      <c r="DR142" s="230">
        <f t="shared" si="1380"/>
        <v>39173</v>
      </c>
      <c r="DS142" s="231">
        <f t="shared" si="1381"/>
        <v>0</v>
      </c>
      <c r="DT142" s="232"/>
      <c r="DU142" s="232"/>
      <c r="DV142" s="232"/>
      <c r="DW142" s="232"/>
      <c r="DX142" s="232"/>
      <c r="DY142" s="232"/>
      <c r="DZ142" s="232"/>
      <c r="EA142" s="232"/>
      <c r="EB142" s="232"/>
      <c r="EC142" s="232"/>
      <c r="ED142" s="232"/>
      <c r="EE142" s="232"/>
      <c r="EF142" s="232"/>
      <c r="EG142" s="232"/>
      <c r="EH142" s="232"/>
      <c r="EI142" s="232"/>
      <c r="EJ142" s="232"/>
      <c r="EK142" s="232"/>
      <c r="EL142" s="232"/>
      <c r="EM142" s="232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33"/>
      <c r="FB142" s="233"/>
      <c r="FC142" s="233"/>
      <c r="FD142" s="233"/>
      <c r="FE142" s="233"/>
      <c r="FF142" s="233"/>
      <c r="FG142" s="233"/>
      <c r="FH142" s="233"/>
      <c r="FI142" s="233"/>
    </row>
    <row r="143" spans="1:165" s="234" customFormat="1" ht="19.5" customHeight="1" x14ac:dyDescent="0.35">
      <c r="A143" s="205"/>
      <c r="B143" s="466"/>
      <c r="C143" s="467"/>
      <c r="D143" s="467"/>
      <c r="E143" s="467"/>
      <c r="F143" s="479">
        <f>SUM(F130:F142)</f>
        <v>42566.89</v>
      </c>
      <c r="G143" s="479"/>
      <c r="H143" s="483">
        <f>F143/D55</f>
        <v>0.70944816666666666</v>
      </c>
      <c r="I143" s="344"/>
      <c r="J143" s="253"/>
      <c r="K143" s="248"/>
      <c r="L143" s="212">
        <f>L140</f>
        <v>1</v>
      </c>
      <c r="M143" s="389">
        <v>2726.5</v>
      </c>
      <c r="N143" s="235">
        <f>M143*L143</f>
        <v>2726.5</v>
      </c>
      <c r="O143" s="214">
        <f>O140</f>
        <v>0</v>
      </c>
      <c r="P143" s="399">
        <v>-253.85</v>
      </c>
      <c r="Q143" s="236">
        <f>P143*O143</f>
        <v>0</v>
      </c>
      <c r="R143" s="212">
        <f>R140</f>
        <v>0</v>
      </c>
      <c r="S143" s="389">
        <v>353</v>
      </c>
      <c r="T143" s="237">
        <f>S143*R143</f>
        <v>0</v>
      </c>
      <c r="U143" s="216">
        <f>U140</f>
        <v>0</v>
      </c>
      <c r="V143" s="399">
        <v>-491.2</v>
      </c>
      <c r="W143" s="237">
        <f>V143*U143</f>
        <v>0</v>
      </c>
      <c r="X143" s="216">
        <f>X140</f>
        <v>0</v>
      </c>
      <c r="Y143" s="385">
        <v>10566</v>
      </c>
      <c r="Z143" s="238">
        <f>Y143*X143</f>
        <v>0</v>
      </c>
      <c r="AA143" s="218">
        <f>AA140</f>
        <v>1</v>
      </c>
      <c r="AB143" s="385">
        <v>5107.5</v>
      </c>
      <c r="AC143" s="239">
        <f>AB143*AA143</f>
        <v>5107.5</v>
      </c>
      <c r="AD143" s="216">
        <f>AD140</f>
        <v>0</v>
      </c>
      <c r="AE143" s="385">
        <v>740.7</v>
      </c>
      <c r="AF143" s="239">
        <f>AE143*AD143</f>
        <v>0</v>
      </c>
      <c r="AG143" s="216">
        <f>AG140</f>
        <v>0</v>
      </c>
      <c r="AH143" s="385">
        <v>4432</v>
      </c>
      <c r="AI143" s="238">
        <f>AH143*AG143</f>
        <v>0</v>
      </c>
      <c r="AJ143" s="218">
        <f>AJ140</f>
        <v>0</v>
      </c>
      <c r="AK143" s="385">
        <v>1962.5</v>
      </c>
      <c r="AL143" s="239">
        <f>AK143*AJ143</f>
        <v>0</v>
      </c>
      <c r="AM143" s="216">
        <f>AM140</f>
        <v>1</v>
      </c>
      <c r="AN143" s="385">
        <v>480.8</v>
      </c>
      <c r="AO143" s="238">
        <f>AN143*AM143</f>
        <v>480.8</v>
      </c>
      <c r="AP143" s="218">
        <f>AP140</f>
        <v>1</v>
      </c>
      <c r="AQ143" s="389">
        <v>773</v>
      </c>
      <c r="AR143" s="239">
        <f>AQ143*AP143</f>
        <v>773</v>
      </c>
      <c r="AS143" s="216">
        <f>AS140</f>
        <v>0</v>
      </c>
      <c r="AT143" s="399">
        <v>-379</v>
      </c>
      <c r="AU143" s="240">
        <f>AT143*AS143</f>
        <v>0</v>
      </c>
      <c r="AV143" s="214">
        <f>AV140</f>
        <v>0</v>
      </c>
      <c r="AW143" s="399">
        <v>-5595</v>
      </c>
      <c r="AX143" s="236">
        <f>AW143*AV143</f>
        <v>0</v>
      </c>
      <c r="AY143" s="212">
        <f>AY140</f>
        <v>1</v>
      </c>
      <c r="AZ143" s="385">
        <v>1371.05</v>
      </c>
      <c r="BA143" s="241">
        <f>AZ143*AY143</f>
        <v>1371.05</v>
      </c>
      <c r="BB143" s="214">
        <f>BB140</f>
        <v>0</v>
      </c>
      <c r="BC143" s="386">
        <v>-249</v>
      </c>
      <c r="BD143" s="242">
        <f>BC143*BB143</f>
        <v>0</v>
      </c>
      <c r="BE143" s="212">
        <f>BE140</f>
        <v>0</v>
      </c>
      <c r="BF143" s="379">
        <v>15824</v>
      </c>
      <c r="BG143" s="242">
        <f>BF143*BE143</f>
        <v>0</v>
      </c>
      <c r="BH143" s="212">
        <f>BH140</f>
        <v>1</v>
      </c>
      <c r="BI143" s="379">
        <v>7736.5</v>
      </c>
      <c r="BJ143" s="240">
        <f>BI143*BH143</f>
        <v>7736.5</v>
      </c>
      <c r="BK143" s="212">
        <f>BK140</f>
        <v>0</v>
      </c>
      <c r="BL143" s="379">
        <v>1266.5</v>
      </c>
      <c r="BM143" s="240">
        <f>BL143*BK143</f>
        <v>0</v>
      </c>
      <c r="BN143" s="212">
        <f>BN140</f>
        <v>0</v>
      </c>
      <c r="BO143" s="389">
        <v>15252.25</v>
      </c>
      <c r="BP143" s="236">
        <f>BO143*BN143</f>
        <v>0</v>
      </c>
      <c r="BQ143" s="212">
        <f>BQ140</f>
        <v>2</v>
      </c>
      <c r="BR143" s="389">
        <v>12185.03</v>
      </c>
      <c r="BS143" s="242">
        <f>BR143*BQ143</f>
        <v>24370.06</v>
      </c>
      <c r="BT143" s="212">
        <f>BT140</f>
        <v>0</v>
      </c>
      <c r="BU143" s="389">
        <v>5897.51</v>
      </c>
      <c r="BV143" s="240">
        <f>BU143*BT143</f>
        <v>0</v>
      </c>
      <c r="BW143" s="220">
        <f>BW140</f>
        <v>0</v>
      </c>
      <c r="BX143" s="389">
        <v>867.5</v>
      </c>
      <c r="BY143" s="236">
        <f>BX143*BW143</f>
        <v>0</v>
      </c>
      <c r="BZ143" s="212">
        <f>BZ140</f>
        <v>0</v>
      </c>
      <c r="CA143" s="213"/>
      <c r="CB143" s="240">
        <f>CA143*BZ143</f>
        <v>0</v>
      </c>
      <c r="CC143" s="214">
        <f>CC140</f>
        <v>0</v>
      </c>
      <c r="CD143" s="215"/>
      <c r="CE143" s="242">
        <f>CD143*CC143</f>
        <v>0</v>
      </c>
      <c r="CF143" s="254">
        <f>N143+Q143+T143+W143+Z143+AC143+AF143+AI143+AL143+AO143+AR143+AU143+AX143+BA143+BD143+BG143+BJ143+BM143+BP143+BS143+BV143+BY143+CB143+CE143</f>
        <v>42565.41</v>
      </c>
      <c r="CG143" s="222"/>
      <c r="CH143" s="222"/>
      <c r="CI143" s="223"/>
      <c r="CJ143" s="209"/>
      <c r="CK143" s="209"/>
      <c r="CL143" s="209"/>
      <c r="CM143" s="207"/>
      <c r="CN143" s="207"/>
      <c r="CO143" s="225"/>
      <c r="CP143" s="226"/>
      <c r="CQ143" s="227">
        <f t="shared" si="1786"/>
        <v>39203</v>
      </c>
      <c r="CR143" s="228">
        <f t="shared" si="1787"/>
        <v>54389</v>
      </c>
      <c r="CS143" s="228">
        <f t="shared" si="1788"/>
        <v>0</v>
      </c>
      <c r="CT143" s="228">
        <f t="shared" si="1789"/>
        <v>0</v>
      </c>
      <c r="CU143" s="228">
        <f t="shared" si="1790"/>
        <v>0</v>
      </c>
      <c r="CV143" s="228">
        <f t="shared" si="1791"/>
        <v>0</v>
      </c>
      <c r="CW143" s="228">
        <f t="shared" si="1792"/>
        <v>18689</v>
      </c>
      <c r="CX143" s="228">
        <f t="shared" si="1793"/>
        <v>0</v>
      </c>
      <c r="CY143" s="228">
        <f t="shared" si="1794"/>
        <v>0</v>
      </c>
      <c r="CZ143" s="228">
        <f t="shared" si="1795"/>
        <v>0</v>
      </c>
      <c r="DA143" s="228">
        <f t="shared" si="1796"/>
        <v>4956</v>
      </c>
      <c r="DB143" s="228">
        <f t="shared" si="1797"/>
        <v>62428</v>
      </c>
      <c r="DC143" s="228">
        <f t="shared" si="1798"/>
        <v>0</v>
      </c>
      <c r="DD143" s="228">
        <f t="shared" si="1799"/>
        <v>0</v>
      </c>
      <c r="DE143" s="228">
        <f t="shared" si="1800"/>
        <v>35690.029999999992</v>
      </c>
      <c r="DF143" s="228">
        <f t="shared" si="1801"/>
        <v>0</v>
      </c>
      <c r="DG143" s="228">
        <f t="shared" si="1802"/>
        <v>0</v>
      </c>
      <c r="DH143" s="228">
        <f t="shared" si="1803"/>
        <v>44672.26</v>
      </c>
      <c r="DI143" s="228">
        <f t="shared" si="1804"/>
        <v>0</v>
      </c>
      <c r="DJ143" s="228">
        <f t="shared" si="1805"/>
        <v>0</v>
      </c>
      <c r="DK143" s="228">
        <f t="shared" si="1806"/>
        <v>147630.78000000003</v>
      </c>
      <c r="DL143" s="228">
        <f t="shared" si="1807"/>
        <v>0</v>
      </c>
      <c r="DM143" s="228">
        <f t="shared" si="1808"/>
        <v>0</v>
      </c>
      <c r="DN143" s="228">
        <f t="shared" si="1809"/>
        <v>0</v>
      </c>
      <c r="DO143" s="228">
        <f t="shared" si="1810"/>
        <v>0</v>
      </c>
      <c r="DP143" s="229">
        <f t="shared" si="1811"/>
        <v>39203</v>
      </c>
      <c r="DQ143" s="228">
        <f t="shared" si="1379"/>
        <v>368455.07000000007</v>
      </c>
      <c r="DR143" s="230">
        <f t="shared" si="1380"/>
        <v>39203</v>
      </c>
      <c r="DS143" s="231">
        <f t="shared" si="1381"/>
        <v>0</v>
      </c>
      <c r="DT143" s="232"/>
      <c r="DU143" s="232"/>
      <c r="DV143" s="232"/>
      <c r="DW143" s="232"/>
      <c r="DX143" s="232"/>
      <c r="DY143" s="232"/>
      <c r="DZ143" s="232"/>
      <c r="EA143" s="232"/>
      <c r="EB143" s="232"/>
      <c r="EC143" s="232"/>
      <c r="ED143" s="232"/>
      <c r="EE143" s="232"/>
      <c r="EF143" s="232"/>
      <c r="EG143" s="232"/>
      <c r="EH143" s="232"/>
      <c r="EI143" s="232"/>
      <c r="EJ143" s="232"/>
      <c r="EK143" s="232"/>
      <c r="EL143" s="232"/>
      <c r="EM143" s="232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5"/>
      <c r="FA143" s="233"/>
      <c r="FB143" s="233"/>
      <c r="FC143" s="233"/>
      <c r="FD143" s="233"/>
      <c r="FE143" s="233"/>
      <c r="FF143" s="233"/>
      <c r="FG143" s="233"/>
      <c r="FH143" s="233"/>
      <c r="FI143" s="233"/>
    </row>
    <row r="144" spans="1:165" s="234" customFormat="1" ht="19.5" customHeight="1" x14ac:dyDescent="0.35">
      <c r="A144" s="205"/>
      <c r="B144" s="466"/>
      <c r="C144" s="467"/>
      <c r="D144" s="467"/>
      <c r="E144" s="467"/>
      <c r="F144" s="467"/>
      <c r="G144" s="467"/>
      <c r="H144" s="480"/>
      <c r="I144" s="347"/>
      <c r="J144" s="210"/>
      <c r="K144" s="248"/>
      <c r="L144" s="212"/>
      <c r="M144"/>
      <c r="N144" s="255"/>
      <c r="O144" s="214"/>
      <c r="P144"/>
      <c r="Q144" s="256"/>
      <c r="R144" s="212"/>
      <c r="S144"/>
      <c r="T144" s="257"/>
      <c r="U144" s="216"/>
      <c r="V144"/>
      <c r="W144" s="258"/>
      <c r="X144" s="216"/>
      <c r="Y144"/>
      <c r="Z144" s="259"/>
      <c r="AA144" s="218"/>
      <c r="AB144"/>
      <c r="AC144" s="258"/>
      <c r="AD144" s="216"/>
      <c r="AE144"/>
      <c r="AF144" s="258"/>
      <c r="AG144" s="216"/>
      <c r="AH144"/>
      <c r="AI144" s="259"/>
      <c r="AJ144" s="218"/>
      <c r="AK144"/>
      <c r="AL144" s="258"/>
      <c r="AM144" s="216"/>
      <c r="AN144"/>
      <c r="AO144" s="259"/>
      <c r="AP144" s="218"/>
      <c r="AQ144"/>
      <c r="AR144" s="258"/>
      <c r="AS144" s="216"/>
      <c r="AT144"/>
      <c r="AU144" s="260"/>
      <c r="AV144" s="214"/>
      <c r="AW144"/>
      <c r="AX144" s="256"/>
      <c r="AY144" s="212"/>
      <c r="AZ144"/>
      <c r="BA144" s="260"/>
      <c r="BB144" s="214"/>
      <c r="BC144"/>
      <c r="BD144" s="256"/>
      <c r="BE144" s="212"/>
      <c r="BF144"/>
      <c r="BG144" s="256"/>
      <c r="BH144" s="212"/>
      <c r="BI144"/>
      <c r="BJ144" s="260"/>
      <c r="BK144" s="212"/>
      <c r="BL144"/>
      <c r="BM144" s="260"/>
      <c r="BN144" s="212"/>
      <c r="BO144"/>
      <c r="BP144" s="256"/>
      <c r="BQ144" s="212"/>
      <c r="BR144"/>
      <c r="BS144" s="256"/>
      <c r="BT144" s="212"/>
      <c r="BU144"/>
      <c r="BV144" s="260"/>
      <c r="BW144" s="220"/>
      <c r="BX144"/>
      <c r="BY144" s="256"/>
      <c r="BZ144" s="212"/>
      <c r="CA144" s="249"/>
      <c r="CB144" s="260"/>
      <c r="CC144" s="214"/>
      <c r="CD144" s="250"/>
      <c r="CE144" s="261"/>
      <c r="CF144" s="221"/>
      <c r="CG144" s="222"/>
      <c r="CH144" s="222"/>
      <c r="CI144" s="223"/>
      <c r="CJ144" s="209"/>
      <c r="CK144" s="209"/>
      <c r="CL144" s="209"/>
      <c r="CM144" s="207"/>
      <c r="CN144" s="207"/>
      <c r="CO144" s="225" t="b">
        <f>(CN145=CM394)</f>
        <v>0</v>
      </c>
      <c r="CP144" s="226">
        <f t="shared" ref="CP144:CP155" si="1854">CO144*CI145</f>
        <v>0</v>
      </c>
      <c r="CQ144" s="227">
        <f t="shared" si="1786"/>
        <v>39234</v>
      </c>
      <c r="CR144" s="228">
        <f t="shared" si="1787"/>
        <v>51444.5</v>
      </c>
      <c r="CS144" s="228">
        <f t="shared" si="1788"/>
        <v>0</v>
      </c>
      <c r="CT144" s="228">
        <f t="shared" si="1789"/>
        <v>0</v>
      </c>
      <c r="CU144" s="228">
        <f t="shared" si="1790"/>
        <v>0</v>
      </c>
      <c r="CV144" s="228">
        <f t="shared" si="1791"/>
        <v>0</v>
      </c>
      <c r="CW144" s="228">
        <f t="shared" si="1792"/>
        <v>19111</v>
      </c>
      <c r="CX144" s="228">
        <f t="shared" si="1793"/>
        <v>0</v>
      </c>
      <c r="CY144" s="228">
        <f t="shared" si="1794"/>
        <v>0</v>
      </c>
      <c r="CZ144" s="228">
        <f t="shared" si="1795"/>
        <v>0</v>
      </c>
      <c r="DA144" s="228">
        <f t="shared" si="1796"/>
        <v>4700</v>
      </c>
      <c r="DB144" s="228">
        <f t="shared" si="1797"/>
        <v>63429</v>
      </c>
      <c r="DC144" s="228">
        <f t="shared" si="1798"/>
        <v>0</v>
      </c>
      <c r="DD144" s="228">
        <f t="shared" si="1799"/>
        <v>0</v>
      </c>
      <c r="DE144" s="228">
        <f t="shared" si="1800"/>
        <v>36327.539999999994</v>
      </c>
      <c r="DF144" s="228">
        <f t="shared" si="1801"/>
        <v>0</v>
      </c>
      <c r="DG144" s="228">
        <f t="shared" si="1802"/>
        <v>0</v>
      </c>
      <c r="DH144" s="228">
        <f t="shared" si="1803"/>
        <v>44958.26</v>
      </c>
      <c r="DI144" s="228">
        <f t="shared" si="1804"/>
        <v>0</v>
      </c>
      <c r="DJ144" s="228">
        <f t="shared" si="1805"/>
        <v>0</v>
      </c>
      <c r="DK144" s="228">
        <f t="shared" si="1806"/>
        <v>150055.80000000002</v>
      </c>
      <c r="DL144" s="228">
        <f t="shared" si="1807"/>
        <v>0</v>
      </c>
      <c r="DM144" s="228">
        <f t="shared" si="1808"/>
        <v>0</v>
      </c>
      <c r="DN144" s="228">
        <f t="shared" si="1809"/>
        <v>0</v>
      </c>
      <c r="DO144" s="228">
        <f t="shared" si="1810"/>
        <v>0</v>
      </c>
      <c r="DP144" s="229">
        <f t="shared" si="1811"/>
        <v>39234</v>
      </c>
      <c r="DQ144" s="228">
        <f t="shared" si="1379"/>
        <v>370026.1</v>
      </c>
      <c r="DR144" s="230">
        <f t="shared" si="1380"/>
        <v>39234</v>
      </c>
      <c r="DS144" s="231">
        <f t="shared" si="1381"/>
        <v>0</v>
      </c>
      <c r="DT144" s="232"/>
      <c r="DU144" s="232"/>
      <c r="DV144" s="232"/>
      <c r="DW144" s="232"/>
      <c r="DX144" s="232"/>
      <c r="DY144" s="232"/>
      <c r="DZ144" s="232"/>
      <c r="EA144" s="232"/>
      <c r="EB144" s="232"/>
      <c r="EC144" s="232"/>
      <c r="ED144" s="232"/>
      <c r="EE144" s="232"/>
      <c r="EF144" s="232"/>
      <c r="EG144" s="232"/>
      <c r="EH144" s="232"/>
      <c r="EI144" s="232"/>
      <c r="EJ144" s="232"/>
      <c r="EK144" s="232"/>
      <c r="EL144" s="232"/>
      <c r="EM144" s="232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5"/>
      <c r="FA144" s="233"/>
      <c r="FB144" s="233"/>
      <c r="FC144" s="233"/>
      <c r="FD144" s="233"/>
      <c r="FE144" s="233"/>
      <c r="FF144" s="233"/>
      <c r="FG144" s="233"/>
      <c r="FH144" s="233"/>
      <c r="FI144" s="233"/>
    </row>
    <row r="145" spans="1:165" s="234" customFormat="1" ht="19.5" customHeight="1" x14ac:dyDescent="0.35">
      <c r="A145" s="205"/>
      <c r="B145" s="466">
        <f>EDATE(B141,1)</f>
        <v>38718</v>
      </c>
      <c r="C145" s="467">
        <f>C130</f>
        <v>60000</v>
      </c>
      <c r="D145" s="467">
        <f>(F143&lt;0)*-F143</f>
        <v>0</v>
      </c>
      <c r="E145" s="467">
        <f>(F143&gt;0)*-F143</f>
        <v>-42566.89</v>
      </c>
      <c r="F145" s="467">
        <f t="shared" ref="F145:F156" si="1855">CF145</f>
        <v>6407.51</v>
      </c>
      <c r="G145" s="467">
        <f>F145+D55</f>
        <v>66407.509999999995</v>
      </c>
      <c r="H145" s="480">
        <f>F145/D55</f>
        <v>0.10679183333333334</v>
      </c>
      <c r="I145" s="347">
        <f>F145+I141</f>
        <v>313953.12000000005</v>
      </c>
      <c r="J145" s="210">
        <f t="shared" ref="J145:J156" si="1856">CN145</f>
        <v>0</v>
      </c>
      <c r="K145" s="211">
        <v>38718</v>
      </c>
      <c r="L145" s="212">
        <f>L141</f>
        <v>1</v>
      </c>
      <c r="M145" s="398">
        <v>775.5</v>
      </c>
      <c r="N145" s="235">
        <f t="shared" ref="N145:N156" si="1857">M145*L145</f>
        <v>775.5</v>
      </c>
      <c r="O145" s="214">
        <f>O141</f>
        <v>0</v>
      </c>
      <c r="P145" s="397">
        <v>-27.75</v>
      </c>
      <c r="Q145" s="236">
        <f t="shared" ref="Q145:Q156" si="1858">P145*O145</f>
        <v>0</v>
      </c>
      <c r="R145" s="212">
        <f>R141</f>
        <v>0</v>
      </c>
      <c r="S145" s="397">
        <v>-1773.4</v>
      </c>
      <c r="T145" s="237">
        <f t="shared" ref="T145:T156" si="1859">S145*R145</f>
        <v>0</v>
      </c>
      <c r="U145" s="216">
        <f>U141</f>
        <v>0</v>
      </c>
      <c r="V145" s="397">
        <v>-247.54</v>
      </c>
      <c r="W145" s="237">
        <f t="shared" ref="W145:W156" si="1860">V145*U145</f>
        <v>0</v>
      </c>
      <c r="X145" s="216">
        <f>X141</f>
        <v>0</v>
      </c>
      <c r="Y145" s="383">
        <v>5092</v>
      </c>
      <c r="Z145" s="238">
        <f t="shared" ref="Z145:Z156" si="1861">Y145*X145</f>
        <v>0</v>
      </c>
      <c r="AA145" s="218">
        <f>AA141</f>
        <v>1</v>
      </c>
      <c r="AB145" s="383">
        <v>2546</v>
      </c>
      <c r="AC145" s="239">
        <f t="shared" ref="AC145:AC156" si="1862">AB145*AA145</f>
        <v>2546</v>
      </c>
      <c r="AD145" s="216">
        <f>AD141</f>
        <v>0</v>
      </c>
      <c r="AE145" s="383">
        <v>509.2</v>
      </c>
      <c r="AF145" s="239">
        <f t="shared" ref="AF145:AF156" si="1863">AE145*AD145</f>
        <v>0</v>
      </c>
      <c r="AG145" s="216">
        <f>AG141</f>
        <v>0</v>
      </c>
      <c r="AH145" s="383">
        <v>5200</v>
      </c>
      <c r="AI145" s="238">
        <f t="shared" ref="AI145:AI156" si="1864">AH145*AG145</f>
        <v>0</v>
      </c>
      <c r="AJ145" s="218">
        <f>AJ141</f>
        <v>0</v>
      </c>
      <c r="AK145" s="383">
        <v>2600</v>
      </c>
      <c r="AL145" s="239">
        <f t="shared" ref="AL145:AL156" si="1865">AK145*AJ145</f>
        <v>0</v>
      </c>
      <c r="AM145" s="216">
        <f>AM141</f>
        <v>1</v>
      </c>
      <c r="AN145" s="383">
        <v>1040</v>
      </c>
      <c r="AO145" s="238">
        <f t="shared" ref="AO145:AO156" si="1866">AN145*AM145</f>
        <v>1040</v>
      </c>
      <c r="AP145" s="218">
        <f>AP141</f>
        <v>1</v>
      </c>
      <c r="AQ145" s="397">
        <v>-509</v>
      </c>
      <c r="AR145" s="239">
        <f t="shared" ref="AR145:AR156" si="1867">AQ145*AP145</f>
        <v>-509</v>
      </c>
      <c r="AS145" s="216">
        <f>AS141</f>
        <v>0</v>
      </c>
      <c r="AT145" s="397">
        <v>-86</v>
      </c>
      <c r="AU145" s="240">
        <f t="shared" ref="AU145:AU156" si="1868">AT145*AS145</f>
        <v>0</v>
      </c>
      <c r="AV145" s="214">
        <f>AV141</f>
        <v>0</v>
      </c>
      <c r="AW145" s="398">
        <v>93</v>
      </c>
      <c r="AX145" s="236">
        <f t="shared" ref="AX145:AX156" si="1869">AW145*AV145</f>
        <v>0</v>
      </c>
      <c r="AY145" s="212">
        <f>AY141</f>
        <v>1</v>
      </c>
      <c r="AZ145" s="382">
        <v>-3813.99</v>
      </c>
      <c r="BA145" s="241">
        <f t="shared" ref="BA145:BA156" si="1870">AZ145*AY145</f>
        <v>-3813.99</v>
      </c>
      <c r="BB145" s="214">
        <f>BB141</f>
        <v>0</v>
      </c>
      <c r="BC145" s="382">
        <v>-416.5</v>
      </c>
      <c r="BD145" s="242">
        <f t="shared" ref="BD145:BD156" si="1871">BC145*BB145</f>
        <v>0</v>
      </c>
      <c r="BE145" s="212">
        <f>BE141</f>
        <v>0</v>
      </c>
      <c r="BF145" s="375">
        <v>2872</v>
      </c>
      <c r="BG145" s="242">
        <f t="shared" ref="BG145:BG156" si="1872">BF145*BE145</f>
        <v>0</v>
      </c>
      <c r="BH145" s="212">
        <f>BH141</f>
        <v>1</v>
      </c>
      <c r="BI145" s="375">
        <v>1397</v>
      </c>
      <c r="BJ145" s="240">
        <f t="shared" ref="BJ145:BJ156" si="1873">BI145*BH145</f>
        <v>1397</v>
      </c>
      <c r="BK145" s="212">
        <f>BK141</f>
        <v>0</v>
      </c>
      <c r="BL145" s="375">
        <v>217</v>
      </c>
      <c r="BM145" s="240">
        <f t="shared" ref="BM145:BM156" si="1874">BL145*BK145</f>
        <v>0</v>
      </c>
      <c r="BN145" s="212">
        <f>BN141</f>
        <v>0</v>
      </c>
      <c r="BO145" s="397">
        <v>-1889</v>
      </c>
      <c r="BP145" s="236">
        <f t="shared" ref="BP145:BP156" si="1875">BO145*BN145</f>
        <v>0</v>
      </c>
      <c r="BQ145" s="212">
        <f>BQ141</f>
        <v>2</v>
      </c>
      <c r="BR145" s="398">
        <v>2486</v>
      </c>
      <c r="BS145" s="242">
        <f t="shared" ref="BS145:BS156" si="1876">BR145*BQ145</f>
        <v>4972</v>
      </c>
      <c r="BT145" s="212">
        <f>BT141</f>
        <v>0</v>
      </c>
      <c r="BU145" s="398">
        <v>1223.5</v>
      </c>
      <c r="BV145" s="240">
        <f t="shared" ref="BV145:BV156" si="1877">BU145*BT145</f>
        <v>0</v>
      </c>
      <c r="BW145" s="220">
        <f>BW141</f>
        <v>0</v>
      </c>
      <c r="BX145" s="398">
        <v>213.5</v>
      </c>
      <c r="BY145" s="236">
        <f t="shared" ref="BY145:BY156" si="1878">BX145*BW145</f>
        <v>0</v>
      </c>
      <c r="BZ145" s="212">
        <f>BZ141</f>
        <v>0</v>
      </c>
      <c r="CA145" s="213"/>
      <c r="CB145" s="240">
        <f t="shared" ref="CB145:CB156" si="1879">CA145*BZ145</f>
        <v>0</v>
      </c>
      <c r="CC145" s="214">
        <f>CC141</f>
        <v>0</v>
      </c>
      <c r="CD145" s="215"/>
      <c r="CE145" s="242">
        <f t="shared" ref="CE145:CE156" si="1880">CD145*CC145</f>
        <v>0</v>
      </c>
      <c r="CF145" s="221">
        <f t="shared" ref="CF145:CF156" si="1881">N145+Q145+T145+W145+Z145+AC145+AF145+AI145+AL145+AO145+AR145+AU145+AX145+BA145+BD145+BG145+BJ145+BM145+BP145+BS145+BV145+BY145+CB145+CE145</f>
        <v>6407.51</v>
      </c>
      <c r="CG145" s="222">
        <f t="shared" ref="CG145:CG156" si="1882">(CF145&gt;0)*1</f>
        <v>1</v>
      </c>
      <c r="CH145" s="222">
        <f t="shared" ref="CH145:CH156" si="1883">(CF145&lt;0)*1</f>
        <v>0</v>
      </c>
      <c r="CI145" s="223">
        <v>38718</v>
      </c>
      <c r="CJ145" s="209">
        <f t="shared" ref="CJ145:CJ156" si="1884">CF145*CG145</f>
        <v>6407.51</v>
      </c>
      <c r="CK145" s="209">
        <f t="shared" ref="CK145:CK156" si="1885">CF145*CH145</f>
        <v>0</v>
      </c>
      <c r="CL145" s="209">
        <f>CL141+CF145</f>
        <v>313953.12000000005</v>
      </c>
      <c r="CM145" s="207">
        <f>MAX(CL55:CL145)</f>
        <v>313953.12000000005</v>
      </c>
      <c r="CN145" s="207">
        <f t="shared" ref="CN145:CN156" si="1886">CL145-CM145</f>
        <v>0</v>
      </c>
      <c r="CO145" s="225" t="b">
        <f>(CN146=CM394)</f>
        <v>0</v>
      </c>
      <c r="CP145" s="226">
        <f t="shared" si="1854"/>
        <v>0</v>
      </c>
      <c r="CQ145" s="227">
        <f t="shared" si="1786"/>
        <v>39264</v>
      </c>
      <c r="CR145" s="228">
        <f t="shared" si="1787"/>
        <v>53092.5</v>
      </c>
      <c r="CS145" s="228">
        <f t="shared" si="1788"/>
        <v>0</v>
      </c>
      <c r="CT145" s="228">
        <f t="shared" si="1789"/>
        <v>0</v>
      </c>
      <c r="CU145" s="228">
        <f t="shared" si="1790"/>
        <v>0</v>
      </c>
      <c r="CV145" s="228">
        <f t="shared" si="1791"/>
        <v>0</v>
      </c>
      <c r="CW145" s="228">
        <f t="shared" si="1792"/>
        <v>18691</v>
      </c>
      <c r="CX145" s="228">
        <f t="shared" si="1793"/>
        <v>0</v>
      </c>
      <c r="CY145" s="228">
        <f t="shared" si="1794"/>
        <v>0</v>
      </c>
      <c r="CZ145" s="228">
        <f t="shared" si="1795"/>
        <v>0</v>
      </c>
      <c r="DA145" s="228">
        <f t="shared" si="1796"/>
        <v>3863</v>
      </c>
      <c r="DB145" s="228">
        <f t="shared" si="1797"/>
        <v>64279</v>
      </c>
      <c r="DC145" s="228">
        <f t="shared" si="1798"/>
        <v>0</v>
      </c>
      <c r="DD145" s="228">
        <f t="shared" si="1799"/>
        <v>0</v>
      </c>
      <c r="DE145" s="228">
        <f t="shared" si="1800"/>
        <v>38801.039999999994</v>
      </c>
      <c r="DF145" s="228">
        <f t="shared" si="1801"/>
        <v>0</v>
      </c>
      <c r="DG145" s="228">
        <f t="shared" si="1802"/>
        <v>0</v>
      </c>
      <c r="DH145" s="228">
        <f t="shared" si="1803"/>
        <v>45945.760000000002</v>
      </c>
      <c r="DI145" s="228">
        <f t="shared" si="1804"/>
        <v>0</v>
      </c>
      <c r="DJ145" s="228">
        <f t="shared" si="1805"/>
        <v>0</v>
      </c>
      <c r="DK145" s="228">
        <f t="shared" si="1806"/>
        <v>153602.76</v>
      </c>
      <c r="DL145" s="228">
        <f t="shared" si="1807"/>
        <v>0</v>
      </c>
      <c r="DM145" s="228">
        <f t="shared" si="1808"/>
        <v>0</v>
      </c>
      <c r="DN145" s="228">
        <f t="shared" si="1809"/>
        <v>0</v>
      </c>
      <c r="DO145" s="228">
        <f t="shared" si="1810"/>
        <v>0</v>
      </c>
      <c r="DP145" s="229">
        <f t="shared" si="1811"/>
        <v>39264</v>
      </c>
      <c r="DQ145" s="228">
        <f t="shared" si="1379"/>
        <v>378275.06</v>
      </c>
      <c r="DR145" s="230">
        <f t="shared" si="1380"/>
        <v>39264</v>
      </c>
      <c r="DS145" s="231">
        <f t="shared" si="1381"/>
        <v>0</v>
      </c>
      <c r="DT145" s="232"/>
      <c r="DU145" s="232"/>
      <c r="DV145" s="232"/>
      <c r="DW145" s="232"/>
      <c r="DX145" s="232"/>
      <c r="DY145" s="232"/>
      <c r="DZ145" s="232"/>
      <c r="EA145" s="232"/>
      <c r="EB145" s="232"/>
      <c r="EC145" s="232"/>
      <c r="ED145" s="232"/>
      <c r="EE145" s="232"/>
      <c r="EF145" s="232"/>
      <c r="EG145" s="232"/>
      <c r="EH145" s="232"/>
      <c r="EI145" s="232"/>
      <c r="EJ145" s="232"/>
      <c r="EK145" s="232"/>
      <c r="EL145" s="232"/>
      <c r="EM145" s="232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5"/>
      <c r="FA145" s="233"/>
      <c r="FB145" s="233"/>
      <c r="FC145" s="233"/>
      <c r="FD145" s="233"/>
      <c r="FE145" s="233"/>
      <c r="FF145" s="233"/>
      <c r="FG145" s="233"/>
      <c r="FH145" s="233"/>
      <c r="FI145" s="233"/>
    </row>
    <row r="146" spans="1:165" s="234" customFormat="1" ht="19.5" customHeight="1" x14ac:dyDescent="0.35">
      <c r="A146" s="205"/>
      <c r="B146" s="466">
        <f t="shared" ref="B146:B156" si="1887">EDATE(B145,1)</f>
        <v>38749</v>
      </c>
      <c r="C146" s="467">
        <f t="shared" ref="C146:C156" si="1888">G145</f>
        <v>66407.509999999995</v>
      </c>
      <c r="D146" s="467">
        <v>0</v>
      </c>
      <c r="E146" s="467">
        <v>0</v>
      </c>
      <c r="F146" s="467">
        <f t="shared" si="1855"/>
        <v>1370.73</v>
      </c>
      <c r="G146" s="467">
        <f t="shared" ref="G146:G156" si="1889">F146+G145</f>
        <v>67778.239999999991</v>
      </c>
      <c r="H146" s="480">
        <f t="shared" ref="H146:H156" si="1890">F146/G145</f>
        <v>2.0641189528112107E-2</v>
      </c>
      <c r="I146" s="347">
        <f t="shared" ref="I146:I156" si="1891">F146+I145</f>
        <v>315323.85000000003</v>
      </c>
      <c r="J146" s="210">
        <f t="shared" si="1856"/>
        <v>0</v>
      </c>
      <c r="K146" s="211">
        <v>38749</v>
      </c>
      <c r="L146" s="212">
        <f t="shared" ref="L146:L156" si="1892">L145</f>
        <v>1</v>
      </c>
      <c r="M146" s="397">
        <v>-1673</v>
      </c>
      <c r="N146" s="235">
        <f t="shared" si="1857"/>
        <v>-1673</v>
      </c>
      <c r="O146" s="214">
        <f t="shared" ref="O146" si="1893">O145</f>
        <v>0</v>
      </c>
      <c r="P146" s="397">
        <v>-202.4</v>
      </c>
      <c r="Q146" s="236">
        <f t="shared" si="1858"/>
        <v>0</v>
      </c>
      <c r="R146" s="212">
        <f t="shared" ref="R146" si="1894">R145</f>
        <v>0</v>
      </c>
      <c r="S146" s="398">
        <v>803.6</v>
      </c>
      <c r="T146" s="237">
        <f t="shared" si="1859"/>
        <v>0</v>
      </c>
      <c r="U146" s="216">
        <f t="shared" ref="U146" si="1895">U145</f>
        <v>0</v>
      </c>
      <c r="V146" s="398">
        <v>80.36</v>
      </c>
      <c r="W146" s="237">
        <f t="shared" si="1860"/>
        <v>0</v>
      </c>
      <c r="X146" s="216">
        <f t="shared" ref="X146" si="1896">X145</f>
        <v>0</v>
      </c>
      <c r="Y146" s="382">
        <v>-1131</v>
      </c>
      <c r="Z146" s="238">
        <f t="shared" si="1861"/>
        <v>0</v>
      </c>
      <c r="AA146" s="218">
        <f t="shared" ref="AA146" si="1897">AA145</f>
        <v>1</v>
      </c>
      <c r="AB146" s="382">
        <v>-604.5</v>
      </c>
      <c r="AC146" s="239">
        <f t="shared" si="1862"/>
        <v>-604.5</v>
      </c>
      <c r="AD146" s="216">
        <f t="shared" ref="AD146" si="1898">AD145</f>
        <v>0</v>
      </c>
      <c r="AE146" s="382">
        <v>-183.3</v>
      </c>
      <c r="AF146" s="239">
        <f t="shared" si="1863"/>
        <v>0</v>
      </c>
      <c r="AG146" s="216">
        <f t="shared" ref="AG146" si="1899">AG145</f>
        <v>0</v>
      </c>
      <c r="AH146" s="382">
        <v>-560</v>
      </c>
      <c r="AI146" s="238">
        <f t="shared" si="1864"/>
        <v>0</v>
      </c>
      <c r="AJ146" s="218">
        <f t="shared" ref="AJ146" si="1900">AJ145</f>
        <v>0</v>
      </c>
      <c r="AK146" s="382">
        <v>-280</v>
      </c>
      <c r="AL146" s="239">
        <f t="shared" si="1865"/>
        <v>0</v>
      </c>
      <c r="AM146" s="216">
        <f t="shared" ref="AM146" si="1901">AM145</f>
        <v>1</v>
      </c>
      <c r="AN146" s="382">
        <v>-112</v>
      </c>
      <c r="AO146" s="238">
        <f t="shared" si="1866"/>
        <v>-112</v>
      </c>
      <c r="AP146" s="218">
        <f t="shared" ref="AP146" si="1902">AP145</f>
        <v>1</v>
      </c>
      <c r="AQ146" s="397">
        <v>-1629</v>
      </c>
      <c r="AR146" s="239">
        <f t="shared" si="1867"/>
        <v>-1629</v>
      </c>
      <c r="AS146" s="216">
        <f t="shared" ref="AS146" si="1903">AS145</f>
        <v>0</v>
      </c>
      <c r="AT146" s="397">
        <v>-198</v>
      </c>
      <c r="AU146" s="240">
        <f t="shared" si="1868"/>
        <v>0</v>
      </c>
      <c r="AV146" s="214">
        <f t="shared" ref="AV146" si="1904">AV145</f>
        <v>0</v>
      </c>
      <c r="AW146" s="397">
        <v>-1338</v>
      </c>
      <c r="AX146" s="236">
        <f t="shared" si="1869"/>
        <v>0</v>
      </c>
      <c r="AY146" s="212">
        <f t="shared" ref="AY146" si="1905">AY145</f>
        <v>1</v>
      </c>
      <c r="AZ146" s="383">
        <v>2886</v>
      </c>
      <c r="BA146" s="241">
        <f t="shared" si="1870"/>
        <v>2886</v>
      </c>
      <c r="BB146" s="214">
        <f t="shared" ref="BB146" si="1906">BB145</f>
        <v>0</v>
      </c>
      <c r="BC146" s="383">
        <v>253.5</v>
      </c>
      <c r="BD146" s="242">
        <f t="shared" si="1871"/>
        <v>0</v>
      </c>
      <c r="BE146" s="212">
        <f t="shared" ref="BE146" si="1907">BE145</f>
        <v>0</v>
      </c>
      <c r="BF146" s="375">
        <v>2812.5</v>
      </c>
      <c r="BG146" s="242">
        <f t="shared" si="1872"/>
        <v>0</v>
      </c>
      <c r="BH146" s="212">
        <f t="shared" ref="BH146" si="1908">BH145</f>
        <v>1</v>
      </c>
      <c r="BI146" s="375">
        <v>1406.25</v>
      </c>
      <c r="BJ146" s="240">
        <f t="shared" si="1873"/>
        <v>1406.25</v>
      </c>
      <c r="BK146" s="212">
        <f t="shared" ref="BK146" si="1909">BK145</f>
        <v>0</v>
      </c>
      <c r="BL146" s="375">
        <v>281.25</v>
      </c>
      <c r="BM146" s="240">
        <f t="shared" si="1874"/>
        <v>0</v>
      </c>
      <c r="BN146" s="212">
        <f t="shared" ref="BN146" si="1910">BN145</f>
        <v>0</v>
      </c>
      <c r="BO146" s="397">
        <v>-1076.5</v>
      </c>
      <c r="BP146" s="236">
        <f t="shared" si="1875"/>
        <v>0</v>
      </c>
      <c r="BQ146" s="212">
        <f t="shared" ref="BQ146" si="1911">BQ145</f>
        <v>2</v>
      </c>
      <c r="BR146" s="398">
        <v>548.49</v>
      </c>
      <c r="BS146" s="242">
        <f t="shared" si="1876"/>
        <v>1096.98</v>
      </c>
      <c r="BT146" s="212">
        <f t="shared" ref="BT146" si="1912">BT145</f>
        <v>0</v>
      </c>
      <c r="BU146" s="398">
        <v>254.74</v>
      </c>
      <c r="BV146" s="240">
        <f t="shared" si="1877"/>
        <v>0</v>
      </c>
      <c r="BW146" s="220">
        <f t="shared" ref="BW146" si="1913">BW145</f>
        <v>0</v>
      </c>
      <c r="BX146" s="398">
        <v>19.75</v>
      </c>
      <c r="BY146" s="236">
        <f t="shared" si="1878"/>
        <v>0</v>
      </c>
      <c r="BZ146" s="212">
        <f t="shared" ref="BZ146:BZ156" si="1914">BZ145</f>
        <v>0</v>
      </c>
      <c r="CA146" s="213"/>
      <c r="CB146" s="240">
        <f t="shared" si="1879"/>
        <v>0</v>
      </c>
      <c r="CC146" s="214">
        <f t="shared" ref="CC146:CC156" si="1915">CC145</f>
        <v>0</v>
      </c>
      <c r="CD146" s="215"/>
      <c r="CE146" s="242">
        <f t="shared" si="1880"/>
        <v>0</v>
      </c>
      <c r="CF146" s="221">
        <f t="shared" si="1881"/>
        <v>1370.73</v>
      </c>
      <c r="CG146" s="222">
        <f t="shared" si="1882"/>
        <v>1</v>
      </c>
      <c r="CH146" s="222">
        <f t="shared" si="1883"/>
        <v>0</v>
      </c>
      <c r="CI146" s="223">
        <v>38749</v>
      </c>
      <c r="CJ146" s="209">
        <f t="shared" si="1884"/>
        <v>1370.73</v>
      </c>
      <c r="CK146" s="209">
        <f t="shared" si="1885"/>
        <v>0</v>
      </c>
      <c r="CL146" s="209">
        <f t="shared" ref="CL146:CL156" si="1916">CL145+CF146</f>
        <v>315323.85000000003</v>
      </c>
      <c r="CM146" s="207">
        <f>MAX(CL55:CL146)</f>
        <v>315323.85000000003</v>
      </c>
      <c r="CN146" s="207">
        <f t="shared" si="1886"/>
        <v>0</v>
      </c>
      <c r="CO146" s="225" t="b">
        <f>(CN147=CM394)</f>
        <v>0</v>
      </c>
      <c r="CP146" s="226">
        <f t="shared" si="1854"/>
        <v>0</v>
      </c>
      <c r="CQ146" s="227">
        <f t="shared" si="1786"/>
        <v>39295</v>
      </c>
      <c r="CR146" s="228">
        <f t="shared" si="1787"/>
        <v>52156.5</v>
      </c>
      <c r="CS146" s="228">
        <f t="shared" si="1788"/>
        <v>0</v>
      </c>
      <c r="CT146" s="228">
        <f t="shared" si="1789"/>
        <v>0</v>
      </c>
      <c r="CU146" s="228">
        <f t="shared" si="1790"/>
        <v>0</v>
      </c>
      <c r="CV146" s="228">
        <f t="shared" si="1791"/>
        <v>0</v>
      </c>
      <c r="CW146" s="228">
        <f t="shared" si="1792"/>
        <v>17651.5</v>
      </c>
      <c r="CX146" s="228">
        <f t="shared" si="1793"/>
        <v>0</v>
      </c>
      <c r="CY146" s="228">
        <f t="shared" si="1794"/>
        <v>0</v>
      </c>
      <c r="CZ146" s="228">
        <f t="shared" si="1795"/>
        <v>0</v>
      </c>
      <c r="DA146" s="228">
        <f t="shared" si="1796"/>
        <v>3036</v>
      </c>
      <c r="DB146" s="228">
        <f t="shared" si="1797"/>
        <v>68150</v>
      </c>
      <c r="DC146" s="228">
        <f t="shared" si="1798"/>
        <v>0</v>
      </c>
      <c r="DD146" s="228">
        <f t="shared" si="1799"/>
        <v>0</v>
      </c>
      <c r="DE146" s="228">
        <f t="shared" si="1800"/>
        <v>37373.009999999995</v>
      </c>
      <c r="DF146" s="228">
        <f t="shared" si="1801"/>
        <v>0</v>
      </c>
      <c r="DG146" s="228">
        <f t="shared" si="1802"/>
        <v>0</v>
      </c>
      <c r="DH146" s="228">
        <f t="shared" si="1803"/>
        <v>46425.51</v>
      </c>
      <c r="DI146" s="228">
        <f t="shared" si="1804"/>
        <v>0</v>
      </c>
      <c r="DJ146" s="228">
        <f t="shared" si="1805"/>
        <v>0</v>
      </c>
      <c r="DK146" s="228">
        <f t="shared" si="1806"/>
        <v>159052.76</v>
      </c>
      <c r="DL146" s="228">
        <f t="shared" si="1807"/>
        <v>0</v>
      </c>
      <c r="DM146" s="228">
        <f t="shared" si="1808"/>
        <v>0</v>
      </c>
      <c r="DN146" s="228">
        <f t="shared" si="1809"/>
        <v>0</v>
      </c>
      <c r="DO146" s="228">
        <f t="shared" si="1810"/>
        <v>0</v>
      </c>
      <c r="DP146" s="229">
        <f t="shared" si="1811"/>
        <v>39295</v>
      </c>
      <c r="DQ146" s="228">
        <f t="shared" si="1379"/>
        <v>383845.28</v>
      </c>
      <c r="DR146" s="230">
        <f t="shared" si="1380"/>
        <v>39295</v>
      </c>
      <c r="DS146" s="231">
        <f t="shared" si="1381"/>
        <v>-8940.4899999999907</v>
      </c>
      <c r="DT146" s="232"/>
      <c r="DU146" s="232"/>
      <c r="DV146" s="232"/>
      <c r="DW146" s="232"/>
      <c r="DX146" s="232"/>
      <c r="DY146" s="232"/>
      <c r="DZ146" s="232"/>
      <c r="EA146" s="232"/>
      <c r="EB146" s="232"/>
      <c r="EC146" s="232"/>
      <c r="ED146" s="232"/>
      <c r="EE146" s="232"/>
      <c r="EF146" s="232"/>
      <c r="EG146" s="232"/>
      <c r="EH146" s="232"/>
      <c r="EI146" s="232"/>
      <c r="EJ146" s="232"/>
      <c r="EK146" s="232"/>
      <c r="EL146" s="232"/>
      <c r="EM146" s="232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33"/>
      <c r="FB146" s="233"/>
      <c r="FC146" s="233"/>
      <c r="FD146" s="233"/>
      <c r="FE146" s="233"/>
      <c r="FF146" s="233"/>
      <c r="FG146" s="233"/>
      <c r="FH146" s="233"/>
      <c r="FI146" s="233"/>
    </row>
    <row r="147" spans="1:165" s="234" customFormat="1" ht="19.5" customHeight="1" x14ac:dyDescent="0.35">
      <c r="A147" s="205"/>
      <c r="B147" s="466">
        <f t="shared" si="1887"/>
        <v>38777</v>
      </c>
      <c r="C147" s="467">
        <f t="shared" si="1888"/>
        <v>67778.239999999991</v>
      </c>
      <c r="D147" s="467">
        <v>0</v>
      </c>
      <c r="E147" s="467">
        <v>0</v>
      </c>
      <c r="F147" s="467">
        <f t="shared" si="1855"/>
        <v>-8940.49</v>
      </c>
      <c r="G147" s="467">
        <f t="shared" si="1889"/>
        <v>58837.749999999993</v>
      </c>
      <c r="H147" s="480">
        <f t="shared" si="1890"/>
        <v>-0.13190796928335705</v>
      </c>
      <c r="I147" s="347">
        <f t="shared" si="1891"/>
        <v>306383.36000000004</v>
      </c>
      <c r="J147" s="210">
        <f t="shared" si="1856"/>
        <v>-8940.4899999999907</v>
      </c>
      <c r="K147" s="211">
        <v>38777</v>
      </c>
      <c r="L147" s="212">
        <f t="shared" si="1892"/>
        <v>1</v>
      </c>
      <c r="M147" s="398">
        <v>324.5</v>
      </c>
      <c r="N147" s="235">
        <f t="shared" si="1857"/>
        <v>324.5</v>
      </c>
      <c r="O147" s="214">
        <f t="shared" ref="O147" si="1917">O146</f>
        <v>0</v>
      </c>
      <c r="P147" s="397">
        <v>-2.65</v>
      </c>
      <c r="Q147" s="236">
        <f t="shared" si="1858"/>
        <v>0</v>
      </c>
      <c r="R147" s="212">
        <f t="shared" ref="R147" si="1918">R146</f>
        <v>0</v>
      </c>
      <c r="S147" s="397">
        <v>-780</v>
      </c>
      <c r="T147" s="237">
        <f t="shared" si="1859"/>
        <v>0</v>
      </c>
      <c r="U147" s="216">
        <f t="shared" ref="U147" si="1919">U146</f>
        <v>0</v>
      </c>
      <c r="V147" s="397">
        <v>-183.3</v>
      </c>
      <c r="W147" s="237">
        <f t="shared" si="1860"/>
        <v>0</v>
      </c>
      <c r="X147" s="216">
        <f t="shared" ref="X147" si="1920">X146</f>
        <v>0</v>
      </c>
      <c r="Y147" s="383">
        <v>509</v>
      </c>
      <c r="Z147" s="238">
        <f t="shared" si="1861"/>
        <v>0</v>
      </c>
      <c r="AA147" s="218">
        <f t="shared" ref="AA147" si="1921">AA146</f>
        <v>1</v>
      </c>
      <c r="AB147" s="383">
        <v>215.5</v>
      </c>
      <c r="AC147" s="239">
        <f t="shared" si="1862"/>
        <v>215.5</v>
      </c>
      <c r="AD147" s="216">
        <f t="shared" ref="AD147" si="1922">AD146</f>
        <v>0</v>
      </c>
      <c r="AE147" s="382">
        <v>-19.3</v>
      </c>
      <c r="AF147" s="239">
        <f t="shared" si="1863"/>
        <v>0</v>
      </c>
      <c r="AG147" s="216">
        <f t="shared" ref="AG147" si="1923">AG146</f>
        <v>0</v>
      </c>
      <c r="AH147" s="383">
        <v>8815</v>
      </c>
      <c r="AI147" s="238">
        <f t="shared" si="1864"/>
        <v>0</v>
      </c>
      <c r="AJ147" s="218">
        <f t="shared" ref="AJ147" si="1924">AJ146</f>
        <v>0</v>
      </c>
      <c r="AK147" s="383">
        <v>4407.5</v>
      </c>
      <c r="AL147" s="239">
        <f t="shared" si="1865"/>
        <v>0</v>
      </c>
      <c r="AM147" s="216">
        <f t="shared" ref="AM147" si="1925">AM146</f>
        <v>1</v>
      </c>
      <c r="AN147" s="383">
        <v>1763</v>
      </c>
      <c r="AO147" s="238">
        <f t="shared" si="1866"/>
        <v>1763</v>
      </c>
      <c r="AP147" s="218">
        <f t="shared" ref="AP147" si="1926">AP146</f>
        <v>1</v>
      </c>
      <c r="AQ147" s="398">
        <v>2620</v>
      </c>
      <c r="AR147" s="239">
        <f t="shared" si="1867"/>
        <v>2620</v>
      </c>
      <c r="AS147" s="216">
        <f t="shared" ref="AS147" si="1927">AS146</f>
        <v>0</v>
      </c>
      <c r="AT147" s="398">
        <v>262</v>
      </c>
      <c r="AU147" s="240">
        <f t="shared" si="1868"/>
        <v>0</v>
      </c>
      <c r="AV147" s="214">
        <f t="shared" ref="AV147" si="1928">AV146</f>
        <v>0</v>
      </c>
      <c r="AW147" s="397">
        <v>-959</v>
      </c>
      <c r="AX147" s="236">
        <f t="shared" si="1869"/>
        <v>0</v>
      </c>
      <c r="AY147" s="212">
        <f t="shared" ref="AY147" si="1929">AY146</f>
        <v>1</v>
      </c>
      <c r="AZ147" s="382">
        <v>-5203.01</v>
      </c>
      <c r="BA147" s="241">
        <f t="shared" si="1870"/>
        <v>-5203.01</v>
      </c>
      <c r="BB147" s="214">
        <f t="shared" ref="BB147" si="1930">BB146</f>
        <v>0</v>
      </c>
      <c r="BC147" s="382">
        <v>-590.5</v>
      </c>
      <c r="BD147" s="242">
        <f t="shared" si="1871"/>
        <v>0</v>
      </c>
      <c r="BE147" s="212">
        <f t="shared" ref="BE147" si="1931">BE146</f>
        <v>0</v>
      </c>
      <c r="BF147" s="374">
        <v>-14</v>
      </c>
      <c r="BG147" s="242">
        <f t="shared" si="1872"/>
        <v>0</v>
      </c>
      <c r="BH147" s="212">
        <f t="shared" ref="BH147" si="1932">BH146</f>
        <v>1</v>
      </c>
      <c r="BI147" s="374">
        <v>-26.5</v>
      </c>
      <c r="BJ147" s="240">
        <f t="shared" si="1873"/>
        <v>-26.5</v>
      </c>
      <c r="BK147" s="212">
        <f t="shared" ref="BK147" si="1933">BK146</f>
        <v>0</v>
      </c>
      <c r="BL147" s="374">
        <v>-36.5</v>
      </c>
      <c r="BM147" s="240">
        <f t="shared" si="1874"/>
        <v>0</v>
      </c>
      <c r="BN147" s="212">
        <f t="shared" ref="BN147" si="1934">BN146</f>
        <v>0</v>
      </c>
      <c r="BO147" s="397">
        <v>-778</v>
      </c>
      <c r="BP147" s="236">
        <f t="shared" si="1875"/>
        <v>0</v>
      </c>
      <c r="BQ147" s="212">
        <f t="shared" ref="BQ147" si="1935">BQ146</f>
        <v>2</v>
      </c>
      <c r="BR147" s="397">
        <v>-4316.99</v>
      </c>
      <c r="BS147" s="242">
        <f t="shared" si="1876"/>
        <v>-8633.98</v>
      </c>
      <c r="BT147" s="212">
        <f t="shared" ref="BT147" si="1936">BT146</f>
        <v>0</v>
      </c>
      <c r="BU147" s="397">
        <v>-2216.9899999999998</v>
      </c>
      <c r="BV147" s="240">
        <f t="shared" si="1877"/>
        <v>0</v>
      </c>
      <c r="BW147" s="220">
        <f t="shared" ref="BW147" si="1937">BW146</f>
        <v>0</v>
      </c>
      <c r="BX147" s="397">
        <v>-537</v>
      </c>
      <c r="BY147" s="236">
        <f t="shared" si="1878"/>
        <v>0</v>
      </c>
      <c r="BZ147" s="212">
        <f t="shared" si="1914"/>
        <v>0</v>
      </c>
      <c r="CA147" s="213"/>
      <c r="CB147" s="240">
        <f t="shared" si="1879"/>
        <v>0</v>
      </c>
      <c r="CC147" s="214">
        <f t="shared" si="1915"/>
        <v>0</v>
      </c>
      <c r="CD147" s="215"/>
      <c r="CE147" s="242">
        <f t="shared" si="1880"/>
        <v>0</v>
      </c>
      <c r="CF147" s="221">
        <f t="shared" si="1881"/>
        <v>-8940.49</v>
      </c>
      <c r="CG147" s="222">
        <f t="shared" si="1882"/>
        <v>0</v>
      </c>
      <c r="CH147" s="222">
        <f t="shared" si="1883"/>
        <v>1</v>
      </c>
      <c r="CI147" s="223">
        <v>38777</v>
      </c>
      <c r="CJ147" s="209">
        <f t="shared" si="1884"/>
        <v>0</v>
      </c>
      <c r="CK147" s="209">
        <f t="shared" si="1885"/>
        <v>-8940.49</v>
      </c>
      <c r="CL147" s="209">
        <f t="shared" si="1916"/>
        <v>306383.36000000004</v>
      </c>
      <c r="CM147" s="207">
        <f>MAX(CL55:CL147)</f>
        <v>315323.85000000003</v>
      </c>
      <c r="CN147" s="207">
        <f t="shared" si="1886"/>
        <v>-8940.4899999999907</v>
      </c>
      <c r="CO147" s="225" t="b">
        <f>(CN148=CM394)</f>
        <v>0</v>
      </c>
      <c r="CP147" s="226">
        <f t="shared" si="1854"/>
        <v>0</v>
      </c>
      <c r="CQ147" s="227">
        <f t="shared" si="1786"/>
        <v>39326</v>
      </c>
      <c r="CR147" s="228">
        <f t="shared" si="1787"/>
        <v>54755.5</v>
      </c>
      <c r="CS147" s="228">
        <f t="shared" si="1788"/>
        <v>0</v>
      </c>
      <c r="CT147" s="228">
        <f t="shared" si="1789"/>
        <v>0</v>
      </c>
      <c r="CU147" s="228">
        <f t="shared" si="1790"/>
        <v>0</v>
      </c>
      <c r="CV147" s="228">
        <f t="shared" si="1791"/>
        <v>0</v>
      </c>
      <c r="CW147" s="228">
        <f t="shared" si="1792"/>
        <v>21135</v>
      </c>
      <c r="CX147" s="228">
        <f t="shared" si="1793"/>
        <v>0</v>
      </c>
      <c r="CY147" s="228">
        <f t="shared" si="1794"/>
        <v>0</v>
      </c>
      <c r="CZ147" s="228">
        <f t="shared" si="1795"/>
        <v>0</v>
      </c>
      <c r="DA147" s="228">
        <f t="shared" si="1796"/>
        <v>4695</v>
      </c>
      <c r="DB147" s="228">
        <f t="shared" si="1797"/>
        <v>71931</v>
      </c>
      <c r="DC147" s="228">
        <f t="shared" si="1798"/>
        <v>0</v>
      </c>
      <c r="DD147" s="228">
        <f t="shared" si="1799"/>
        <v>0</v>
      </c>
      <c r="DE147" s="228">
        <f t="shared" si="1800"/>
        <v>38319.999999999993</v>
      </c>
      <c r="DF147" s="228">
        <f t="shared" si="1801"/>
        <v>0</v>
      </c>
      <c r="DG147" s="228">
        <f t="shared" si="1802"/>
        <v>0</v>
      </c>
      <c r="DH147" s="228">
        <f t="shared" si="1803"/>
        <v>50055.26</v>
      </c>
      <c r="DI147" s="228">
        <f t="shared" si="1804"/>
        <v>0</v>
      </c>
      <c r="DJ147" s="228">
        <f t="shared" si="1805"/>
        <v>0</v>
      </c>
      <c r="DK147" s="228">
        <f t="shared" si="1806"/>
        <v>161052.76</v>
      </c>
      <c r="DL147" s="228">
        <f t="shared" si="1807"/>
        <v>0</v>
      </c>
      <c r="DM147" s="228">
        <f t="shared" si="1808"/>
        <v>0</v>
      </c>
      <c r="DN147" s="228">
        <f t="shared" si="1809"/>
        <v>0</v>
      </c>
      <c r="DO147" s="228">
        <f t="shared" si="1810"/>
        <v>0</v>
      </c>
      <c r="DP147" s="229">
        <f t="shared" si="1811"/>
        <v>39326</v>
      </c>
      <c r="DQ147" s="228">
        <f t="shared" si="1379"/>
        <v>401944.52</v>
      </c>
      <c r="DR147" s="230">
        <f t="shared" si="1380"/>
        <v>39326</v>
      </c>
      <c r="DS147" s="231">
        <f t="shared" si="1381"/>
        <v>0</v>
      </c>
      <c r="DT147" s="232"/>
      <c r="DU147" s="232"/>
      <c r="DV147" s="232"/>
      <c r="DW147" s="232"/>
      <c r="DX147" s="232"/>
      <c r="DY147" s="232"/>
      <c r="DZ147" s="232"/>
      <c r="EA147" s="232"/>
      <c r="EB147" s="232"/>
      <c r="EC147" s="232"/>
      <c r="ED147" s="232"/>
      <c r="EE147" s="232"/>
      <c r="EF147" s="232"/>
      <c r="EG147" s="232"/>
      <c r="EH147" s="232"/>
      <c r="EI147" s="232"/>
      <c r="EJ147" s="232"/>
      <c r="EK147" s="232"/>
      <c r="EL147" s="232"/>
      <c r="EM147" s="232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33"/>
      <c r="FB147" s="233"/>
      <c r="FC147" s="233"/>
      <c r="FD147" s="233"/>
      <c r="FE147" s="233"/>
      <c r="FF147" s="233"/>
      <c r="FG147" s="233"/>
      <c r="FH147" s="233"/>
      <c r="FI147" s="233"/>
    </row>
    <row r="148" spans="1:165" s="234" customFormat="1" ht="19.5" customHeight="1" x14ac:dyDescent="0.35">
      <c r="A148" s="205"/>
      <c r="B148" s="466">
        <f t="shared" si="1887"/>
        <v>38808</v>
      </c>
      <c r="C148" s="467">
        <f t="shared" si="1888"/>
        <v>58837.749999999993</v>
      </c>
      <c r="D148" s="467">
        <v>0</v>
      </c>
      <c r="E148" s="467">
        <v>0</v>
      </c>
      <c r="F148" s="467">
        <f t="shared" si="1855"/>
        <v>19941.260000000002</v>
      </c>
      <c r="G148" s="467">
        <f t="shared" si="1889"/>
        <v>78779.009999999995</v>
      </c>
      <c r="H148" s="480">
        <f t="shared" si="1890"/>
        <v>0.33891948621420781</v>
      </c>
      <c r="I148" s="347">
        <f t="shared" si="1891"/>
        <v>326324.62000000005</v>
      </c>
      <c r="J148" s="210">
        <f t="shared" si="1856"/>
        <v>0</v>
      </c>
      <c r="K148" s="211">
        <v>38808</v>
      </c>
      <c r="L148" s="212">
        <f t="shared" si="1892"/>
        <v>1</v>
      </c>
      <c r="M148" s="397">
        <v>-1362</v>
      </c>
      <c r="N148" s="235">
        <f t="shared" si="1857"/>
        <v>-1362</v>
      </c>
      <c r="O148" s="214">
        <f t="shared" ref="O148" si="1938">O147</f>
        <v>0</v>
      </c>
      <c r="P148" s="397">
        <v>-206.4</v>
      </c>
      <c r="Q148" s="236">
        <f t="shared" si="1858"/>
        <v>0</v>
      </c>
      <c r="R148" s="212">
        <f t="shared" ref="R148" si="1939">R147</f>
        <v>0</v>
      </c>
      <c r="S148" s="397">
        <v>-59</v>
      </c>
      <c r="T148" s="237">
        <f t="shared" si="1859"/>
        <v>0</v>
      </c>
      <c r="U148" s="216">
        <f t="shared" ref="U148" si="1940">U147</f>
        <v>0</v>
      </c>
      <c r="V148" s="397">
        <v>-5.9</v>
      </c>
      <c r="W148" s="237">
        <f t="shared" si="1860"/>
        <v>0</v>
      </c>
      <c r="X148" s="216">
        <f t="shared" ref="X148" si="1941">X147</f>
        <v>0</v>
      </c>
      <c r="Y148" s="383">
        <v>7096</v>
      </c>
      <c r="Z148" s="238">
        <f t="shared" si="1861"/>
        <v>0</v>
      </c>
      <c r="AA148" s="218">
        <f t="shared" ref="AA148" si="1942">AA147</f>
        <v>1</v>
      </c>
      <c r="AB148" s="383">
        <v>3548</v>
      </c>
      <c r="AC148" s="239">
        <f t="shared" si="1862"/>
        <v>3548</v>
      </c>
      <c r="AD148" s="216">
        <f t="shared" ref="AD148" si="1943">AD147</f>
        <v>0</v>
      </c>
      <c r="AE148" s="383">
        <v>709.6</v>
      </c>
      <c r="AF148" s="239">
        <f t="shared" si="1863"/>
        <v>0</v>
      </c>
      <c r="AG148" s="216">
        <f t="shared" ref="AG148" si="1944">AG147</f>
        <v>0</v>
      </c>
      <c r="AH148" s="383">
        <v>11200</v>
      </c>
      <c r="AI148" s="238">
        <f t="shared" si="1864"/>
        <v>0</v>
      </c>
      <c r="AJ148" s="218">
        <f t="shared" ref="AJ148" si="1945">AJ147</f>
        <v>0</v>
      </c>
      <c r="AK148" s="383">
        <v>5600</v>
      </c>
      <c r="AL148" s="239">
        <f t="shared" si="1865"/>
        <v>0</v>
      </c>
      <c r="AM148" s="216">
        <f t="shared" ref="AM148" si="1946">AM147</f>
        <v>1</v>
      </c>
      <c r="AN148" s="383">
        <v>2240</v>
      </c>
      <c r="AO148" s="238">
        <f t="shared" si="1866"/>
        <v>2240</v>
      </c>
      <c r="AP148" s="218">
        <f t="shared" ref="AP148" si="1947">AP147</f>
        <v>1</v>
      </c>
      <c r="AQ148" s="398">
        <v>1851</v>
      </c>
      <c r="AR148" s="239">
        <f t="shared" si="1867"/>
        <v>1851</v>
      </c>
      <c r="AS148" s="216">
        <f t="shared" ref="AS148" si="1948">AS147</f>
        <v>0</v>
      </c>
      <c r="AT148" s="398">
        <v>150</v>
      </c>
      <c r="AU148" s="240">
        <f t="shared" si="1868"/>
        <v>0</v>
      </c>
      <c r="AV148" s="214">
        <f t="shared" ref="AV148" si="1949">AV147</f>
        <v>0</v>
      </c>
      <c r="AW148" s="398">
        <v>1511</v>
      </c>
      <c r="AX148" s="236">
        <f t="shared" si="1869"/>
        <v>0</v>
      </c>
      <c r="AY148" s="212">
        <f t="shared" ref="AY148" si="1950">AY147</f>
        <v>1</v>
      </c>
      <c r="AZ148" s="383">
        <v>3886.01</v>
      </c>
      <c r="BA148" s="241">
        <f t="shared" si="1870"/>
        <v>3886.01</v>
      </c>
      <c r="BB148" s="214">
        <f t="shared" ref="BB148" si="1951">BB147</f>
        <v>0</v>
      </c>
      <c r="BC148" s="383">
        <v>353.5</v>
      </c>
      <c r="BD148" s="242">
        <f t="shared" si="1871"/>
        <v>0</v>
      </c>
      <c r="BE148" s="212">
        <f t="shared" ref="BE148" si="1952">BE147</f>
        <v>0</v>
      </c>
      <c r="BF148" s="375">
        <v>6112.5</v>
      </c>
      <c r="BG148" s="242">
        <f t="shared" si="1872"/>
        <v>0</v>
      </c>
      <c r="BH148" s="212">
        <f t="shared" ref="BH148" si="1953">BH147</f>
        <v>1</v>
      </c>
      <c r="BI148" s="375">
        <v>3056.25</v>
      </c>
      <c r="BJ148" s="240">
        <f t="shared" si="1873"/>
        <v>3056.25</v>
      </c>
      <c r="BK148" s="212">
        <f t="shared" ref="BK148" si="1954">BK147</f>
        <v>0</v>
      </c>
      <c r="BL148" s="375">
        <v>611.25</v>
      </c>
      <c r="BM148" s="240">
        <f t="shared" si="1874"/>
        <v>0</v>
      </c>
      <c r="BN148" s="212">
        <f t="shared" ref="BN148" si="1955">BN147</f>
        <v>0</v>
      </c>
      <c r="BO148" s="398">
        <v>473.5</v>
      </c>
      <c r="BP148" s="236">
        <f t="shared" si="1875"/>
        <v>0</v>
      </c>
      <c r="BQ148" s="212">
        <f t="shared" ref="BQ148" si="1956">BQ147</f>
        <v>2</v>
      </c>
      <c r="BR148" s="398">
        <v>3361</v>
      </c>
      <c r="BS148" s="242">
        <f t="shared" si="1876"/>
        <v>6722</v>
      </c>
      <c r="BT148" s="212">
        <f t="shared" ref="BT148" si="1957">BT147</f>
        <v>0</v>
      </c>
      <c r="BU148" s="398">
        <v>1661</v>
      </c>
      <c r="BV148" s="240">
        <f t="shared" si="1877"/>
        <v>0</v>
      </c>
      <c r="BW148" s="220">
        <f t="shared" ref="BW148" si="1958">BW147</f>
        <v>0</v>
      </c>
      <c r="BX148" s="398">
        <v>301</v>
      </c>
      <c r="BY148" s="236">
        <f t="shared" si="1878"/>
        <v>0</v>
      </c>
      <c r="BZ148" s="212">
        <f t="shared" si="1914"/>
        <v>0</v>
      </c>
      <c r="CA148" s="213"/>
      <c r="CB148" s="240">
        <f t="shared" si="1879"/>
        <v>0</v>
      </c>
      <c r="CC148" s="214">
        <f t="shared" si="1915"/>
        <v>0</v>
      </c>
      <c r="CD148" s="215"/>
      <c r="CE148" s="242">
        <f t="shared" si="1880"/>
        <v>0</v>
      </c>
      <c r="CF148" s="221">
        <f t="shared" si="1881"/>
        <v>19941.260000000002</v>
      </c>
      <c r="CG148" s="222">
        <f t="shared" si="1882"/>
        <v>1</v>
      </c>
      <c r="CH148" s="222">
        <f t="shared" si="1883"/>
        <v>0</v>
      </c>
      <c r="CI148" s="223">
        <v>38808</v>
      </c>
      <c r="CJ148" s="209">
        <f t="shared" si="1884"/>
        <v>19941.260000000002</v>
      </c>
      <c r="CK148" s="209">
        <f t="shared" si="1885"/>
        <v>0</v>
      </c>
      <c r="CL148" s="209">
        <f t="shared" si="1916"/>
        <v>326324.62000000005</v>
      </c>
      <c r="CM148" s="207">
        <f>MAX(CL55:CL148)</f>
        <v>326324.62000000005</v>
      </c>
      <c r="CN148" s="207">
        <f t="shared" si="1886"/>
        <v>0</v>
      </c>
      <c r="CO148" s="225" t="b">
        <f>(CN149=CM394)</f>
        <v>0</v>
      </c>
      <c r="CP148" s="226">
        <f t="shared" si="1854"/>
        <v>0</v>
      </c>
      <c r="CQ148" s="227">
        <f t="shared" si="1786"/>
        <v>39356</v>
      </c>
      <c r="CR148" s="228">
        <f t="shared" si="1787"/>
        <v>50973</v>
      </c>
      <c r="CS148" s="228">
        <f t="shared" si="1788"/>
        <v>0</v>
      </c>
      <c r="CT148" s="228">
        <f t="shared" si="1789"/>
        <v>0</v>
      </c>
      <c r="CU148" s="228">
        <f t="shared" si="1790"/>
        <v>0</v>
      </c>
      <c r="CV148" s="228">
        <f t="shared" si="1791"/>
        <v>0</v>
      </c>
      <c r="CW148" s="228">
        <f t="shared" si="1792"/>
        <v>23800</v>
      </c>
      <c r="CX148" s="228">
        <f t="shared" si="1793"/>
        <v>0</v>
      </c>
      <c r="CY148" s="228">
        <f t="shared" si="1794"/>
        <v>0</v>
      </c>
      <c r="CZ148" s="228">
        <f t="shared" si="1795"/>
        <v>0</v>
      </c>
      <c r="DA148" s="228">
        <f t="shared" si="1796"/>
        <v>5442</v>
      </c>
      <c r="DB148" s="228">
        <f t="shared" si="1797"/>
        <v>76441</v>
      </c>
      <c r="DC148" s="228">
        <f t="shared" si="1798"/>
        <v>0</v>
      </c>
      <c r="DD148" s="228">
        <f t="shared" si="1799"/>
        <v>0</v>
      </c>
      <c r="DE148" s="228">
        <f t="shared" si="1800"/>
        <v>39432.489999999991</v>
      </c>
      <c r="DF148" s="228">
        <f t="shared" si="1801"/>
        <v>0</v>
      </c>
      <c r="DG148" s="228">
        <f t="shared" si="1802"/>
        <v>0</v>
      </c>
      <c r="DH148" s="228">
        <f t="shared" si="1803"/>
        <v>51511.51</v>
      </c>
      <c r="DI148" s="228">
        <f t="shared" si="1804"/>
        <v>0</v>
      </c>
      <c r="DJ148" s="228">
        <f t="shared" si="1805"/>
        <v>0</v>
      </c>
      <c r="DK148" s="228">
        <f t="shared" si="1806"/>
        <v>156246.80000000002</v>
      </c>
      <c r="DL148" s="228">
        <f t="shared" si="1807"/>
        <v>0</v>
      </c>
      <c r="DM148" s="228">
        <f t="shared" si="1808"/>
        <v>0</v>
      </c>
      <c r="DN148" s="228">
        <f t="shared" si="1809"/>
        <v>0</v>
      </c>
      <c r="DO148" s="228">
        <f t="shared" si="1810"/>
        <v>0</v>
      </c>
      <c r="DP148" s="229">
        <f t="shared" si="1811"/>
        <v>39356</v>
      </c>
      <c r="DQ148" s="228">
        <f t="shared" si="1379"/>
        <v>403846.80000000005</v>
      </c>
      <c r="DR148" s="230">
        <f t="shared" si="1380"/>
        <v>39356</v>
      </c>
      <c r="DS148" s="231">
        <f t="shared" si="1381"/>
        <v>0</v>
      </c>
      <c r="DT148" s="232"/>
      <c r="DU148" s="232"/>
      <c r="DV148" s="232"/>
      <c r="DW148" s="232"/>
      <c r="DX148" s="232"/>
      <c r="DY148" s="232"/>
      <c r="DZ148" s="232"/>
      <c r="EA148" s="232"/>
      <c r="EB148" s="232"/>
      <c r="EC148" s="232"/>
      <c r="ED148" s="232"/>
      <c r="EE148" s="232"/>
      <c r="EF148" s="232"/>
      <c r="EG148" s="232"/>
      <c r="EH148" s="232"/>
      <c r="EI148" s="232"/>
      <c r="EJ148" s="232"/>
      <c r="EK148" s="232"/>
      <c r="EL148" s="232"/>
      <c r="EM148" s="232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33"/>
      <c r="FB148" s="233"/>
      <c r="FC148" s="233"/>
      <c r="FD148" s="233"/>
      <c r="FE148" s="233"/>
      <c r="FF148" s="233"/>
      <c r="FG148" s="233"/>
      <c r="FH148" s="233"/>
      <c r="FI148" s="233"/>
    </row>
    <row r="149" spans="1:165" s="234" customFormat="1" ht="19.5" customHeight="1" x14ac:dyDescent="0.35">
      <c r="A149" s="205"/>
      <c r="B149" s="466">
        <f t="shared" si="1887"/>
        <v>38838</v>
      </c>
      <c r="C149" s="467">
        <f t="shared" si="1888"/>
        <v>78779.009999999995</v>
      </c>
      <c r="D149" s="467">
        <v>0</v>
      </c>
      <c r="E149" s="467">
        <v>0</v>
      </c>
      <c r="F149" s="467">
        <f t="shared" si="1855"/>
        <v>7808.77</v>
      </c>
      <c r="G149" s="467">
        <f t="shared" si="1889"/>
        <v>86587.78</v>
      </c>
      <c r="H149" s="480">
        <f t="shared" si="1890"/>
        <v>9.9122469297342031E-2</v>
      </c>
      <c r="I149" s="347">
        <f t="shared" si="1891"/>
        <v>334133.39000000007</v>
      </c>
      <c r="J149" s="210">
        <f t="shared" si="1856"/>
        <v>0</v>
      </c>
      <c r="K149" s="211">
        <v>38838</v>
      </c>
      <c r="L149" s="212">
        <f t="shared" si="1892"/>
        <v>1</v>
      </c>
      <c r="M149" s="398">
        <v>50</v>
      </c>
      <c r="N149" s="235">
        <f t="shared" si="1857"/>
        <v>50</v>
      </c>
      <c r="O149" s="214">
        <f t="shared" ref="O149" si="1959">O148</f>
        <v>0</v>
      </c>
      <c r="P149" s="397">
        <v>-30.1</v>
      </c>
      <c r="Q149" s="236">
        <f t="shared" si="1858"/>
        <v>0</v>
      </c>
      <c r="R149" s="212">
        <f t="shared" ref="R149" si="1960">R148</f>
        <v>0</v>
      </c>
      <c r="S149" s="398">
        <v>2383.6</v>
      </c>
      <c r="T149" s="237">
        <f t="shared" si="1859"/>
        <v>0</v>
      </c>
      <c r="U149" s="216">
        <f t="shared" ref="U149" si="1961">U148</f>
        <v>0</v>
      </c>
      <c r="V149" s="398">
        <v>203.26</v>
      </c>
      <c r="W149" s="237">
        <f t="shared" si="1860"/>
        <v>0</v>
      </c>
      <c r="X149" s="216">
        <f t="shared" ref="X149" si="1962">X148</f>
        <v>0</v>
      </c>
      <c r="Y149" s="382">
        <v>-1288</v>
      </c>
      <c r="Z149" s="238">
        <f t="shared" si="1861"/>
        <v>0</v>
      </c>
      <c r="AA149" s="218">
        <f t="shared" ref="AA149" si="1963">AA148</f>
        <v>1</v>
      </c>
      <c r="AB149" s="382">
        <v>-663.5</v>
      </c>
      <c r="AC149" s="239">
        <f t="shared" si="1862"/>
        <v>-663.5</v>
      </c>
      <c r="AD149" s="216">
        <f t="shared" ref="AD149" si="1964">AD148</f>
        <v>0</v>
      </c>
      <c r="AE149" s="382">
        <v>-163.9</v>
      </c>
      <c r="AF149" s="239">
        <f t="shared" si="1863"/>
        <v>0</v>
      </c>
      <c r="AG149" s="216">
        <f t="shared" ref="AG149" si="1965">AG148</f>
        <v>0</v>
      </c>
      <c r="AH149" s="382">
        <v>-5494</v>
      </c>
      <c r="AI149" s="238">
        <f t="shared" si="1864"/>
        <v>0</v>
      </c>
      <c r="AJ149" s="218">
        <f t="shared" ref="AJ149" si="1966">AJ148</f>
        <v>0</v>
      </c>
      <c r="AK149" s="382">
        <v>-2766.5</v>
      </c>
      <c r="AL149" s="239">
        <f t="shared" si="1865"/>
        <v>0</v>
      </c>
      <c r="AM149" s="216">
        <f t="shared" ref="AM149" si="1967">AM148</f>
        <v>1</v>
      </c>
      <c r="AN149" s="382">
        <v>-1130</v>
      </c>
      <c r="AO149" s="238">
        <f t="shared" si="1866"/>
        <v>-1130</v>
      </c>
      <c r="AP149" s="218">
        <f t="shared" ref="AP149" si="1968">AP148</f>
        <v>1</v>
      </c>
      <c r="AQ149" s="398">
        <v>1121</v>
      </c>
      <c r="AR149" s="239">
        <f t="shared" si="1867"/>
        <v>1121</v>
      </c>
      <c r="AS149" s="216">
        <f t="shared" ref="AS149" si="1969">AS148</f>
        <v>0</v>
      </c>
      <c r="AT149" s="398">
        <v>77</v>
      </c>
      <c r="AU149" s="240">
        <f t="shared" si="1868"/>
        <v>0</v>
      </c>
      <c r="AV149" s="214">
        <f t="shared" ref="AV149" si="1970">AV148</f>
        <v>0</v>
      </c>
      <c r="AW149" s="398">
        <v>1530</v>
      </c>
      <c r="AX149" s="236">
        <f t="shared" si="1869"/>
        <v>0</v>
      </c>
      <c r="AY149" s="212">
        <f t="shared" ref="AY149" si="1971">AY148</f>
        <v>1</v>
      </c>
      <c r="AZ149" s="383">
        <v>3975</v>
      </c>
      <c r="BA149" s="241">
        <f t="shared" si="1870"/>
        <v>3975</v>
      </c>
      <c r="BB149" s="214">
        <f t="shared" ref="BB149" si="1972">BB148</f>
        <v>0</v>
      </c>
      <c r="BC149" s="383">
        <v>397.5</v>
      </c>
      <c r="BD149" s="242">
        <f t="shared" si="1871"/>
        <v>0</v>
      </c>
      <c r="BE149" s="212">
        <f t="shared" ref="BE149" si="1973">BE148</f>
        <v>0</v>
      </c>
      <c r="BF149" s="375">
        <v>2912.5</v>
      </c>
      <c r="BG149" s="242">
        <f t="shared" si="1872"/>
        <v>0</v>
      </c>
      <c r="BH149" s="212">
        <f t="shared" ref="BH149" si="1974">BH148</f>
        <v>1</v>
      </c>
      <c r="BI149" s="375">
        <v>1456.25</v>
      </c>
      <c r="BJ149" s="240">
        <f t="shared" si="1873"/>
        <v>1456.25</v>
      </c>
      <c r="BK149" s="212">
        <f t="shared" ref="BK149" si="1975">BK148</f>
        <v>0</v>
      </c>
      <c r="BL149" s="375">
        <v>291.25</v>
      </c>
      <c r="BM149" s="240">
        <f t="shared" si="1874"/>
        <v>0</v>
      </c>
      <c r="BN149" s="212">
        <f t="shared" ref="BN149" si="1976">BN148</f>
        <v>0</v>
      </c>
      <c r="BO149" s="398">
        <v>4356.25</v>
      </c>
      <c r="BP149" s="236">
        <f t="shared" si="1875"/>
        <v>0</v>
      </c>
      <c r="BQ149" s="212">
        <f t="shared" ref="BQ149" si="1977">BQ148</f>
        <v>2</v>
      </c>
      <c r="BR149" s="398">
        <v>1500.01</v>
      </c>
      <c r="BS149" s="242">
        <f t="shared" si="1876"/>
        <v>3000.02</v>
      </c>
      <c r="BT149" s="212">
        <f t="shared" ref="BT149" si="1978">BT148</f>
        <v>0</v>
      </c>
      <c r="BU149" s="398">
        <v>750.01</v>
      </c>
      <c r="BV149" s="240">
        <f t="shared" si="1877"/>
        <v>0</v>
      </c>
      <c r="BW149" s="220">
        <f t="shared" ref="BW149" si="1979">BW148</f>
        <v>0</v>
      </c>
      <c r="BX149" s="398">
        <v>150</v>
      </c>
      <c r="BY149" s="236">
        <f t="shared" si="1878"/>
        <v>0</v>
      </c>
      <c r="BZ149" s="212">
        <f t="shared" si="1914"/>
        <v>0</v>
      </c>
      <c r="CA149" s="213"/>
      <c r="CB149" s="240">
        <f t="shared" si="1879"/>
        <v>0</v>
      </c>
      <c r="CC149" s="214">
        <f t="shared" si="1915"/>
        <v>0</v>
      </c>
      <c r="CD149" s="215"/>
      <c r="CE149" s="242">
        <f t="shared" si="1880"/>
        <v>0</v>
      </c>
      <c r="CF149" s="221">
        <f t="shared" si="1881"/>
        <v>7808.77</v>
      </c>
      <c r="CG149" s="222">
        <f t="shared" si="1882"/>
        <v>1</v>
      </c>
      <c r="CH149" s="222">
        <f t="shared" si="1883"/>
        <v>0</v>
      </c>
      <c r="CI149" s="223">
        <v>38838</v>
      </c>
      <c r="CJ149" s="209">
        <f t="shared" si="1884"/>
        <v>7808.77</v>
      </c>
      <c r="CK149" s="209">
        <f t="shared" si="1885"/>
        <v>0</v>
      </c>
      <c r="CL149" s="209">
        <f t="shared" si="1916"/>
        <v>334133.39000000007</v>
      </c>
      <c r="CM149" s="207">
        <f>MAX(CL55:CL149)</f>
        <v>334133.39000000007</v>
      </c>
      <c r="CN149" s="207">
        <f t="shared" si="1886"/>
        <v>0</v>
      </c>
      <c r="CO149" s="225" t="b">
        <f>(CN150=CM394)</f>
        <v>0</v>
      </c>
      <c r="CP149" s="226">
        <f t="shared" si="1854"/>
        <v>0</v>
      </c>
      <c r="CQ149" s="227">
        <f t="shared" si="1786"/>
        <v>39387</v>
      </c>
      <c r="CR149" s="228">
        <f t="shared" si="1787"/>
        <v>54385</v>
      </c>
      <c r="CS149" s="228">
        <f t="shared" si="1788"/>
        <v>0</v>
      </c>
      <c r="CT149" s="228">
        <f t="shared" si="1789"/>
        <v>0</v>
      </c>
      <c r="CU149" s="228">
        <f t="shared" si="1790"/>
        <v>0</v>
      </c>
      <c r="CV149" s="228">
        <f t="shared" si="1791"/>
        <v>0</v>
      </c>
      <c r="CW149" s="228">
        <f t="shared" si="1792"/>
        <v>23624</v>
      </c>
      <c r="CX149" s="228">
        <f t="shared" si="1793"/>
        <v>0</v>
      </c>
      <c r="CY149" s="228">
        <f t="shared" si="1794"/>
        <v>0</v>
      </c>
      <c r="CZ149" s="228">
        <f t="shared" si="1795"/>
        <v>0</v>
      </c>
      <c r="DA149" s="228">
        <f t="shared" si="1796"/>
        <v>5779.6</v>
      </c>
      <c r="DB149" s="228">
        <f t="shared" si="1797"/>
        <v>71922</v>
      </c>
      <c r="DC149" s="228">
        <f t="shared" si="1798"/>
        <v>0</v>
      </c>
      <c r="DD149" s="228">
        <f t="shared" si="1799"/>
        <v>0</v>
      </c>
      <c r="DE149" s="228">
        <f t="shared" si="1800"/>
        <v>43557.489999999991</v>
      </c>
      <c r="DF149" s="228">
        <f t="shared" si="1801"/>
        <v>0</v>
      </c>
      <c r="DG149" s="228">
        <f t="shared" si="1802"/>
        <v>0</v>
      </c>
      <c r="DH149" s="228">
        <f t="shared" si="1803"/>
        <v>52349.01</v>
      </c>
      <c r="DI149" s="228">
        <f t="shared" si="1804"/>
        <v>0</v>
      </c>
      <c r="DJ149" s="228">
        <f t="shared" si="1805"/>
        <v>0</v>
      </c>
      <c r="DK149" s="228">
        <f t="shared" si="1806"/>
        <v>164296.80000000002</v>
      </c>
      <c r="DL149" s="228">
        <f t="shared" si="1807"/>
        <v>0</v>
      </c>
      <c r="DM149" s="228">
        <f t="shared" si="1808"/>
        <v>0</v>
      </c>
      <c r="DN149" s="228">
        <f t="shared" si="1809"/>
        <v>0</v>
      </c>
      <c r="DO149" s="228">
        <f t="shared" si="1810"/>
        <v>0</v>
      </c>
      <c r="DP149" s="229">
        <f t="shared" si="1811"/>
        <v>39387</v>
      </c>
      <c r="DQ149" s="228">
        <f t="shared" si="1379"/>
        <v>415913.9</v>
      </c>
      <c r="DR149" s="230">
        <f t="shared" si="1380"/>
        <v>39387</v>
      </c>
      <c r="DS149" s="231">
        <f t="shared" si="1381"/>
        <v>0</v>
      </c>
      <c r="DT149" s="232"/>
      <c r="DU149" s="232"/>
      <c r="DV149" s="232"/>
      <c r="DW149" s="232"/>
      <c r="DX149" s="232"/>
      <c r="DY149" s="232"/>
      <c r="DZ149" s="232"/>
      <c r="EA149" s="232"/>
      <c r="EB149" s="232"/>
      <c r="EC149" s="232"/>
      <c r="ED149" s="232"/>
      <c r="EE149" s="232"/>
      <c r="EF149" s="232"/>
      <c r="EG149" s="232"/>
      <c r="EH149" s="232"/>
      <c r="EI149" s="232"/>
      <c r="EJ149" s="232"/>
      <c r="EK149" s="232"/>
      <c r="EL149" s="232"/>
      <c r="EM149" s="232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33"/>
      <c r="FB149" s="233"/>
      <c r="FC149" s="233"/>
      <c r="FD149" s="233"/>
      <c r="FE149" s="233"/>
      <c r="FF149" s="233"/>
      <c r="FG149" s="233"/>
      <c r="FH149" s="233"/>
      <c r="FI149" s="233"/>
    </row>
    <row r="150" spans="1:165" s="234" customFormat="1" ht="19.5" customHeight="1" x14ac:dyDescent="0.35">
      <c r="A150" s="205"/>
      <c r="B150" s="466">
        <f t="shared" si="1887"/>
        <v>38869</v>
      </c>
      <c r="C150" s="467">
        <f t="shared" si="1888"/>
        <v>86587.78</v>
      </c>
      <c r="D150" s="467">
        <v>0</v>
      </c>
      <c r="E150" s="467">
        <v>0</v>
      </c>
      <c r="F150" s="467">
        <f t="shared" si="1855"/>
        <v>5058.7299999999996</v>
      </c>
      <c r="G150" s="467">
        <f t="shared" si="1889"/>
        <v>91646.51</v>
      </c>
      <c r="H150" s="480">
        <f t="shared" si="1890"/>
        <v>5.8423140078195789E-2</v>
      </c>
      <c r="I150" s="347">
        <f t="shared" si="1891"/>
        <v>339192.12000000005</v>
      </c>
      <c r="J150" s="210">
        <f t="shared" si="1856"/>
        <v>0</v>
      </c>
      <c r="K150" s="211">
        <v>38869</v>
      </c>
      <c r="L150" s="212">
        <f t="shared" si="1892"/>
        <v>1</v>
      </c>
      <c r="M150" s="397">
        <v>-5.5</v>
      </c>
      <c r="N150" s="235">
        <f t="shared" si="1857"/>
        <v>-5.5</v>
      </c>
      <c r="O150" s="214">
        <f t="shared" ref="O150" si="1980">O149</f>
        <v>0</v>
      </c>
      <c r="P150" s="397">
        <v>-0.55000000000000004</v>
      </c>
      <c r="Q150" s="236">
        <f t="shared" si="1858"/>
        <v>0</v>
      </c>
      <c r="R150" s="212">
        <f t="shared" ref="R150" si="1981">R149</f>
        <v>0</v>
      </c>
      <c r="S150" s="398">
        <v>87</v>
      </c>
      <c r="T150" s="237">
        <f t="shared" si="1859"/>
        <v>0</v>
      </c>
      <c r="U150" s="216">
        <f t="shared" ref="U150" si="1982">U149</f>
        <v>0</v>
      </c>
      <c r="V150" s="398">
        <v>8.6999999999999993</v>
      </c>
      <c r="W150" s="237">
        <f t="shared" si="1860"/>
        <v>0</v>
      </c>
      <c r="X150" s="216">
        <f t="shared" ref="X150" si="1983">X149</f>
        <v>0</v>
      </c>
      <c r="Y150" s="383">
        <v>2870</v>
      </c>
      <c r="Z150" s="238">
        <f t="shared" si="1861"/>
        <v>0</v>
      </c>
      <c r="AA150" s="218">
        <f t="shared" ref="AA150" si="1984">AA149</f>
        <v>1</v>
      </c>
      <c r="AB150" s="383">
        <v>1435</v>
      </c>
      <c r="AC150" s="239">
        <f t="shared" si="1862"/>
        <v>1435</v>
      </c>
      <c r="AD150" s="216">
        <f t="shared" ref="AD150" si="1985">AD149</f>
        <v>0</v>
      </c>
      <c r="AE150" s="383">
        <v>287</v>
      </c>
      <c r="AF150" s="239">
        <f t="shared" si="1863"/>
        <v>0</v>
      </c>
      <c r="AG150" s="216">
        <f t="shared" ref="AG150" si="1986">AG149</f>
        <v>0</v>
      </c>
      <c r="AH150" s="383">
        <v>7520</v>
      </c>
      <c r="AI150" s="238">
        <f t="shared" si="1864"/>
        <v>0</v>
      </c>
      <c r="AJ150" s="218">
        <f t="shared" ref="AJ150" si="1987">AJ149</f>
        <v>0</v>
      </c>
      <c r="AK150" s="383">
        <v>3760</v>
      </c>
      <c r="AL150" s="239">
        <f t="shared" si="1865"/>
        <v>0</v>
      </c>
      <c r="AM150" s="216">
        <f t="shared" ref="AM150" si="1988">AM149</f>
        <v>1</v>
      </c>
      <c r="AN150" s="383">
        <v>1504</v>
      </c>
      <c r="AO150" s="238">
        <f t="shared" si="1866"/>
        <v>1504</v>
      </c>
      <c r="AP150" s="218">
        <f t="shared" ref="AP150" si="1989">AP149</f>
        <v>1</v>
      </c>
      <c r="AQ150" s="398">
        <v>1050</v>
      </c>
      <c r="AR150" s="239">
        <f t="shared" si="1867"/>
        <v>1050</v>
      </c>
      <c r="AS150" s="216">
        <f t="shared" ref="AS150" si="1990">AS149</f>
        <v>0</v>
      </c>
      <c r="AT150" s="398">
        <v>105</v>
      </c>
      <c r="AU150" s="240">
        <f t="shared" si="1868"/>
        <v>0</v>
      </c>
      <c r="AV150" s="214">
        <f t="shared" ref="AV150" si="1991">AV149</f>
        <v>0</v>
      </c>
      <c r="AW150" s="397">
        <v>-959</v>
      </c>
      <c r="AX150" s="236">
        <f t="shared" si="1869"/>
        <v>0</v>
      </c>
      <c r="AY150" s="212">
        <f t="shared" ref="AY150" si="1992">AY149</f>
        <v>1</v>
      </c>
      <c r="AZ150" s="382">
        <v>-1676.5</v>
      </c>
      <c r="BA150" s="241">
        <f t="shared" si="1870"/>
        <v>-1676.5</v>
      </c>
      <c r="BB150" s="214">
        <f t="shared" ref="BB150" si="1993">BB149</f>
        <v>0</v>
      </c>
      <c r="BC150" s="382">
        <v>-202.75</v>
      </c>
      <c r="BD150" s="242">
        <f t="shared" si="1871"/>
        <v>0</v>
      </c>
      <c r="BE150" s="212">
        <f t="shared" ref="BE150" si="1994">BE149</f>
        <v>0</v>
      </c>
      <c r="BF150" s="374">
        <v>-4301.5</v>
      </c>
      <c r="BG150" s="242">
        <f t="shared" si="1872"/>
        <v>0</v>
      </c>
      <c r="BH150" s="212">
        <f t="shared" ref="BH150" si="1995">BH149</f>
        <v>1</v>
      </c>
      <c r="BI150" s="374">
        <v>-2170.25</v>
      </c>
      <c r="BJ150" s="240">
        <f t="shared" si="1873"/>
        <v>-2170.25</v>
      </c>
      <c r="BK150" s="212">
        <f t="shared" ref="BK150" si="1996">BK149</f>
        <v>0</v>
      </c>
      <c r="BL150" s="374">
        <v>-465.25</v>
      </c>
      <c r="BM150" s="240">
        <f t="shared" si="1874"/>
        <v>0</v>
      </c>
      <c r="BN150" s="212">
        <f t="shared" ref="BN150" si="1997">BN149</f>
        <v>0</v>
      </c>
      <c r="BO150" s="398">
        <v>2354.75</v>
      </c>
      <c r="BP150" s="236">
        <f t="shared" si="1875"/>
        <v>0</v>
      </c>
      <c r="BQ150" s="212">
        <f t="shared" ref="BQ150" si="1998">BQ149</f>
        <v>2</v>
      </c>
      <c r="BR150" s="398">
        <v>2460.9899999999998</v>
      </c>
      <c r="BS150" s="242">
        <f t="shared" si="1876"/>
        <v>4921.9799999999996</v>
      </c>
      <c r="BT150" s="212">
        <f t="shared" ref="BT150" si="1999">BT149</f>
        <v>0</v>
      </c>
      <c r="BU150" s="398">
        <v>1210.99</v>
      </c>
      <c r="BV150" s="240">
        <f t="shared" si="1877"/>
        <v>0</v>
      </c>
      <c r="BW150" s="220">
        <f t="shared" ref="BW150" si="2000">BW149</f>
        <v>0</v>
      </c>
      <c r="BX150" s="398">
        <v>211</v>
      </c>
      <c r="BY150" s="236">
        <f t="shared" si="1878"/>
        <v>0</v>
      </c>
      <c r="BZ150" s="212">
        <f t="shared" si="1914"/>
        <v>0</v>
      </c>
      <c r="CA150" s="213"/>
      <c r="CB150" s="240">
        <f t="shared" si="1879"/>
        <v>0</v>
      </c>
      <c r="CC150" s="214">
        <f t="shared" si="1915"/>
        <v>0</v>
      </c>
      <c r="CD150" s="215"/>
      <c r="CE150" s="242">
        <f t="shared" si="1880"/>
        <v>0</v>
      </c>
      <c r="CF150" s="221">
        <f t="shared" si="1881"/>
        <v>5058.7299999999996</v>
      </c>
      <c r="CG150" s="222">
        <f t="shared" si="1882"/>
        <v>1</v>
      </c>
      <c r="CH150" s="222">
        <f t="shared" si="1883"/>
        <v>0</v>
      </c>
      <c r="CI150" s="223">
        <v>38869</v>
      </c>
      <c r="CJ150" s="209">
        <f t="shared" si="1884"/>
        <v>5058.7299999999996</v>
      </c>
      <c r="CK150" s="209">
        <f t="shared" si="1885"/>
        <v>0</v>
      </c>
      <c r="CL150" s="209">
        <f t="shared" si="1916"/>
        <v>339192.12000000005</v>
      </c>
      <c r="CM150" s="207">
        <f>MAX(CL55:CL150)</f>
        <v>339192.12000000005</v>
      </c>
      <c r="CN150" s="207">
        <f t="shared" si="1886"/>
        <v>0</v>
      </c>
      <c r="CO150" s="225" t="b">
        <f>(CN151=CM394)</f>
        <v>0</v>
      </c>
      <c r="CP150" s="226">
        <f t="shared" si="1854"/>
        <v>0</v>
      </c>
      <c r="CQ150" s="227">
        <f t="shared" si="1786"/>
        <v>39417</v>
      </c>
      <c r="CR150" s="228">
        <f t="shared" si="1787"/>
        <v>48187</v>
      </c>
      <c r="CS150" s="228">
        <f t="shared" si="1788"/>
        <v>0</v>
      </c>
      <c r="CT150" s="228">
        <f t="shared" si="1789"/>
        <v>0</v>
      </c>
      <c r="CU150" s="228">
        <f t="shared" si="1790"/>
        <v>0</v>
      </c>
      <c r="CV150" s="228">
        <f t="shared" si="1791"/>
        <v>0</v>
      </c>
      <c r="CW150" s="228">
        <f t="shared" si="1792"/>
        <v>25665</v>
      </c>
      <c r="CX150" s="228">
        <f t="shared" si="1793"/>
        <v>0</v>
      </c>
      <c r="CY150" s="228">
        <f t="shared" si="1794"/>
        <v>0</v>
      </c>
      <c r="CZ150" s="228">
        <f t="shared" si="1795"/>
        <v>0</v>
      </c>
      <c r="DA150" s="228">
        <f t="shared" si="1796"/>
        <v>5183.6000000000004</v>
      </c>
      <c r="DB150" s="228">
        <f t="shared" si="1797"/>
        <v>72452</v>
      </c>
      <c r="DC150" s="228">
        <f t="shared" si="1798"/>
        <v>0</v>
      </c>
      <c r="DD150" s="228">
        <f t="shared" si="1799"/>
        <v>0</v>
      </c>
      <c r="DE150" s="228">
        <f t="shared" si="1800"/>
        <v>42343.479999999989</v>
      </c>
      <c r="DF150" s="228">
        <f t="shared" si="1801"/>
        <v>0</v>
      </c>
      <c r="DG150" s="228">
        <f t="shared" si="1802"/>
        <v>0</v>
      </c>
      <c r="DH150" s="228">
        <f t="shared" si="1803"/>
        <v>52347.51</v>
      </c>
      <c r="DI150" s="228">
        <f t="shared" si="1804"/>
        <v>0</v>
      </c>
      <c r="DJ150" s="228">
        <f t="shared" si="1805"/>
        <v>0</v>
      </c>
      <c r="DK150" s="228">
        <f t="shared" si="1806"/>
        <v>166018.86000000002</v>
      </c>
      <c r="DL150" s="228">
        <f t="shared" si="1807"/>
        <v>0</v>
      </c>
      <c r="DM150" s="228">
        <f t="shared" si="1808"/>
        <v>0</v>
      </c>
      <c r="DN150" s="228">
        <f t="shared" si="1809"/>
        <v>0</v>
      </c>
      <c r="DO150" s="228">
        <f t="shared" si="1810"/>
        <v>0</v>
      </c>
      <c r="DP150" s="229">
        <f t="shared" si="1811"/>
        <v>39417</v>
      </c>
      <c r="DQ150" s="228">
        <f t="shared" si="1379"/>
        <v>412197.45</v>
      </c>
      <c r="DR150" s="230">
        <f t="shared" si="1380"/>
        <v>39417</v>
      </c>
      <c r="DS150" s="231">
        <f t="shared" si="1381"/>
        <v>-3951.9400000000023</v>
      </c>
      <c r="DT150" s="232"/>
      <c r="DU150" s="232"/>
      <c r="DV150" s="232"/>
      <c r="DW150" s="232"/>
      <c r="DX150" s="232"/>
      <c r="DY150" s="232"/>
      <c r="DZ150" s="232"/>
      <c r="EA150" s="232"/>
      <c r="EB150" s="232"/>
      <c r="EC150" s="232"/>
      <c r="ED150" s="232"/>
      <c r="EE150" s="232"/>
      <c r="EF150" s="232"/>
      <c r="EG150" s="232"/>
      <c r="EH150" s="232"/>
      <c r="EI150" s="232"/>
      <c r="EJ150" s="232"/>
      <c r="EK150" s="232"/>
      <c r="EL150" s="232"/>
      <c r="EM150" s="232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5"/>
      <c r="FA150" s="233"/>
      <c r="FB150" s="233"/>
      <c r="FC150" s="233"/>
      <c r="FD150" s="233"/>
      <c r="FE150" s="233"/>
      <c r="FF150" s="233"/>
      <c r="FG150" s="233"/>
      <c r="FH150" s="233"/>
      <c r="FI150" s="233"/>
    </row>
    <row r="151" spans="1:165" s="234" customFormat="1" ht="19.5" customHeight="1" x14ac:dyDescent="0.35">
      <c r="A151" s="205"/>
      <c r="B151" s="466">
        <f t="shared" si="1887"/>
        <v>38899</v>
      </c>
      <c r="C151" s="467">
        <f t="shared" si="1888"/>
        <v>91646.51</v>
      </c>
      <c r="D151" s="467">
        <v>0</v>
      </c>
      <c r="E151" s="467">
        <v>0</v>
      </c>
      <c r="F151" s="467">
        <f t="shared" si="1855"/>
        <v>-3951.94</v>
      </c>
      <c r="G151" s="467">
        <f t="shared" si="1889"/>
        <v>87694.569999999992</v>
      </c>
      <c r="H151" s="480">
        <f t="shared" si="1890"/>
        <v>-4.3121554765151456E-2</v>
      </c>
      <c r="I151" s="347">
        <f t="shared" si="1891"/>
        <v>335240.18000000005</v>
      </c>
      <c r="J151" s="210">
        <f t="shared" si="1856"/>
        <v>-3951.9400000000023</v>
      </c>
      <c r="K151" s="211">
        <v>38899</v>
      </c>
      <c r="L151" s="212">
        <f t="shared" si="1892"/>
        <v>1</v>
      </c>
      <c r="M151" s="397">
        <v>-2454</v>
      </c>
      <c r="N151" s="235">
        <f t="shared" si="1857"/>
        <v>-2454</v>
      </c>
      <c r="O151" s="214">
        <f t="shared" ref="O151" si="2001">O150</f>
        <v>0</v>
      </c>
      <c r="P151" s="397">
        <v>-350.7</v>
      </c>
      <c r="Q151" s="236">
        <f t="shared" si="1858"/>
        <v>0</v>
      </c>
      <c r="R151" s="212">
        <f t="shared" ref="R151" si="2002">R150</f>
        <v>0</v>
      </c>
      <c r="S151" s="398">
        <v>1316</v>
      </c>
      <c r="T151" s="237">
        <f t="shared" si="1859"/>
        <v>0</v>
      </c>
      <c r="U151" s="216">
        <f t="shared" ref="U151" si="2003">U150</f>
        <v>0</v>
      </c>
      <c r="V151" s="398">
        <v>131.6</v>
      </c>
      <c r="W151" s="237">
        <f t="shared" si="1860"/>
        <v>0</v>
      </c>
      <c r="X151" s="216">
        <f t="shared" ref="X151" si="2004">X150</f>
        <v>0</v>
      </c>
      <c r="Y151" s="383">
        <v>620</v>
      </c>
      <c r="Z151" s="238">
        <f t="shared" si="1861"/>
        <v>0</v>
      </c>
      <c r="AA151" s="218">
        <f t="shared" ref="AA151" si="2005">AA150</f>
        <v>1</v>
      </c>
      <c r="AB151" s="383">
        <v>290.5</v>
      </c>
      <c r="AC151" s="239">
        <f t="shared" si="1862"/>
        <v>290.5</v>
      </c>
      <c r="AD151" s="216">
        <f t="shared" ref="AD151" si="2006">AD150</f>
        <v>0</v>
      </c>
      <c r="AE151" s="383">
        <v>26.9</v>
      </c>
      <c r="AF151" s="239">
        <f t="shared" si="1863"/>
        <v>0</v>
      </c>
      <c r="AG151" s="216">
        <f t="shared" ref="AG151" si="2007">AG150</f>
        <v>0</v>
      </c>
      <c r="AH151" s="382">
        <v>-5883</v>
      </c>
      <c r="AI151" s="238">
        <f t="shared" si="1864"/>
        <v>0</v>
      </c>
      <c r="AJ151" s="218">
        <f t="shared" ref="AJ151" si="2008">AJ150</f>
        <v>0</v>
      </c>
      <c r="AK151" s="382">
        <v>-3000</v>
      </c>
      <c r="AL151" s="239">
        <f t="shared" si="1865"/>
        <v>0</v>
      </c>
      <c r="AM151" s="216">
        <f t="shared" ref="AM151" si="2009">AM150</f>
        <v>1</v>
      </c>
      <c r="AN151" s="382">
        <v>-1270.2</v>
      </c>
      <c r="AO151" s="238">
        <f t="shared" si="1866"/>
        <v>-1270.2</v>
      </c>
      <c r="AP151" s="218">
        <f t="shared" ref="AP151" si="2010">AP150</f>
        <v>1</v>
      </c>
      <c r="AQ151" s="398">
        <v>1661</v>
      </c>
      <c r="AR151" s="239">
        <f t="shared" si="1867"/>
        <v>1661</v>
      </c>
      <c r="AS151" s="216">
        <f t="shared" ref="AS151" si="2011">AS150</f>
        <v>0</v>
      </c>
      <c r="AT151" s="398">
        <v>131</v>
      </c>
      <c r="AU151" s="240">
        <f t="shared" si="1868"/>
        <v>0</v>
      </c>
      <c r="AV151" s="214">
        <f t="shared" ref="AV151" si="2012">AV150</f>
        <v>0</v>
      </c>
      <c r="AW151" s="398">
        <v>1130</v>
      </c>
      <c r="AX151" s="236">
        <f t="shared" si="1869"/>
        <v>0</v>
      </c>
      <c r="AY151" s="212">
        <f t="shared" ref="AY151" si="2013">AY150</f>
        <v>1</v>
      </c>
      <c r="AZ151" s="382">
        <v>-1178.01</v>
      </c>
      <c r="BA151" s="241">
        <f t="shared" si="1870"/>
        <v>-1178.01</v>
      </c>
      <c r="BB151" s="214">
        <f t="shared" ref="BB151" si="2014">BB150</f>
        <v>0</v>
      </c>
      <c r="BC151" s="382">
        <v>-188</v>
      </c>
      <c r="BD151" s="242">
        <f t="shared" si="1871"/>
        <v>0</v>
      </c>
      <c r="BE151" s="212">
        <f t="shared" ref="BE151" si="2015">BE150</f>
        <v>0</v>
      </c>
      <c r="BF151" s="374">
        <v>-3079.5</v>
      </c>
      <c r="BG151" s="242">
        <f t="shared" si="1872"/>
        <v>0</v>
      </c>
      <c r="BH151" s="212">
        <f t="shared" ref="BH151" si="2016">BH150</f>
        <v>1</v>
      </c>
      <c r="BI151" s="374">
        <v>-1598.25</v>
      </c>
      <c r="BJ151" s="240">
        <f t="shared" si="1873"/>
        <v>-1598.25</v>
      </c>
      <c r="BK151" s="212">
        <f t="shared" ref="BK151" si="2017">BK150</f>
        <v>0</v>
      </c>
      <c r="BL151" s="374">
        <v>-413.25</v>
      </c>
      <c r="BM151" s="240">
        <f t="shared" si="1874"/>
        <v>0</v>
      </c>
      <c r="BN151" s="212">
        <f t="shared" ref="BN151" si="2018">BN150</f>
        <v>0</v>
      </c>
      <c r="BO151" s="397">
        <v>-1539</v>
      </c>
      <c r="BP151" s="236">
        <f t="shared" si="1875"/>
        <v>0</v>
      </c>
      <c r="BQ151" s="212">
        <f t="shared" ref="BQ151" si="2019">BQ150</f>
        <v>2</v>
      </c>
      <c r="BR151" s="398">
        <v>298.51</v>
      </c>
      <c r="BS151" s="242">
        <f t="shared" si="1876"/>
        <v>597.02</v>
      </c>
      <c r="BT151" s="212">
        <f t="shared" ref="BT151" si="2020">BT150</f>
        <v>0</v>
      </c>
      <c r="BU151" s="398">
        <v>129.76</v>
      </c>
      <c r="BV151" s="240">
        <f t="shared" si="1877"/>
        <v>0</v>
      </c>
      <c r="BW151" s="220">
        <f t="shared" ref="BW151" si="2021">BW150</f>
        <v>0</v>
      </c>
      <c r="BX151" s="397">
        <v>-5.25</v>
      </c>
      <c r="BY151" s="236">
        <f t="shared" si="1878"/>
        <v>0</v>
      </c>
      <c r="BZ151" s="212">
        <f t="shared" si="1914"/>
        <v>0</v>
      </c>
      <c r="CA151" s="213"/>
      <c r="CB151" s="240">
        <f t="shared" si="1879"/>
        <v>0</v>
      </c>
      <c r="CC151" s="214">
        <f t="shared" si="1915"/>
        <v>0</v>
      </c>
      <c r="CD151" s="215"/>
      <c r="CE151" s="242">
        <f t="shared" si="1880"/>
        <v>0</v>
      </c>
      <c r="CF151" s="221">
        <f t="shared" si="1881"/>
        <v>-3951.94</v>
      </c>
      <c r="CG151" s="222">
        <f t="shared" si="1882"/>
        <v>0</v>
      </c>
      <c r="CH151" s="222">
        <f t="shared" si="1883"/>
        <v>1</v>
      </c>
      <c r="CI151" s="223">
        <v>38899</v>
      </c>
      <c r="CJ151" s="209">
        <f t="shared" si="1884"/>
        <v>0</v>
      </c>
      <c r="CK151" s="209">
        <f t="shared" si="1885"/>
        <v>-3951.94</v>
      </c>
      <c r="CL151" s="209">
        <f t="shared" si="1916"/>
        <v>335240.18000000005</v>
      </c>
      <c r="CM151" s="207">
        <f>MAX(CL55:CL151)</f>
        <v>339192.12000000005</v>
      </c>
      <c r="CN151" s="207">
        <f t="shared" si="1886"/>
        <v>-3951.9400000000023</v>
      </c>
      <c r="CO151" s="225" t="b">
        <f>(CN152=CM394)</f>
        <v>0</v>
      </c>
      <c r="CP151" s="226">
        <f t="shared" si="1854"/>
        <v>0</v>
      </c>
      <c r="CQ151" s="227">
        <f t="shared" ref="CQ151:CQ162" si="2022">CI175</f>
        <v>39448</v>
      </c>
      <c r="CR151" s="228">
        <f t="shared" ref="CR151:CR162" si="2023">N175+CR150</f>
        <v>52638.5</v>
      </c>
      <c r="CS151" s="228">
        <f t="shared" ref="CS151:CS162" si="2024">Q175+CS150</f>
        <v>0</v>
      </c>
      <c r="CT151" s="228">
        <f t="shared" ref="CT151:CT162" si="2025">T175+CT150</f>
        <v>0</v>
      </c>
      <c r="CU151" s="228">
        <f t="shared" ref="CU151:CU162" si="2026">W175+CU150</f>
        <v>0</v>
      </c>
      <c r="CV151" s="228">
        <f t="shared" ref="CV151:CV162" si="2027">Z175+CV150</f>
        <v>0</v>
      </c>
      <c r="CW151" s="228">
        <f t="shared" ref="CW151:CW162" si="2028">AC175+CW150</f>
        <v>30250</v>
      </c>
      <c r="CX151" s="228">
        <f t="shared" ref="CX151:CX162" si="2029">AF175+CX150</f>
        <v>0</v>
      </c>
      <c r="CY151" s="228">
        <f t="shared" ref="CY151:CY162" si="2030">AI175+CY150</f>
        <v>0</v>
      </c>
      <c r="CZ151" s="228">
        <f t="shared" ref="CZ151:CZ162" si="2031">AL175+CZ150</f>
        <v>0</v>
      </c>
      <c r="DA151" s="228">
        <f t="shared" ref="DA151:DA162" si="2032">AO175+DA150</f>
        <v>7303.4000000000005</v>
      </c>
      <c r="DB151" s="228">
        <f t="shared" ref="DB151:DB162" si="2033">AR175+DB150</f>
        <v>69135</v>
      </c>
      <c r="DC151" s="228">
        <f t="shared" ref="DC151:DC162" si="2034">AU175+DC150</f>
        <v>0</v>
      </c>
      <c r="DD151" s="228">
        <f t="shared" ref="DD151:DD162" si="2035">AX175+DD150</f>
        <v>0</v>
      </c>
      <c r="DE151" s="228">
        <f t="shared" ref="DE151:DE162" si="2036">BA175+DE150</f>
        <v>47791.969999999987</v>
      </c>
      <c r="DF151" s="228">
        <f t="shared" ref="DF151:DF162" si="2037">BD175+DF150</f>
        <v>0</v>
      </c>
      <c r="DG151" s="228">
        <f t="shared" ref="DG151:DG162" si="2038">BG175+DG150</f>
        <v>0</v>
      </c>
      <c r="DH151" s="228">
        <f t="shared" ref="DH151:DH162" si="2039">BJ175+DH150</f>
        <v>54027.26</v>
      </c>
      <c r="DI151" s="228">
        <f t="shared" ref="DI151:DI162" si="2040">BM175+DI150</f>
        <v>0</v>
      </c>
      <c r="DJ151" s="228">
        <f t="shared" ref="DJ151:DJ162" si="2041">BP175+DJ150</f>
        <v>0</v>
      </c>
      <c r="DK151" s="228">
        <f t="shared" ref="DK151:DK162" si="2042">BS175+DK150</f>
        <v>176440.86000000002</v>
      </c>
      <c r="DL151" s="228">
        <f t="shared" ref="DL151:DL162" si="2043">BV175+DL150</f>
        <v>0</v>
      </c>
      <c r="DM151" s="228">
        <f t="shared" ref="DM151:DM162" si="2044">BY175+DM150</f>
        <v>0</v>
      </c>
      <c r="DN151" s="228">
        <f t="shared" ref="DN151:DN162" si="2045">CB175+DN150</f>
        <v>0</v>
      </c>
      <c r="DO151" s="228">
        <f t="shared" ref="DO151:DO162" si="2046">CE175+DO150</f>
        <v>0</v>
      </c>
      <c r="DP151" s="229">
        <f t="shared" ref="DP151:DP162" si="2047">B175</f>
        <v>39448</v>
      </c>
      <c r="DQ151" s="228">
        <f t="shared" si="1379"/>
        <v>437586.99</v>
      </c>
      <c r="DR151" s="230">
        <f t="shared" si="1380"/>
        <v>39448</v>
      </c>
      <c r="DS151" s="231">
        <f t="shared" si="1381"/>
        <v>-6718.9500000000116</v>
      </c>
      <c r="DT151" s="232"/>
      <c r="DU151" s="232"/>
      <c r="DV151" s="232"/>
      <c r="DW151" s="232"/>
      <c r="DX151" s="232"/>
      <c r="DY151" s="232"/>
      <c r="DZ151" s="232"/>
      <c r="EA151" s="232"/>
      <c r="EB151" s="232"/>
      <c r="EC151" s="232"/>
      <c r="ED151" s="232"/>
      <c r="EE151" s="232"/>
      <c r="EF151" s="232"/>
      <c r="EG151" s="232"/>
      <c r="EH151" s="232"/>
      <c r="EI151" s="232"/>
      <c r="EJ151" s="232"/>
      <c r="EK151" s="232"/>
      <c r="EL151" s="232"/>
      <c r="EM151" s="232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33"/>
      <c r="FB151" s="233"/>
      <c r="FC151" s="233"/>
      <c r="FD151" s="233"/>
      <c r="FE151" s="233"/>
      <c r="FF151" s="233"/>
      <c r="FG151" s="233"/>
      <c r="FH151" s="233"/>
      <c r="FI151" s="233"/>
    </row>
    <row r="152" spans="1:165" s="234" customFormat="1" ht="19.5" customHeight="1" x14ac:dyDescent="0.35">
      <c r="A152" s="205"/>
      <c r="B152" s="466">
        <f t="shared" si="1887"/>
        <v>38930</v>
      </c>
      <c r="C152" s="467">
        <f t="shared" si="1888"/>
        <v>87694.569999999992</v>
      </c>
      <c r="D152" s="467">
        <v>0</v>
      </c>
      <c r="E152" s="467">
        <v>0</v>
      </c>
      <c r="F152" s="467">
        <f t="shared" si="1855"/>
        <v>-2767.01</v>
      </c>
      <c r="G152" s="467">
        <f t="shared" si="1889"/>
        <v>84927.56</v>
      </c>
      <c r="H152" s="480">
        <f t="shared" si="1890"/>
        <v>-3.1552808799906316E-2</v>
      </c>
      <c r="I152" s="347">
        <f t="shared" si="1891"/>
        <v>332473.17000000004</v>
      </c>
      <c r="J152" s="210">
        <f t="shared" si="1856"/>
        <v>-6718.9500000000116</v>
      </c>
      <c r="K152" s="211">
        <v>38930</v>
      </c>
      <c r="L152" s="212">
        <f t="shared" si="1892"/>
        <v>1</v>
      </c>
      <c r="M152" s="398">
        <v>1358</v>
      </c>
      <c r="N152" s="235">
        <f t="shared" si="1857"/>
        <v>1358</v>
      </c>
      <c r="O152" s="214">
        <f t="shared" ref="O152" si="2048">O151</f>
        <v>0</v>
      </c>
      <c r="P152" s="398">
        <v>135.80000000000001</v>
      </c>
      <c r="Q152" s="236">
        <f t="shared" si="1858"/>
        <v>0</v>
      </c>
      <c r="R152" s="212">
        <f t="shared" ref="R152" si="2049">R151</f>
        <v>0</v>
      </c>
      <c r="S152" s="398">
        <v>1971</v>
      </c>
      <c r="T152" s="237">
        <f t="shared" si="1859"/>
        <v>0</v>
      </c>
      <c r="U152" s="216">
        <f t="shared" ref="U152" si="2050">U151</f>
        <v>0</v>
      </c>
      <c r="V152" s="398">
        <v>162</v>
      </c>
      <c r="W152" s="237">
        <f t="shared" si="1860"/>
        <v>0</v>
      </c>
      <c r="X152" s="216">
        <f t="shared" ref="X152" si="2051">X151</f>
        <v>0</v>
      </c>
      <c r="Y152" s="382">
        <v>-983</v>
      </c>
      <c r="Z152" s="238">
        <f t="shared" si="1861"/>
        <v>0</v>
      </c>
      <c r="AA152" s="218">
        <f t="shared" ref="AA152" si="2052">AA151</f>
        <v>1</v>
      </c>
      <c r="AB152" s="382">
        <v>-511</v>
      </c>
      <c r="AC152" s="239">
        <f t="shared" si="1862"/>
        <v>-511</v>
      </c>
      <c r="AD152" s="216">
        <f t="shared" ref="AD152" si="2053">AD151</f>
        <v>0</v>
      </c>
      <c r="AE152" s="382">
        <v>-133.4</v>
      </c>
      <c r="AF152" s="239">
        <f t="shared" si="1863"/>
        <v>0</v>
      </c>
      <c r="AG152" s="216">
        <f t="shared" ref="AG152" si="2054">AG151</f>
        <v>0</v>
      </c>
      <c r="AH152" s="383">
        <v>7195</v>
      </c>
      <c r="AI152" s="238">
        <f t="shared" si="1864"/>
        <v>0</v>
      </c>
      <c r="AJ152" s="218">
        <f t="shared" ref="AJ152" si="2055">AJ151</f>
        <v>0</v>
      </c>
      <c r="AK152" s="383">
        <v>3597.5</v>
      </c>
      <c r="AL152" s="239">
        <f t="shared" si="1865"/>
        <v>0</v>
      </c>
      <c r="AM152" s="216">
        <f t="shared" ref="AM152" si="2056">AM151</f>
        <v>1</v>
      </c>
      <c r="AN152" s="383">
        <v>1439</v>
      </c>
      <c r="AO152" s="238">
        <f t="shared" si="1866"/>
        <v>1439</v>
      </c>
      <c r="AP152" s="218">
        <f t="shared" ref="AP152" si="2057">AP151</f>
        <v>1</v>
      </c>
      <c r="AQ152" s="397">
        <v>-230</v>
      </c>
      <c r="AR152" s="239">
        <f t="shared" si="1867"/>
        <v>-230</v>
      </c>
      <c r="AS152" s="216">
        <f t="shared" ref="AS152" si="2058">AS151</f>
        <v>0</v>
      </c>
      <c r="AT152" s="397">
        <v>-23</v>
      </c>
      <c r="AU152" s="240">
        <f t="shared" si="1868"/>
        <v>0</v>
      </c>
      <c r="AV152" s="214">
        <f t="shared" ref="AV152" si="2059">AV151</f>
        <v>0</v>
      </c>
      <c r="AW152" s="398">
        <v>1571</v>
      </c>
      <c r="AX152" s="236">
        <f t="shared" si="1869"/>
        <v>0</v>
      </c>
      <c r="AY152" s="212">
        <f t="shared" ref="AY152" si="2060">AY151</f>
        <v>1</v>
      </c>
      <c r="AZ152" s="382">
        <v>-3495.01</v>
      </c>
      <c r="BA152" s="241">
        <f t="shared" si="1870"/>
        <v>-3495.01</v>
      </c>
      <c r="BB152" s="214">
        <f t="shared" ref="BB152" si="2061">BB151</f>
        <v>0</v>
      </c>
      <c r="BC152" s="382">
        <v>-525</v>
      </c>
      <c r="BD152" s="242">
        <f t="shared" si="1871"/>
        <v>0</v>
      </c>
      <c r="BE152" s="212">
        <f t="shared" ref="BE152" si="2062">BE151</f>
        <v>0</v>
      </c>
      <c r="BF152" s="375">
        <v>550</v>
      </c>
      <c r="BG152" s="242">
        <f t="shared" si="1872"/>
        <v>0</v>
      </c>
      <c r="BH152" s="212">
        <f t="shared" ref="BH152" si="2063">BH151</f>
        <v>1</v>
      </c>
      <c r="BI152" s="375">
        <v>275</v>
      </c>
      <c r="BJ152" s="240">
        <f t="shared" si="1873"/>
        <v>275</v>
      </c>
      <c r="BK152" s="212">
        <f t="shared" ref="BK152" si="2064">BK151</f>
        <v>0</v>
      </c>
      <c r="BL152" s="375">
        <v>55</v>
      </c>
      <c r="BM152" s="240">
        <f t="shared" si="1874"/>
        <v>0</v>
      </c>
      <c r="BN152" s="212">
        <f t="shared" ref="BN152" si="2065">BN151</f>
        <v>0</v>
      </c>
      <c r="BO152" s="398">
        <v>2631.25</v>
      </c>
      <c r="BP152" s="236">
        <f t="shared" si="1875"/>
        <v>0</v>
      </c>
      <c r="BQ152" s="212">
        <f t="shared" ref="BQ152" si="2066">BQ151</f>
        <v>2</v>
      </c>
      <c r="BR152" s="397">
        <v>-801.5</v>
      </c>
      <c r="BS152" s="242">
        <f t="shared" si="1876"/>
        <v>-1603</v>
      </c>
      <c r="BT152" s="212">
        <f t="shared" ref="BT152" si="2067">BT151</f>
        <v>0</v>
      </c>
      <c r="BU152" s="397">
        <v>-420.25</v>
      </c>
      <c r="BV152" s="240">
        <f t="shared" si="1877"/>
        <v>0</v>
      </c>
      <c r="BW152" s="220">
        <f t="shared" ref="BW152" si="2068">BW151</f>
        <v>0</v>
      </c>
      <c r="BX152" s="397">
        <v>-115.25</v>
      </c>
      <c r="BY152" s="236">
        <f t="shared" si="1878"/>
        <v>0</v>
      </c>
      <c r="BZ152" s="212">
        <f t="shared" si="1914"/>
        <v>0</v>
      </c>
      <c r="CA152" s="213"/>
      <c r="CB152" s="240">
        <f t="shared" si="1879"/>
        <v>0</v>
      </c>
      <c r="CC152" s="214">
        <f t="shared" si="1915"/>
        <v>0</v>
      </c>
      <c r="CD152" s="215"/>
      <c r="CE152" s="242">
        <f t="shared" si="1880"/>
        <v>0</v>
      </c>
      <c r="CF152" s="221">
        <f t="shared" si="1881"/>
        <v>-2767.01</v>
      </c>
      <c r="CG152" s="222">
        <f t="shared" si="1882"/>
        <v>0</v>
      </c>
      <c r="CH152" s="222">
        <f t="shared" si="1883"/>
        <v>1</v>
      </c>
      <c r="CI152" s="223">
        <v>38930</v>
      </c>
      <c r="CJ152" s="209">
        <f t="shared" si="1884"/>
        <v>0</v>
      </c>
      <c r="CK152" s="209">
        <f t="shared" si="1885"/>
        <v>-2767.01</v>
      </c>
      <c r="CL152" s="209">
        <f t="shared" si="1916"/>
        <v>332473.17000000004</v>
      </c>
      <c r="CM152" s="207">
        <f>MAX(CL55:CL152)</f>
        <v>339192.12000000005</v>
      </c>
      <c r="CN152" s="207">
        <f t="shared" si="1886"/>
        <v>-6718.9500000000116</v>
      </c>
      <c r="CO152" s="225" t="b">
        <f>(CN153=CM394)</f>
        <v>0</v>
      </c>
      <c r="CP152" s="226">
        <f t="shared" si="1854"/>
        <v>0</v>
      </c>
      <c r="CQ152" s="227">
        <f t="shared" si="2022"/>
        <v>39479</v>
      </c>
      <c r="CR152" s="228">
        <f t="shared" si="2023"/>
        <v>50878.5</v>
      </c>
      <c r="CS152" s="228">
        <f t="shared" si="2024"/>
        <v>0</v>
      </c>
      <c r="CT152" s="228">
        <f t="shared" si="2025"/>
        <v>0</v>
      </c>
      <c r="CU152" s="228">
        <f t="shared" si="2026"/>
        <v>0</v>
      </c>
      <c r="CV152" s="228">
        <f t="shared" si="2027"/>
        <v>0</v>
      </c>
      <c r="CW152" s="228">
        <f t="shared" si="2028"/>
        <v>32700.5</v>
      </c>
      <c r="CX152" s="228">
        <f t="shared" si="2029"/>
        <v>0</v>
      </c>
      <c r="CY152" s="228">
        <f t="shared" si="2030"/>
        <v>0</v>
      </c>
      <c r="CZ152" s="228">
        <f t="shared" si="2031"/>
        <v>0</v>
      </c>
      <c r="DA152" s="228">
        <f t="shared" si="2032"/>
        <v>10214.400000000001</v>
      </c>
      <c r="DB152" s="228">
        <f t="shared" si="2033"/>
        <v>72655</v>
      </c>
      <c r="DC152" s="228">
        <f t="shared" si="2034"/>
        <v>0</v>
      </c>
      <c r="DD152" s="228">
        <f t="shared" si="2035"/>
        <v>0</v>
      </c>
      <c r="DE152" s="228">
        <f t="shared" si="2036"/>
        <v>51679.469999999987</v>
      </c>
      <c r="DF152" s="228">
        <f t="shared" si="2037"/>
        <v>0</v>
      </c>
      <c r="DG152" s="228">
        <f t="shared" si="2038"/>
        <v>0</v>
      </c>
      <c r="DH152" s="228">
        <f t="shared" si="2039"/>
        <v>54855.51</v>
      </c>
      <c r="DI152" s="228">
        <f t="shared" si="2040"/>
        <v>0</v>
      </c>
      <c r="DJ152" s="228">
        <f t="shared" si="2041"/>
        <v>0</v>
      </c>
      <c r="DK152" s="228">
        <f t="shared" si="2042"/>
        <v>180859.84000000003</v>
      </c>
      <c r="DL152" s="228">
        <f t="shared" si="2043"/>
        <v>0</v>
      </c>
      <c r="DM152" s="228">
        <f t="shared" si="2044"/>
        <v>0</v>
      </c>
      <c r="DN152" s="228">
        <f t="shared" si="2045"/>
        <v>0</v>
      </c>
      <c r="DO152" s="228">
        <f t="shared" si="2046"/>
        <v>0</v>
      </c>
      <c r="DP152" s="229">
        <f t="shared" si="2047"/>
        <v>39479</v>
      </c>
      <c r="DQ152" s="228">
        <f t="shared" si="1379"/>
        <v>453843.22000000003</v>
      </c>
      <c r="DR152" s="230">
        <f t="shared" si="1380"/>
        <v>39479</v>
      </c>
      <c r="DS152" s="231">
        <f t="shared" si="1381"/>
        <v>-4025.9199999999837</v>
      </c>
      <c r="DT152" s="232"/>
      <c r="DU152" s="232"/>
      <c r="DV152" s="232"/>
      <c r="DW152" s="232"/>
      <c r="DX152" s="232"/>
      <c r="DY152" s="232"/>
      <c r="DZ152" s="232"/>
      <c r="EA152" s="232"/>
      <c r="EB152" s="232"/>
      <c r="EC152" s="232"/>
      <c r="ED152" s="232"/>
      <c r="EE152" s="232"/>
      <c r="EF152" s="232"/>
      <c r="EG152" s="232"/>
      <c r="EH152" s="232"/>
      <c r="EI152" s="232"/>
      <c r="EJ152" s="232"/>
      <c r="EK152" s="232"/>
      <c r="EL152" s="232"/>
      <c r="EM152" s="232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33"/>
      <c r="FB152" s="233"/>
      <c r="FC152" s="233"/>
      <c r="FD152" s="233"/>
      <c r="FE152" s="233"/>
      <c r="FF152" s="233"/>
      <c r="FG152" s="233"/>
      <c r="FH152" s="233"/>
      <c r="FI152" s="233"/>
    </row>
    <row r="153" spans="1:165" s="234" customFormat="1" ht="19.5" customHeight="1" x14ac:dyDescent="0.35">
      <c r="A153" s="205"/>
      <c r="B153" s="466">
        <f t="shared" si="1887"/>
        <v>38961</v>
      </c>
      <c r="C153" s="467">
        <f t="shared" si="1888"/>
        <v>84927.56</v>
      </c>
      <c r="D153" s="467">
        <v>0</v>
      </c>
      <c r="E153" s="467">
        <v>0</v>
      </c>
      <c r="F153" s="467">
        <f t="shared" si="1855"/>
        <v>2693.0299999999997</v>
      </c>
      <c r="G153" s="467">
        <f t="shared" si="1889"/>
        <v>87620.59</v>
      </c>
      <c r="H153" s="480">
        <f t="shared" si="1890"/>
        <v>3.1709730033454391E-2</v>
      </c>
      <c r="I153" s="347">
        <f t="shared" si="1891"/>
        <v>335166.20000000007</v>
      </c>
      <c r="J153" s="210">
        <f t="shared" si="1856"/>
        <v>-4025.9199999999837</v>
      </c>
      <c r="K153" s="211">
        <v>38961</v>
      </c>
      <c r="L153" s="212">
        <f t="shared" si="1892"/>
        <v>1</v>
      </c>
      <c r="M153" s="398">
        <v>1601.5</v>
      </c>
      <c r="N153" s="235">
        <f t="shared" si="1857"/>
        <v>1601.5</v>
      </c>
      <c r="O153" s="214">
        <f t="shared" ref="O153" si="2069">O152</f>
        <v>0</v>
      </c>
      <c r="P153" s="398">
        <v>160.15</v>
      </c>
      <c r="Q153" s="236">
        <f t="shared" si="1858"/>
        <v>0</v>
      </c>
      <c r="R153" s="212">
        <f t="shared" ref="R153" si="2070">R152</f>
        <v>0</v>
      </c>
      <c r="S153" s="398">
        <v>1488</v>
      </c>
      <c r="T153" s="237">
        <f t="shared" si="1859"/>
        <v>0</v>
      </c>
      <c r="U153" s="216">
        <f t="shared" ref="U153" si="2071">U152</f>
        <v>0</v>
      </c>
      <c r="V153" s="398">
        <v>148.80000000000001</v>
      </c>
      <c r="W153" s="237">
        <f t="shared" si="1860"/>
        <v>0</v>
      </c>
      <c r="X153" s="216">
        <f t="shared" ref="X153" si="2072">X152</f>
        <v>0</v>
      </c>
      <c r="Y153" s="383">
        <v>1766</v>
      </c>
      <c r="Z153" s="238">
        <f t="shared" si="1861"/>
        <v>0</v>
      </c>
      <c r="AA153" s="218">
        <f t="shared" ref="AA153" si="2073">AA152</f>
        <v>1</v>
      </c>
      <c r="AB153" s="383">
        <v>844</v>
      </c>
      <c r="AC153" s="239">
        <f t="shared" si="1862"/>
        <v>844</v>
      </c>
      <c r="AD153" s="216">
        <f t="shared" ref="AD153" si="2074">AD152</f>
        <v>0</v>
      </c>
      <c r="AE153" s="383">
        <v>106.4</v>
      </c>
      <c r="AF153" s="239">
        <f t="shared" si="1863"/>
        <v>0</v>
      </c>
      <c r="AG153" s="216">
        <f t="shared" ref="AG153" si="2075">AG152</f>
        <v>0</v>
      </c>
      <c r="AH153" s="382">
        <v>-10709</v>
      </c>
      <c r="AI153" s="238">
        <f t="shared" si="1864"/>
        <v>0</v>
      </c>
      <c r="AJ153" s="218">
        <f t="shared" ref="AJ153" si="2076">AJ152</f>
        <v>0</v>
      </c>
      <c r="AK153" s="382">
        <v>-5374</v>
      </c>
      <c r="AL153" s="239">
        <f t="shared" si="1865"/>
        <v>0</v>
      </c>
      <c r="AM153" s="216">
        <f t="shared" ref="AM153" si="2077">AM152</f>
        <v>1</v>
      </c>
      <c r="AN153" s="382">
        <v>-2173</v>
      </c>
      <c r="AO153" s="238">
        <f t="shared" si="1866"/>
        <v>-2173</v>
      </c>
      <c r="AP153" s="218">
        <f t="shared" ref="AP153" si="2078">AP152</f>
        <v>1</v>
      </c>
      <c r="AQ153" s="398">
        <v>761</v>
      </c>
      <c r="AR153" s="239">
        <f t="shared" si="1867"/>
        <v>761</v>
      </c>
      <c r="AS153" s="216">
        <f t="shared" ref="AS153" si="2079">AS152</f>
        <v>0</v>
      </c>
      <c r="AT153" s="398">
        <v>41</v>
      </c>
      <c r="AU153" s="240">
        <f t="shared" si="1868"/>
        <v>0</v>
      </c>
      <c r="AV153" s="214">
        <f t="shared" ref="AV153" si="2080">AV152</f>
        <v>0</v>
      </c>
      <c r="AW153" s="397">
        <v>-2348</v>
      </c>
      <c r="AX153" s="236">
        <f t="shared" si="1869"/>
        <v>0</v>
      </c>
      <c r="AY153" s="212">
        <f t="shared" ref="AY153" si="2081">AY152</f>
        <v>1</v>
      </c>
      <c r="AZ153" s="383">
        <v>536.01</v>
      </c>
      <c r="BA153" s="241">
        <f t="shared" si="1870"/>
        <v>536.01</v>
      </c>
      <c r="BB153" s="214">
        <f t="shared" ref="BB153" si="2082">BB152</f>
        <v>0</v>
      </c>
      <c r="BC153" s="383">
        <v>18.5</v>
      </c>
      <c r="BD153" s="242">
        <f t="shared" si="1871"/>
        <v>0</v>
      </c>
      <c r="BE153" s="212">
        <f t="shared" ref="BE153" si="2083">BE152</f>
        <v>0</v>
      </c>
      <c r="BF153" s="374">
        <v>-464</v>
      </c>
      <c r="BG153" s="242">
        <f t="shared" si="1872"/>
        <v>0</v>
      </c>
      <c r="BH153" s="212">
        <f t="shared" ref="BH153" si="2084">BH152</f>
        <v>1</v>
      </c>
      <c r="BI153" s="374">
        <v>-251.5</v>
      </c>
      <c r="BJ153" s="240">
        <f t="shared" si="1873"/>
        <v>-251.5</v>
      </c>
      <c r="BK153" s="212">
        <f t="shared" ref="BK153" si="2085">BK152</f>
        <v>0</v>
      </c>
      <c r="BL153" s="374">
        <v>-81.5</v>
      </c>
      <c r="BM153" s="240">
        <f t="shared" si="1874"/>
        <v>0</v>
      </c>
      <c r="BN153" s="212">
        <f t="shared" ref="BN153" si="2086">BN152</f>
        <v>0</v>
      </c>
      <c r="BO153" s="397">
        <v>-2415.5</v>
      </c>
      <c r="BP153" s="236">
        <f t="shared" si="1875"/>
        <v>0</v>
      </c>
      <c r="BQ153" s="212">
        <f t="shared" ref="BQ153" si="2087">BQ152</f>
        <v>2</v>
      </c>
      <c r="BR153" s="398">
        <v>687.51</v>
      </c>
      <c r="BS153" s="242">
        <f t="shared" si="1876"/>
        <v>1375.02</v>
      </c>
      <c r="BT153" s="212">
        <f t="shared" ref="BT153" si="2088">BT152</f>
        <v>0</v>
      </c>
      <c r="BU153" s="398">
        <v>343.76</v>
      </c>
      <c r="BV153" s="240">
        <f t="shared" si="1877"/>
        <v>0</v>
      </c>
      <c r="BW153" s="220">
        <f t="shared" ref="BW153" si="2089">BW152</f>
        <v>0</v>
      </c>
      <c r="BX153" s="398">
        <v>68.75</v>
      </c>
      <c r="BY153" s="236">
        <f t="shared" si="1878"/>
        <v>0</v>
      </c>
      <c r="BZ153" s="212">
        <f t="shared" si="1914"/>
        <v>0</v>
      </c>
      <c r="CA153" s="213"/>
      <c r="CB153" s="240">
        <f t="shared" si="1879"/>
        <v>0</v>
      </c>
      <c r="CC153" s="214">
        <f t="shared" si="1915"/>
        <v>0</v>
      </c>
      <c r="CD153" s="215"/>
      <c r="CE153" s="242">
        <f t="shared" si="1880"/>
        <v>0</v>
      </c>
      <c r="CF153" s="221">
        <f t="shared" si="1881"/>
        <v>2693.0299999999997</v>
      </c>
      <c r="CG153" s="222">
        <f t="shared" si="1882"/>
        <v>1</v>
      </c>
      <c r="CH153" s="222">
        <f t="shared" si="1883"/>
        <v>0</v>
      </c>
      <c r="CI153" s="223">
        <v>38961</v>
      </c>
      <c r="CJ153" s="209">
        <f t="shared" si="1884"/>
        <v>2693.0299999999997</v>
      </c>
      <c r="CK153" s="209">
        <f t="shared" si="1885"/>
        <v>0</v>
      </c>
      <c r="CL153" s="209">
        <f t="shared" si="1916"/>
        <v>335166.20000000007</v>
      </c>
      <c r="CM153" s="207">
        <f>MAX(CL55:CL153)</f>
        <v>339192.12000000005</v>
      </c>
      <c r="CN153" s="207">
        <f t="shared" si="1886"/>
        <v>-4025.9199999999837</v>
      </c>
      <c r="CO153" s="225" t="b">
        <f>(CN154=CM394)</f>
        <v>0</v>
      </c>
      <c r="CP153" s="226">
        <f t="shared" si="1854"/>
        <v>0</v>
      </c>
      <c r="CQ153" s="227">
        <f t="shared" si="2022"/>
        <v>39508</v>
      </c>
      <c r="CR153" s="228">
        <f t="shared" si="2023"/>
        <v>48479</v>
      </c>
      <c r="CS153" s="228">
        <f t="shared" si="2024"/>
        <v>0</v>
      </c>
      <c r="CT153" s="228">
        <f t="shared" si="2025"/>
        <v>0</v>
      </c>
      <c r="CU153" s="228">
        <f t="shared" si="2026"/>
        <v>0</v>
      </c>
      <c r="CV153" s="228">
        <f t="shared" si="2027"/>
        <v>0</v>
      </c>
      <c r="CW153" s="228">
        <f t="shared" si="2028"/>
        <v>32522.5</v>
      </c>
      <c r="CX153" s="228">
        <f t="shared" si="2029"/>
        <v>0</v>
      </c>
      <c r="CY153" s="228">
        <f t="shared" si="2030"/>
        <v>0</v>
      </c>
      <c r="CZ153" s="228">
        <f t="shared" si="2031"/>
        <v>0</v>
      </c>
      <c r="DA153" s="228">
        <f t="shared" si="2032"/>
        <v>9862.4000000000015</v>
      </c>
      <c r="DB153" s="228">
        <f t="shared" si="2033"/>
        <v>71106</v>
      </c>
      <c r="DC153" s="228">
        <f t="shared" si="2034"/>
        <v>0</v>
      </c>
      <c r="DD153" s="228">
        <f t="shared" si="2035"/>
        <v>0</v>
      </c>
      <c r="DE153" s="228">
        <f t="shared" si="2036"/>
        <v>57979.469999999987</v>
      </c>
      <c r="DF153" s="228">
        <f t="shared" si="2037"/>
        <v>0</v>
      </c>
      <c r="DG153" s="228">
        <f t="shared" si="2038"/>
        <v>0</v>
      </c>
      <c r="DH153" s="228">
        <f t="shared" si="2039"/>
        <v>58549.26</v>
      </c>
      <c r="DI153" s="228">
        <f t="shared" si="2040"/>
        <v>0</v>
      </c>
      <c r="DJ153" s="228">
        <f t="shared" si="2041"/>
        <v>0</v>
      </c>
      <c r="DK153" s="228">
        <f t="shared" si="2042"/>
        <v>191109.82000000004</v>
      </c>
      <c r="DL153" s="228">
        <f t="shared" si="2043"/>
        <v>0</v>
      </c>
      <c r="DM153" s="228">
        <f t="shared" si="2044"/>
        <v>0</v>
      </c>
      <c r="DN153" s="228">
        <f t="shared" si="2045"/>
        <v>0</v>
      </c>
      <c r="DO153" s="228">
        <f t="shared" si="2046"/>
        <v>0</v>
      </c>
      <c r="DP153" s="229">
        <f t="shared" si="2047"/>
        <v>39508</v>
      </c>
      <c r="DQ153" s="228">
        <f t="shared" si="1379"/>
        <v>469608.45000000007</v>
      </c>
      <c r="DR153" s="230">
        <f t="shared" si="1380"/>
        <v>39508</v>
      </c>
      <c r="DS153" s="231">
        <f t="shared" si="1381"/>
        <v>0</v>
      </c>
      <c r="DT153" s="232"/>
      <c r="DU153" s="232"/>
      <c r="DV153" s="232"/>
      <c r="DW153" s="232"/>
      <c r="DX153" s="232"/>
      <c r="DY153" s="232"/>
      <c r="DZ153" s="232"/>
      <c r="EA153" s="232"/>
      <c r="EB153" s="232"/>
      <c r="EC153" s="232"/>
      <c r="ED153" s="232"/>
      <c r="EE153" s="232"/>
      <c r="EF153" s="232"/>
      <c r="EG153" s="232"/>
      <c r="EH153" s="232"/>
      <c r="EI153" s="232"/>
      <c r="EJ153" s="232"/>
      <c r="EK153" s="232"/>
      <c r="EL153" s="232"/>
      <c r="EM153" s="232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33"/>
      <c r="FB153" s="233"/>
      <c r="FC153" s="233"/>
      <c r="FD153" s="233"/>
      <c r="FE153" s="233"/>
      <c r="FF153" s="233"/>
      <c r="FG153" s="233"/>
      <c r="FH153" s="233"/>
      <c r="FI153" s="233"/>
    </row>
    <row r="154" spans="1:165" s="234" customFormat="1" ht="19.5" customHeight="1" x14ac:dyDescent="0.35">
      <c r="A154" s="205"/>
      <c r="B154" s="466">
        <f t="shared" si="1887"/>
        <v>38991</v>
      </c>
      <c r="C154" s="467">
        <f t="shared" si="1888"/>
        <v>87620.59</v>
      </c>
      <c r="D154" s="467">
        <v>0</v>
      </c>
      <c r="E154" s="467">
        <v>0</v>
      </c>
      <c r="F154" s="467">
        <f t="shared" si="1855"/>
        <v>5678.24</v>
      </c>
      <c r="G154" s="467">
        <f t="shared" si="1889"/>
        <v>93298.83</v>
      </c>
      <c r="H154" s="480">
        <f t="shared" si="1890"/>
        <v>6.4804859223157485E-2</v>
      </c>
      <c r="I154" s="347">
        <f t="shared" si="1891"/>
        <v>340844.44000000006</v>
      </c>
      <c r="J154" s="210">
        <f t="shared" si="1856"/>
        <v>0</v>
      </c>
      <c r="K154" s="211">
        <v>38991</v>
      </c>
      <c r="L154" s="212">
        <f t="shared" si="1892"/>
        <v>1</v>
      </c>
      <c r="M154" s="398">
        <v>2104.5</v>
      </c>
      <c r="N154" s="235">
        <f t="shared" si="1857"/>
        <v>2104.5</v>
      </c>
      <c r="O154" s="214">
        <f t="shared" ref="O154" si="2090">O153</f>
        <v>0</v>
      </c>
      <c r="P154" s="398">
        <v>210.45</v>
      </c>
      <c r="Q154" s="236">
        <f t="shared" si="1858"/>
        <v>0</v>
      </c>
      <c r="R154" s="212">
        <f t="shared" ref="R154" si="2091">R153</f>
        <v>0</v>
      </c>
      <c r="S154" s="398">
        <v>1568.2</v>
      </c>
      <c r="T154" s="237">
        <f t="shared" si="1859"/>
        <v>0</v>
      </c>
      <c r="U154" s="216">
        <f t="shared" ref="U154" si="2092">U153</f>
        <v>0</v>
      </c>
      <c r="V154" s="398">
        <v>156.82</v>
      </c>
      <c r="W154" s="237">
        <f t="shared" si="1860"/>
        <v>0</v>
      </c>
      <c r="X154" s="216">
        <f t="shared" ref="X154" si="2093">X153</f>
        <v>0</v>
      </c>
      <c r="Y154" s="383">
        <v>2576</v>
      </c>
      <c r="Z154" s="238">
        <f t="shared" si="1861"/>
        <v>0</v>
      </c>
      <c r="AA154" s="218">
        <f t="shared" ref="AA154" si="2094">AA153</f>
        <v>1</v>
      </c>
      <c r="AB154" s="383">
        <v>1268.5</v>
      </c>
      <c r="AC154" s="239">
        <f t="shared" si="1862"/>
        <v>1268.5</v>
      </c>
      <c r="AD154" s="216">
        <f t="shared" ref="AD154" si="2095">AD153</f>
        <v>0</v>
      </c>
      <c r="AE154" s="383">
        <v>222.5</v>
      </c>
      <c r="AF154" s="239">
        <f t="shared" si="1863"/>
        <v>0</v>
      </c>
      <c r="AG154" s="216">
        <f t="shared" ref="AG154" si="2096">AG153</f>
        <v>0</v>
      </c>
      <c r="AH154" s="383">
        <v>2101</v>
      </c>
      <c r="AI154" s="238">
        <f t="shared" si="1864"/>
        <v>0</v>
      </c>
      <c r="AJ154" s="218">
        <f t="shared" ref="AJ154" si="2097">AJ153</f>
        <v>0</v>
      </c>
      <c r="AK154" s="383">
        <v>1031</v>
      </c>
      <c r="AL154" s="239">
        <f t="shared" si="1865"/>
        <v>0</v>
      </c>
      <c r="AM154" s="216">
        <f t="shared" ref="AM154" si="2098">AM153</f>
        <v>1</v>
      </c>
      <c r="AN154" s="383">
        <v>389</v>
      </c>
      <c r="AO154" s="238">
        <f t="shared" si="1866"/>
        <v>389</v>
      </c>
      <c r="AP154" s="218">
        <f t="shared" ref="AP154" si="2099">AP153</f>
        <v>1</v>
      </c>
      <c r="AQ154" s="398">
        <v>1091</v>
      </c>
      <c r="AR154" s="239">
        <f t="shared" si="1867"/>
        <v>1091</v>
      </c>
      <c r="AS154" s="216">
        <f t="shared" ref="AS154" si="2100">AS153</f>
        <v>0</v>
      </c>
      <c r="AT154" s="398">
        <v>74</v>
      </c>
      <c r="AU154" s="240">
        <f t="shared" si="1868"/>
        <v>0</v>
      </c>
      <c r="AV154" s="214">
        <f t="shared" ref="AV154" si="2101">AV153</f>
        <v>0</v>
      </c>
      <c r="AW154" s="398">
        <v>772</v>
      </c>
      <c r="AX154" s="236">
        <f t="shared" si="1869"/>
        <v>0</v>
      </c>
      <c r="AY154" s="212">
        <f t="shared" ref="AY154" si="2102">AY153</f>
        <v>1</v>
      </c>
      <c r="AZ154" s="383">
        <v>110.99</v>
      </c>
      <c r="BA154" s="241">
        <f t="shared" si="1870"/>
        <v>110.99</v>
      </c>
      <c r="BB154" s="214">
        <f t="shared" ref="BB154" si="2103">BB153</f>
        <v>0</v>
      </c>
      <c r="BC154" s="382">
        <v>-24</v>
      </c>
      <c r="BD154" s="242">
        <f t="shared" si="1871"/>
        <v>0</v>
      </c>
      <c r="BE154" s="212">
        <f t="shared" ref="BE154" si="2104">BE153</f>
        <v>0</v>
      </c>
      <c r="BF154" s="375">
        <v>823.5</v>
      </c>
      <c r="BG154" s="242">
        <f t="shared" si="1872"/>
        <v>0</v>
      </c>
      <c r="BH154" s="212">
        <f t="shared" ref="BH154" si="2105">BH153</f>
        <v>1</v>
      </c>
      <c r="BI154" s="375">
        <v>392.25</v>
      </c>
      <c r="BJ154" s="240">
        <f t="shared" si="1873"/>
        <v>392.25</v>
      </c>
      <c r="BK154" s="212">
        <f t="shared" ref="BK154" si="2106">BK153</f>
        <v>0</v>
      </c>
      <c r="BL154" s="375">
        <v>47.25</v>
      </c>
      <c r="BM154" s="240">
        <f t="shared" si="1874"/>
        <v>0</v>
      </c>
      <c r="BN154" s="212">
        <f t="shared" ref="BN154" si="2107">BN153</f>
        <v>0</v>
      </c>
      <c r="BO154" s="397">
        <v>-9.25</v>
      </c>
      <c r="BP154" s="236">
        <f t="shared" si="1875"/>
        <v>0</v>
      </c>
      <c r="BQ154" s="212">
        <f t="shared" ref="BQ154" si="2108">BQ153</f>
        <v>2</v>
      </c>
      <c r="BR154" s="398">
        <v>161</v>
      </c>
      <c r="BS154" s="242">
        <f t="shared" si="1876"/>
        <v>322</v>
      </c>
      <c r="BT154" s="212">
        <f t="shared" ref="BT154" si="2109">BT153</f>
        <v>0</v>
      </c>
      <c r="BU154" s="398">
        <v>61</v>
      </c>
      <c r="BV154" s="240">
        <f t="shared" si="1877"/>
        <v>0</v>
      </c>
      <c r="BW154" s="220">
        <f t="shared" ref="BW154" si="2110">BW153</f>
        <v>0</v>
      </c>
      <c r="BX154" s="397">
        <v>-19</v>
      </c>
      <c r="BY154" s="236">
        <f t="shared" si="1878"/>
        <v>0</v>
      </c>
      <c r="BZ154" s="212">
        <f t="shared" si="1914"/>
        <v>0</v>
      </c>
      <c r="CA154" s="213"/>
      <c r="CB154" s="240">
        <f t="shared" si="1879"/>
        <v>0</v>
      </c>
      <c r="CC154" s="214">
        <f t="shared" si="1915"/>
        <v>0</v>
      </c>
      <c r="CD154" s="215"/>
      <c r="CE154" s="242">
        <f t="shared" si="1880"/>
        <v>0</v>
      </c>
      <c r="CF154" s="221">
        <f t="shared" si="1881"/>
        <v>5678.24</v>
      </c>
      <c r="CG154" s="222">
        <f t="shared" si="1882"/>
        <v>1</v>
      </c>
      <c r="CH154" s="222">
        <f t="shared" si="1883"/>
        <v>0</v>
      </c>
      <c r="CI154" s="223">
        <v>38991</v>
      </c>
      <c r="CJ154" s="209">
        <f t="shared" si="1884"/>
        <v>5678.24</v>
      </c>
      <c r="CK154" s="209">
        <f t="shared" si="1885"/>
        <v>0</v>
      </c>
      <c r="CL154" s="209">
        <f t="shared" si="1916"/>
        <v>340844.44000000006</v>
      </c>
      <c r="CM154" s="207">
        <f>MAX(CL55:CL154)</f>
        <v>340844.44000000006</v>
      </c>
      <c r="CN154" s="207">
        <f t="shared" si="1886"/>
        <v>0</v>
      </c>
      <c r="CO154" s="225" t="b">
        <f>(CN155=CM394)</f>
        <v>0</v>
      </c>
      <c r="CP154" s="226">
        <f t="shared" si="1854"/>
        <v>0</v>
      </c>
      <c r="CQ154" s="227">
        <f t="shared" si="2022"/>
        <v>39539</v>
      </c>
      <c r="CR154" s="228">
        <f t="shared" si="2023"/>
        <v>51623.5</v>
      </c>
      <c r="CS154" s="228">
        <f t="shared" si="2024"/>
        <v>0</v>
      </c>
      <c r="CT154" s="228">
        <f t="shared" si="2025"/>
        <v>0</v>
      </c>
      <c r="CU154" s="228">
        <f t="shared" si="2026"/>
        <v>0</v>
      </c>
      <c r="CV154" s="228">
        <f t="shared" si="2027"/>
        <v>0</v>
      </c>
      <c r="CW154" s="228">
        <f t="shared" si="2028"/>
        <v>34475</v>
      </c>
      <c r="CX154" s="228">
        <f t="shared" si="2029"/>
        <v>0</v>
      </c>
      <c r="CY154" s="228">
        <f t="shared" si="2030"/>
        <v>0</v>
      </c>
      <c r="CZ154" s="228">
        <f t="shared" si="2031"/>
        <v>0</v>
      </c>
      <c r="DA154" s="228">
        <f t="shared" si="2032"/>
        <v>10212.400000000001</v>
      </c>
      <c r="DB154" s="228">
        <f t="shared" si="2033"/>
        <v>71677</v>
      </c>
      <c r="DC154" s="228">
        <f t="shared" si="2034"/>
        <v>0</v>
      </c>
      <c r="DD154" s="228">
        <f t="shared" si="2035"/>
        <v>0</v>
      </c>
      <c r="DE154" s="228">
        <f t="shared" si="2036"/>
        <v>58340.499999999985</v>
      </c>
      <c r="DF154" s="228">
        <f t="shared" si="2037"/>
        <v>0</v>
      </c>
      <c r="DG154" s="228">
        <f t="shared" si="2038"/>
        <v>0</v>
      </c>
      <c r="DH154" s="228">
        <f t="shared" si="2039"/>
        <v>57660.26</v>
      </c>
      <c r="DI154" s="228">
        <f t="shared" si="2040"/>
        <v>0</v>
      </c>
      <c r="DJ154" s="228">
        <f t="shared" si="2041"/>
        <v>0</v>
      </c>
      <c r="DK154" s="228">
        <f t="shared" si="2042"/>
        <v>187856.84000000003</v>
      </c>
      <c r="DL154" s="228">
        <f t="shared" si="2043"/>
        <v>0</v>
      </c>
      <c r="DM154" s="228">
        <f t="shared" si="2044"/>
        <v>0</v>
      </c>
      <c r="DN154" s="228">
        <f t="shared" si="2045"/>
        <v>0</v>
      </c>
      <c r="DO154" s="228">
        <f t="shared" si="2046"/>
        <v>0</v>
      </c>
      <c r="DP154" s="229">
        <f t="shared" si="2047"/>
        <v>39539</v>
      </c>
      <c r="DQ154" s="228">
        <f t="shared" si="1379"/>
        <v>471845.5</v>
      </c>
      <c r="DR154" s="230">
        <f t="shared" si="1380"/>
        <v>39539</v>
      </c>
      <c r="DS154" s="231">
        <f t="shared" si="1381"/>
        <v>0</v>
      </c>
      <c r="DT154" s="232"/>
      <c r="DU154" s="232"/>
      <c r="DV154" s="232"/>
      <c r="DW154" s="232"/>
      <c r="DX154" s="232"/>
      <c r="DY154" s="232"/>
      <c r="DZ154" s="232"/>
      <c r="EA154" s="232"/>
      <c r="EB154" s="232"/>
      <c r="EC154" s="232"/>
      <c r="ED154" s="232"/>
      <c r="EE154" s="232"/>
      <c r="EF154" s="232"/>
      <c r="EG154" s="232"/>
      <c r="EH154" s="232"/>
      <c r="EI154" s="232"/>
      <c r="EJ154" s="232"/>
      <c r="EK154" s="232"/>
      <c r="EL154" s="232"/>
      <c r="EM154" s="232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33"/>
      <c r="FB154" s="233"/>
      <c r="FC154" s="233"/>
      <c r="FD154" s="233"/>
      <c r="FE154" s="233"/>
      <c r="FF154" s="233"/>
      <c r="FG154" s="233"/>
      <c r="FH154" s="233"/>
      <c r="FI154" s="233"/>
    </row>
    <row r="155" spans="1:165" s="234" customFormat="1" ht="19.5" customHeight="1" x14ac:dyDescent="0.35">
      <c r="A155" s="205"/>
      <c r="B155" s="466">
        <f t="shared" si="1887"/>
        <v>39022</v>
      </c>
      <c r="C155" s="467">
        <f t="shared" si="1888"/>
        <v>93298.83</v>
      </c>
      <c r="D155" s="467">
        <v>0</v>
      </c>
      <c r="E155" s="467">
        <v>0</v>
      </c>
      <c r="F155" s="467">
        <f t="shared" si="1855"/>
        <v>14788.03</v>
      </c>
      <c r="G155" s="467">
        <f t="shared" si="1889"/>
        <v>108086.86</v>
      </c>
      <c r="H155" s="480">
        <f t="shared" si="1890"/>
        <v>0.15850177328054382</v>
      </c>
      <c r="I155" s="347">
        <f t="shared" si="1891"/>
        <v>355632.47000000009</v>
      </c>
      <c r="J155" s="210">
        <f t="shared" si="1856"/>
        <v>0</v>
      </c>
      <c r="K155" s="211">
        <v>39022</v>
      </c>
      <c r="L155" s="212">
        <f t="shared" si="1892"/>
        <v>1</v>
      </c>
      <c r="M155" s="398">
        <v>1134.5</v>
      </c>
      <c r="N155" s="235">
        <f t="shared" si="1857"/>
        <v>1134.5</v>
      </c>
      <c r="O155" s="214">
        <f t="shared" ref="O155" si="2111">O154</f>
        <v>0</v>
      </c>
      <c r="P155" s="398">
        <v>113.45</v>
      </c>
      <c r="Q155" s="236">
        <f t="shared" si="1858"/>
        <v>0</v>
      </c>
      <c r="R155" s="212">
        <f t="shared" ref="R155" si="2112">R154</f>
        <v>0</v>
      </c>
      <c r="S155" s="398">
        <v>1174.2</v>
      </c>
      <c r="T155" s="237">
        <f t="shared" si="1859"/>
        <v>0</v>
      </c>
      <c r="U155" s="216">
        <f t="shared" ref="U155" si="2113">U154</f>
        <v>0</v>
      </c>
      <c r="V155" s="398">
        <v>117.42</v>
      </c>
      <c r="W155" s="237">
        <f t="shared" si="1860"/>
        <v>0</v>
      </c>
      <c r="X155" s="216">
        <f t="shared" ref="X155" si="2114">X154</f>
        <v>0</v>
      </c>
      <c r="Y155" s="383">
        <v>4245</v>
      </c>
      <c r="Z155" s="238">
        <f t="shared" si="1861"/>
        <v>0</v>
      </c>
      <c r="AA155" s="218">
        <f t="shared" ref="AA155" si="2115">AA154</f>
        <v>1</v>
      </c>
      <c r="AB155" s="383">
        <v>2122.5</v>
      </c>
      <c r="AC155" s="239">
        <f t="shared" si="1862"/>
        <v>2122.5</v>
      </c>
      <c r="AD155" s="216">
        <f t="shared" ref="AD155" si="2116">AD154</f>
        <v>0</v>
      </c>
      <c r="AE155" s="383">
        <v>424.5</v>
      </c>
      <c r="AF155" s="239">
        <f t="shared" si="1863"/>
        <v>0</v>
      </c>
      <c r="AG155" s="216">
        <f t="shared" ref="AG155" si="2117">AG154</f>
        <v>0</v>
      </c>
      <c r="AH155" s="383">
        <v>8455</v>
      </c>
      <c r="AI155" s="238">
        <f t="shared" si="1864"/>
        <v>0</v>
      </c>
      <c r="AJ155" s="218">
        <f t="shared" ref="AJ155" si="2118">AJ154</f>
        <v>0</v>
      </c>
      <c r="AK155" s="383">
        <v>4227.5</v>
      </c>
      <c r="AL155" s="239">
        <f t="shared" si="1865"/>
        <v>0</v>
      </c>
      <c r="AM155" s="216">
        <f t="shared" ref="AM155" si="2119">AM154</f>
        <v>1</v>
      </c>
      <c r="AN155" s="383">
        <v>1691</v>
      </c>
      <c r="AO155" s="238">
        <f t="shared" si="1866"/>
        <v>1691</v>
      </c>
      <c r="AP155" s="218">
        <f t="shared" ref="AP155" si="2120">AP154</f>
        <v>1</v>
      </c>
      <c r="AQ155" s="398">
        <v>1440</v>
      </c>
      <c r="AR155" s="239">
        <f t="shared" si="1867"/>
        <v>1440</v>
      </c>
      <c r="AS155" s="216">
        <f t="shared" ref="AS155" si="2121">AS154</f>
        <v>0</v>
      </c>
      <c r="AT155" s="398">
        <v>144</v>
      </c>
      <c r="AU155" s="240">
        <f t="shared" si="1868"/>
        <v>0</v>
      </c>
      <c r="AV155" s="214">
        <f t="shared" ref="AV155" si="2122">AV154</f>
        <v>0</v>
      </c>
      <c r="AW155" s="397">
        <v>-289</v>
      </c>
      <c r="AX155" s="236">
        <f t="shared" si="1869"/>
        <v>0</v>
      </c>
      <c r="AY155" s="212">
        <f t="shared" ref="AY155" si="2123">AY154</f>
        <v>1</v>
      </c>
      <c r="AZ155" s="383">
        <v>3237.51</v>
      </c>
      <c r="BA155" s="241">
        <f t="shared" si="1870"/>
        <v>3237.51</v>
      </c>
      <c r="BB155" s="214">
        <f t="shared" ref="BB155" si="2124">BB154</f>
        <v>0</v>
      </c>
      <c r="BC155" s="383">
        <v>323.75</v>
      </c>
      <c r="BD155" s="242">
        <f t="shared" si="1871"/>
        <v>0</v>
      </c>
      <c r="BE155" s="212">
        <f t="shared" ref="BE155" si="2125">BE154</f>
        <v>0</v>
      </c>
      <c r="BF155" s="375">
        <v>6025</v>
      </c>
      <c r="BG155" s="242">
        <f t="shared" si="1872"/>
        <v>0</v>
      </c>
      <c r="BH155" s="212">
        <f t="shared" ref="BH155" si="2126">BH154</f>
        <v>1</v>
      </c>
      <c r="BI155" s="375">
        <v>3012.5</v>
      </c>
      <c r="BJ155" s="240">
        <f t="shared" si="1873"/>
        <v>3012.5</v>
      </c>
      <c r="BK155" s="212">
        <f t="shared" ref="BK155" si="2127">BK154</f>
        <v>0</v>
      </c>
      <c r="BL155" s="375">
        <v>602.5</v>
      </c>
      <c r="BM155" s="240">
        <f t="shared" si="1874"/>
        <v>0</v>
      </c>
      <c r="BN155" s="212">
        <f t="shared" ref="BN155" si="2128">BN154</f>
        <v>0</v>
      </c>
      <c r="BO155" s="398">
        <v>3431.25</v>
      </c>
      <c r="BP155" s="236">
        <f t="shared" si="1875"/>
        <v>0</v>
      </c>
      <c r="BQ155" s="212">
        <f t="shared" ref="BQ155" si="2129">BQ154</f>
        <v>2</v>
      </c>
      <c r="BR155" s="398">
        <v>1075.01</v>
      </c>
      <c r="BS155" s="242">
        <f t="shared" si="1876"/>
        <v>2150.02</v>
      </c>
      <c r="BT155" s="212">
        <f t="shared" ref="BT155" si="2130">BT154</f>
        <v>0</v>
      </c>
      <c r="BU155" s="398">
        <v>537.51</v>
      </c>
      <c r="BV155" s="240">
        <f t="shared" si="1877"/>
        <v>0</v>
      </c>
      <c r="BW155" s="220">
        <f t="shared" ref="BW155" si="2131">BW154</f>
        <v>0</v>
      </c>
      <c r="BX155" s="398">
        <v>107.5</v>
      </c>
      <c r="BY155" s="236">
        <f t="shared" si="1878"/>
        <v>0</v>
      </c>
      <c r="BZ155" s="212">
        <f t="shared" si="1914"/>
        <v>0</v>
      </c>
      <c r="CA155" s="213"/>
      <c r="CB155" s="240">
        <f t="shared" si="1879"/>
        <v>0</v>
      </c>
      <c r="CC155" s="214">
        <f t="shared" si="1915"/>
        <v>0</v>
      </c>
      <c r="CD155" s="215"/>
      <c r="CE155" s="242">
        <f t="shared" si="1880"/>
        <v>0</v>
      </c>
      <c r="CF155" s="221">
        <f t="shared" si="1881"/>
        <v>14788.03</v>
      </c>
      <c r="CG155" s="222">
        <f t="shared" si="1882"/>
        <v>1</v>
      </c>
      <c r="CH155" s="222">
        <f t="shared" si="1883"/>
        <v>0</v>
      </c>
      <c r="CI155" s="223">
        <v>39022</v>
      </c>
      <c r="CJ155" s="209">
        <f t="shared" si="1884"/>
        <v>14788.03</v>
      </c>
      <c r="CK155" s="209">
        <f t="shared" si="1885"/>
        <v>0</v>
      </c>
      <c r="CL155" s="209">
        <f t="shared" si="1916"/>
        <v>355632.47000000009</v>
      </c>
      <c r="CM155" s="207">
        <f>MAX(CL55:CL155)</f>
        <v>355632.47000000009</v>
      </c>
      <c r="CN155" s="207">
        <f t="shared" si="1886"/>
        <v>0</v>
      </c>
      <c r="CO155" s="225" t="b">
        <f>(CN156=CM394)</f>
        <v>0</v>
      </c>
      <c r="CP155" s="226">
        <f t="shared" si="1854"/>
        <v>0</v>
      </c>
      <c r="CQ155" s="227">
        <f t="shared" si="2022"/>
        <v>39569</v>
      </c>
      <c r="CR155" s="228">
        <f t="shared" si="2023"/>
        <v>52363</v>
      </c>
      <c r="CS155" s="228">
        <f t="shared" si="2024"/>
        <v>0</v>
      </c>
      <c r="CT155" s="228">
        <f t="shared" si="2025"/>
        <v>0</v>
      </c>
      <c r="CU155" s="228">
        <f t="shared" si="2026"/>
        <v>0</v>
      </c>
      <c r="CV155" s="228">
        <f t="shared" si="2027"/>
        <v>0</v>
      </c>
      <c r="CW155" s="228">
        <f t="shared" si="2028"/>
        <v>32132</v>
      </c>
      <c r="CX155" s="228">
        <f t="shared" si="2029"/>
        <v>0</v>
      </c>
      <c r="CY155" s="228">
        <f t="shared" si="2030"/>
        <v>0</v>
      </c>
      <c r="CZ155" s="228">
        <f t="shared" si="2031"/>
        <v>0</v>
      </c>
      <c r="DA155" s="228">
        <f t="shared" si="2032"/>
        <v>8576.4000000000015</v>
      </c>
      <c r="DB155" s="228">
        <f t="shared" si="2033"/>
        <v>72637</v>
      </c>
      <c r="DC155" s="228">
        <f t="shared" si="2034"/>
        <v>0</v>
      </c>
      <c r="DD155" s="228">
        <f t="shared" si="2035"/>
        <v>0</v>
      </c>
      <c r="DE155" s="228">
        <f t="shared" si="2036"/>
        <v>56038.989999999983</v>
      </c>
      <c r="DF155" s="228">
        <f t="shared" si="2037"/>
        <v>0</v>
      </c>
      <c r="DG155" s="228">
        <f t="shared" si="2038"/>
        <v>0</v>
      </c>
      <c r="DH155" s="228">
        <f t="shared" si="2039"/>
        <v>56733.760000000002</v>
      </c>
      <c r="DI155" s="228">
        <f t="shared" si="2040"/>
        <v>0</v>
      </c>
      <c r="DJ155" s="228">
        <f t="shared" si="2041"/>
        <v>0</v>
      </c>
      <c r="DK155" s="228">
        <f t="shared" si="2042"/>
        <v>191331.86000000002</v>
      </c>
      <c r="DL155" s="228">
        <f t="shared" si="2043"/>
        <v>0</v>
      </c>
      <c r="DM155" s="228">
        <f t="shared" si="2044"/>
        <v>0</v>
      </c>
      <c r="DN155" s="228">
        <f t="shared" si="2045"/>
        <v>0</v>
      </c>
      <c r="DO155" s="228">
        <f t="shared" si="2046"/>
        <v>0</v>
      </c>
      <c r="DP155" s="229">
        <f t="shared" si="2047"/>
        <v>39569</v>
      </c>
      <c r="DQ155" s="228">
        <f t="shared" si="1379"/>
        <v>469813.01</v>
      </c>
      <c r="DR155" s="230">
        <f t="shared" si="1380"/>
        <v>39569</v>
      </c>
      <c r="DS155" s="231">
        <f t="shared" si="1381"/>
        <v>-3806.0300000000279</v>
      </c>
      <c r="DT155" s="232"/>
      <c r="DU155" s="232"/>
      <c r="DV155" s="232"/>
      <c r="DW155" s="232"/>
      <c r="DX155" s="232"/>
      <c r="DY155" s="232"/>
      <c r="DZ155" s="232"/>
      <c r="EA155" s="232"/>
      <c r="EB155" s="232"/>
      <c r="EC155" s="232"/>
      <c r="ED155" s="232"/>
      <c r="EE155" s="232"/>
      <c r="EF155" s="232"/>
      <c r="EG155" s="232"/>
      <c r="EH155" s="232"/>
      <c r="EI155" s="232"/>
      <c r="EJ155" s="232"/>
      <c r="EK155" s="232"/>
      <c r="EL155" s="232"/>
      <c r="EM155" s="232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5"/>
      <c r="FA155" s="233"/>
      <c r="FB155" s="233"/>
      <c r="FC155" s="233"/>
      <c r="FD155" s="233"/>
      <c r="FE155" s="233"/>
      <c r="FF155" s="233"/>
      <c r="FG155" s="233"/>
      <c r="FH155" s="233"/>
      <c r="FI155" s="233"/>
    </row>
    <row r="156" spans="1:165" s="234" customFormat="1" ht="19.5" customHeight="1" x14ac:dyDescent="0.35">
      <c r="A156" s="205"/>
      <c r="B156" s="466">
        <f t="shared" si="1887"/>
        <v>39052</v>
      </c>
      <c r="C156" s="467">
        <f t="shared" si="1888"/>
        <v>108086.86</v>
      </c>
      <c r="D156" s="467">
        <v>0</v>
      </c>
      <c r="E156" s="467">
        <v>0</v>
      </c>
      <c r="F156" s="467">
        <f t="shared" si="1855"/>
        <v>-3806.03</v>
      </c>
      <c r="G156" s="467">
        <f t="shared" si="1889"/>
        <v>104280.83</v>
      </c>
      <c r="H156" s="480">
        <f t="shared" si="1890"/>
        <v>-3.5212698379803058E-2</v>
      </c>
      <c r="I156" s="347">
        <f t="shared" si="1891"/>
        <v>351826.44000000006</v>
      </c>
      <c r="J156" s="210">
        <f t="shared" si="1856"/>
        <v>-3806.0300000000279</v>
      </c>
      <c r="K156" s="211">
        <v>39052</v>
      </c>
      <c r="L156" s="212">
        <f t="shared" si="1892"/>
        <v>1</v>
      </c>
      <c r="M156" s="398">
        <v>883.5</v>
      </c>
      <c r="N156" s="235">
        <f t="shared" si="1857"/>
        <v>883.5</v>
      </c>
      <c r="O156" s="214">
        <f t="shared" ref="O156" si="2132">O155</f>
        <v>0</v>
      </c>
      <c r="P156" s="398">
        <v>88.35</v>
      </c>
      <c r="Q156" s="236">
        <f t="shared" si="1858"/>
        <v>0</v>
      </c>
      <c r="R156" s="212">
        <f t="shared" ref="R156" si="2133">R155</f>
        <v>0</v>
      </c>
      <c r="S156" s="398">
        <v>114.8</v>
      </c>
      <c r="T156" s="237">
        <f t="shared" si="1859"/>
        <v>0</v>
      </c>
      <c r="U156" s="216">
        <f t="shared" ref="U156" si="2134">U155</f>
        <v>0</v>
      </c>
      <c r="V156" s="397">
        <v>-23.62</v>
      </c>
      <c r="W156" s="237">
        <f t="shared" si="1860"/>
        <v>0</v>
      </c>
      <c r="X156" s="216">
        <f t="shared" ref="X156" si="2135">X155</f>
        <v>0</v>
      </c>
      <c r="Y156" s="382">
        <v>-2725</v>
      </c>
      <c r="Z156" s="238">
        <f t="shared" si="1861"/>
        <v>0</v>
      </c>
      <c r="AA156" s="218">
        <f t="shared" ref="AA156" si="2136">AA155</f>
        <v>1</v>
      </c>
      <c r="AB156" s="382">
        <v>-1401.5</v>
      </c>
      <c r="AC156" s="239">
        <f t="shared" si="1862"/>
        <v>-1401.5</v>
      </c>
      <c r="AD156" s="216">
        <f t="shared" ref="AD156" si="2137">AD155</f>
        <v>0</v>
      </c>
      <c r="AE156" s="382">
        <v>-342.7</v>
      </c>
      <c r="AF156" s="239">
        <f t="shared" si="1863"/>
        <v>0</v>
      </c>
      <c r="AG156" s="216">
        <f t="shared" ref="AG156" si="2138">AG155</f>
        <v>0</v>
      </c>
      <c r="AH156" s="382">
        <v>-10124</v>
      </c>
      <c r="AI156" s="238">
        <f t="shared" si="1864"/>
        <v>0</v>
      </c>
      <c r="AJ156" s="218">
        <f t="shared" ref="AJ156" si="2139">AJ155</f>
        <v>0</v>
      </c>
      <c r="AK156" s="382">
        <v>-5081.5</v>
      </c>
      <c r="AL156" s="239">
        <f t="shared" si="1865"/>
        <v>0</v>
      </c>
      <c r="AM156" s="216">
        <f t="shared" ref="AM156" si="2140">AM155</f>
        <v>1</v>
      </c>
      <c r="AN156" s="382">
        <v>-2056</v>
      </c>
      <c r="AO156" s="238">
        <f t="shared" si="1866"/>
        <v>-2056</v>
      </c>
      <c r="AP156" s="218">
        <f t="shared" ref="AP156" si="2141">AP155</f>
        <v>1</v>
      </c>
      <c r="AQ156" s="398">
        <v>60</v>
      </c>
      <c r="AR156" s="239">
        <f t="shared" si="1867"/>
        <v>60</v>
      </c>
      <c r="AS156" s="216">
        <f t="shared" ref="AS156" si="2142">AS155</f>
        <v>0</v>
      </c>
      <c r="AT156" s="398">
        <v>6</v>
      </c>
      <c r="AU156" s="240">
        <f t="shared" si="1868"/>
        <v>0</v>
      </c>
      <c r="AV156" s="214">
        <f t="shared" ref="AV156" si="2143">AV155</f>
        <v>0</v>
      </c>
      <c r="AW156" s="398">
        <v>1730</v>
      </c>
      <c r="AX156" s="236">
        <f t="shared" si="1869"/>
        <v>0</v>
      </c>
      <c r="AY156" s="212">
        <f t="shared" ref="AY156" si="2144">AY155</f>
        <v>1</v>
      </c>
      <c r="AZ156" s="382">
        <v>-451.51</v>
      </c>
      <c r="BA156" s="241">
        <f t="shared" si="1870"/>
        <v>-451.51</v>
      </c>
      <c r="BB156" s="214">
        <f t="shared" ref="BB156" si="2145">BB155</f>
        <v>0</v>
      </c>
      <c r="BC156" s="382">
        <v>-80.25</v>
      </c>
      <c r="BD156" s="242">
        <f t="shared" si="1871"/>
        <v>0</v>
      </c>
      <c r="BE156" s="212">
        <f t="shared" ref="BE156" si="2146">BE155</f>
        <v>0</v>
      </c>
      <c r="BF156" s="374">
        <v>-625</v>
      </c>
      <c r="BG156" s="242">
        <f t="shared" si="1872"/>
        <v>0</v>
      </c>
      <c r="BH156" s="212">
        <f t="shared" ref="BH156" si="2147">BH155</f>
        <v>1</v>
      </c>
      <c r="BI156" s="374">
        <v>-312.5</v>
      </c>
      <c r="BJ156" s="240">
        <f t="shared" si="1873"/>
        <v>-312.5</v>
      </c>
      <c r="BK156" s="212">
        <f t="shared" ref="BK156" si="2148">BK155</f>
        <v>0</v>
      </c>
      <c r="BL156" s="374">
        <v>-62.5</v>
      </c>
      <c r="BM156" s="240">
        <f t="shared" si="1874"/>
        <v>0</v>
      </c>
      <c r="BN156" s="212">
        <f t="shared" ref="BN156" si="2149">BN155</f>
        <v>0</v>
      </c>
      <c r="BO156" s="398">
        <v>331.25</v>
      </c>
      <c r="BP156" s="236">
        <f t="shared" si="1875"/>
        <v>0</v>
      </c>
      <c r="BQ156" s="212">
        <f t="shared" ref="BQ156" si="2150">BQ155</f>
        <v>2</v>
      </c>
      <c r="BR156" s="397">
        <v>-264.01</v>
      </c>
      <c r="BS156" s="242">
        <f t="shared" si="1876"/>
        <v>-528.02</v>
      </c>
      <c r="BT156" s="212">
        <f t="shared" ref="BT156" si="2151">BT155</f>
        <v>0</v>
      </c>
      <c r="BU156" s="397">
        <v>-151.51</v>
      </c>
      <c r="BV156" s="240">
        <f t="shared" si="1877"/>
        <v>0</v>
      </c>
      <c r="BW156" s="220">
        <f t="shared" ref="BW156" si="2152">BW155</f>
        <v>0</v>
      </c>
      <c r="BX156" s="397">
        <v>-61.5</v>
      </c>
      <c r="BY156" s="236">
        <f t="shared" si="1878"/>
        <v>0</v>
      </c>
      <c r="BZ156" s="212">
        <f t="shared" si="1914"/>
        <v>0</v>
      </c>
      <c r="CA156" s="213"/>
      <c r="CB156" s="240">
        <f t="shared" si="1879"/>
        <v>0</v>
      </c>
      <c r="CC156" s="214">
        <f t="shared" si="1915"/>
        <v>0</v>
      </c>
      <c r="CD156" s="215"/>
      <c r="CE156" s="242">
        <f t="shared" si="1880"/>
        <v>0</v>
      </c>
      <c r="CF156" s="221">
        <f t="shared" si="1881"/>
        <v>-3806.03</v>
      </c>
      <c r="CG156" s="222">
        <f t="shared" si="1882"/>
        <v>0</v>
      </c>
      <c r="CH156" s="222">
        <f t="shared" si="1883"/>
        <v>1</v>
      </c>
      <c r="CI156" s="223">
        <v>39052</v>
      </c>
      <c r="CJ156" s="209">
        <f t="shared" si="1884"/>
        <v>0</v>
      </c>
      <c r="CK156" s="209">
        <f t="shared" si="1885"/>
        <v>-3806.03</v>
      </c>
      <c r="CL156" s="209">
        <f t="shared" si="1916"/>
        <v>351826.44000000006</v>
      </c>
      <c r="CM156" s="207">
        <f>MAX(CL55:CL156)</f>
        <v>355632.47000000009</v>
      </c>
      <c r="CN156" s="207">
        <f t="shared" si="1886"/>
        <v>-3806.0300000000279</v>
      </c>
      <c r="CO156" s="247"/>
      <c r="CP156" s="226"/>
      <c r="CQ156" s="227">
        <f t="shared" si="2022"/>
        <v>39600</v>
      </c>
      <c r="CR156" s="228">
        <f t="shared" si="2023"/>
        <v>56872</v>
      </c>
      <c r="CS156" s="228">
        <f t="shared" si="2024"/>
        <v>0</v>
      </c>
      <c r="CT156" s="228">
        <f t="shared" si="2025"/>
        <v>0</v>
      </c>
      <c r="CU156" s="228">
        <f t="shared" si="2026"/>
        <v>0</v>
      </c>
      <c r="CV156" s="228">
        <f t="shared" si="2027"/>
        <v>0</v>
      </c>
      <c r="CW156" s="228">
        <f t="shared" si="2028"/>
        <v>34045.5</v>
      </c>
      <c r="CX156" s="228">
        <f t="shared" si="2029"/>
        <v>0</v>
      </c>
      <c r="CY156" s="228">
        <f t="shared" si="2030"/>
        <v>0</v>
      </c>
      <c r="CZ156" s="228">
        <f t="shared" si="2031"/>
        <v>0</v>
      </c>
      <c r="DA156" s="228">
        <f t="shared" si="2032"/>
        <v>8458.0000000000018</v>
      </c>
      <c r="DB156" s="228">
        <f t="shared" si="2033"/>
        <v>72139</v>
      </c>
      <c r="DC156" s="228">
        <f t="shared" si="2034"/>
        <v>0</v>
      </c>
      <c r="DD156" s="228">
        <f t="shared" si="2035"/>
        <v>0</v>
      </c>
      <c r="DE156" s="228">
        <f t="shared" si="2036"/>
        <v>54907.989999999983</v>
      </c>
      <c r="DF156" s="228">
        <f t="shared" si="2037"/>
        <v>0</v>
      </c>
      <c r="DG156" s="228">
        <f t="shared" si="2038"/>
        <v>0</v>
      </c>
      <c r="DH156" s="228">
        <f t="shared" si="2039"/>
        <v>57430.76</v>
      </c>
      <c r="DI156" s="228">
        <f t="shared" si="2040"/>
        <v>0</v>
      </c>
      <c r="DJ156" s="228">
        <f t="shared" si="2041"/>
        <v>0</v>
      </c>
      <c r="DK156" s="228">
        <f t="shared" si="2042"/>
        <v>192656.84000000003</v>
      </c>
      <c r="DL156" s="228">
        <f t="shared" si="2043"/>
        <v>0</v>
      </c>
      <c r="DM156" s="228">
        <f t="shared" si="2044"/>
        <v>0</v>
      </c>
      <c r="DN156" s="228">
        <f t="shared" si="2045"/>
        <v>0</v>
      </c>
      <c r="DO156" s="228">
        <f t="shared" si="2046"/>
        <v>0</v>
      </c>
      <c r="DP156" s="229">
        <f t="shared" si="2047"/>
        <v>39600</v>
      </c>
      <c r="DQ156" s="228">
        <f t="shared" si="1379"/>
        <v>476510.09</v>
      </c>
      <c r="DR156" s="230">
        <f t="shared" si="1380"/>
        <v>39600</v>
      </c>
      <c r="DS156" s="231">
        <f t="shared" si="1381"/>
        <v>0</v>
      </c>
      <c r="DT156" s="232"/>
      <c r="DU156" s="232"/>
      <c r="DV156" s="232"/>
      <c r="DW156" s="232"/>
      <c r="DX156" s="232"/>
      <c r="DY156" s="232"/>
      <c r="DZ156" s="232"/>
      <c r="EA156" s="232"/>
      <c r="EB156" s="232"/>
      <c r="EC156" s="232"/>
      <c r="ED156" s="232"/>
      <c r="EE156" s="232"/>
      <c r="EF156" s="232"/>
      <c r="EG156" s="232"/>
      <c r="EH156" s="232"/>
      <c r="EI156" s="232"/>
      <c r="EJ156" s="232"/>
      <c r="EK156" s="232"/>
      <c r="EL156" s="232"/>
      <c r="EM156" s="232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5"/>
      <c r="FA156" s="233"/>
      <c r="FB156" s="233"/>
      <c r="FC156" s="233"/>
      <c r="FD156" s="233"/>
      <c r="FE156" s="233"/>
      <c r="FF156" s="233"/>
      <c r="FG156" s="233"/>
      <c r="FH156" s="233"/>
      <c r="FI156" s="233"/>
    </row>
    <row r="157" spans="1:165" s="234" customFormat="1" ht="19.5" customHeight="1" x14ac:dyDescent="0.35">
      <c r="A157" s="205"/>
      <c r="B157" s="466"/>
      <c r="C157" s="467"/>
      <c r="D157" s="467"/>
      <c r="E157" s="467"/>
      <c r="F157" s="481" t="s">
        <v>70</v>
      </c>
      <c r="G157" s="467"/>
      <c r="H157" s="482" t="s">
        <v>28</v>
      </c>
      <c r="I157" s="347"/>
      <c r="J157" s="210"/>
      <c r="K157" s="248"/>
      <c r="L157" s="212"/>
      <c r="M157"/>
      <c r="N157" s="235"/>
      <c r="O157" s="214"/>
      <c r="P157"/>
      <c r="Q157" s="236"/>
      <c r="R157" s="212"/>
      <c r="S157"/>
      <c r="T157" s="237"/>
      <c r="U157" s="216"/>
      <c r="V157"/>
      <c r="W157" s="237"/>
      <c r="X157" s="216"/>
      <c r="Y157" s="384" t="s">
        <v>70</v>
      </c>
      <c r="Z157" s="238"/>
      <c r="AA157" s="218"/>
      <c r="AB157" s="384" t="s">
        <v>70</v>
      </c>
      <c r="AC157" s="239"/>
      <c r="AD157" s="216"/>
      <c r="AE157" s="384" t="s">
        <v>70</v>
      </c>
      <c r="AF157" s="239"/>
      <c r="AG157" s="216"/>
      <c r="AH157" s="384" t="s">
        <v>70</v>
      </c>
      <c r="AI157" s="238"/>
      <c r="AJ157" s="218"/>
      <c r="AK157" s="384" t="s">
        <v>70</v>
      </c>
      <c r="AL157" s="239"/>
      <c r="AM157" s="216"/>
      <c r="AN157" s="384" t="s">
        <v>70</v>
      </c>
      <c r="AO157" s="238"/>
      <c r="AP157" s="218"/>
      <c r="AQ157" s="378" t="s">
        <v>4</v>
      </c>
      <c r="AR157" s="239"/>
      <c r="AS157" s="216"/>
      <c r="AT157" s="378" t="s">
        <v>4</v>
      </c>
      <c r="AU157" s="240"/>
      <c r="AV157" s="214"/>
      <c r="AW157" s="378" t="s">
        <v>4</v>
      </c>
      <c r="AX157" s="236"/>
      <c r="AY157" s="212"/>
      <c r="AZ157" s="384" t="s">
        <v>4</v>
      </c>
      <c r="BA157" s="241"/>
      <c r="BB157" s="214"/>
      <c r="BC157" s="384" t="s">
        <v>4</v>
      </c>
      <c r="BD157" s="242"/>
      <c r="BE157" s="212"/>
      <c r="BF157" s="380" t="s">
        <v>140</v>
      </c>
      <c r="BG157" s="242"/>
      <c r="BH157" s="212"/>
      <c r="BI157" s="380" t="s">
        <v>140</v>
      </c>
      <c r="BJ157" s="240"/>
      <c r="BK157" s="212"/>
      <c r="BL157" s="380" t="s">
        <v>140</v>
      </c>
      <c r="BM157" s="240"/>
      <c r="BN157" s="212"/>
      <c r="BO157" s="378" t="s">
        <v>4</v>
      </c>
      <c r="BP157" s="236"/>
      <c r="BQ157" s="212"/>
      <c r="BR157" s="378" t="s">
        <v>4</v>
      </c>
      <c r="BS157" s="242"/>
      <c r="BT157" s="212"/>
      <c r="BU157" s="378" t="s">
        <v>4</v>
      </c>
      <c r="BV157" s="240"/>
      <c r="BW157" s="220"/>
      <c r="BX157" s="378" t="s">
        <v>4</v>
      </c>
      <c r="BY157" s="236"/>
      <c r="BZ157" s="212"/>
      <c r="CA157" s="249"/>
      <c r="CB157" s="240"/>
      <c r="CC157" s="214"/>
      <c r="CD157" s="250"/>
      <c r="CE157" s="242"/>
      <c r="CF157" s="251" t="s">
        <v>4</v>
      </c>
      <c r="CG157" s="222"/>
      <c r="CH157" s="222"/>
      <c r="CI157" s="223"/>
      <c r="CJ157" s="209"/>
      <c r="CK157" s="209"/>
      <c r="CL157" s="209"/>
      <c r="CM157" s="207"/>
      <c r="CN157" s="207"/>
      <c r="CO157" s="247"/>
      <c r="CP157" s="226"/>
      <c r="CQ157" s="227">
        <f t="shared" si="2022"/>
        <v>39630</v>
      </c>
      <c r="CR157" s="228">
        <f t="shared" si="2023"/>
        <v>57503</v>
      </c>
      <c r="CS157" s="228">
        <f t="shared" si="2024"/>
        <v>0</v>
      </c>
      <c r="CT157" s="228">
        <f t="shared" si="2025"/>
        <v>0</v>
      </c>
      <c r="CU157" s="228">
        <f t="shared" si="2026"/>
        <v>0</v>
      </c>
      <c r="CV157" s="228">
        <f t="shared" si="2027"/>
        <v>0</v>
      </c>
      <c r="CW157" s="228">
        <f t="shared" si="2028"/>
        <v>35118</v>
      </c>
      <c r="CX157" s="228">
        <f t="shared" si="2029"/>
        <v>0</v>
      </c>
      <c r="CY157" s="228">
        <f t="shared" si="2030"/>
        <v>0</v>
      </c>
      <c r="CZ157" s="228">
        <f t="shared" si="2031"/>
        <v>0</v>
      </c>
      <c r="DA157" s="228">
        <f t="shared" si="2032"/>
        <v>8141.0000000000018</v>
      </c>
      <c r="DB157" s="228">
        <f t="shared" si="2033"/>
        <v>73450</v>
      </c>
      <c r="DC157" s="228">
        <f t="shared" si="2034"/>
        <v>0</v>
      </c>
      <c r="DD157" s="228">
        <f t="shared" si="2035"/>
        <v>0</v>
      </c>
      <c r="DE157" s="228">
        <f t="shared" si="2036"/>
        <v>53631.459999999985</v>
      </c>
      <c r="DF157" s="228">
        <f t="shared" si="2037"/>
        <v>0</v>
      </c>
      <c r="DG157" s="228">
        <f t="shared" si="2038"/>
        <v>0</v>
      </c>
      <c r="DH157" s="228">
        <f t="shared" si="2039"/>
        <v>58385.51</v>
      </c>
      <c r="DI157" s="228">
        <f t="shared" si="2040"/>
        <v>0</v>
      </c>
      <c r="DJ157" s="228">
        <f t="shared" si="2041"/>
        <v>0</v>
      </c>
      <c r="DK157" s="228">
        <f t="shared" si="2042"/>
        <v>190919.74000000002</v>
      </c>
      <c r="DL157" s="228">
        <f t="shared" si="2043"/>
        <v>0</v>
      </c>
      <c r="DM157" s="228">
        <f t="shared" si="2044"/>
        <v>0</v>
      </c>
      <c r="DN157" s="228">
        <f t="shared" si="2045"/>
        <v>0</v>
      </c>
      <c r="DO157" s="228">
        <f t="shared" si="2046"/>
        <v>0</v>
      </c>
      <c r="DP157" s="229">
        <f t="shared" si="2047"/>
        <v>39630</v>
      </c>
      <c r="DQ157" s="228">
        <f t="shared" si="1379"/>
        <v>477148.70999999996</v>
      </c>
      <c r="DR157" s="230">
        <f t="shared" si="1380"/>
        <v>39630</v>
      </c>
      <c r="DS157" s="231">
        <f t="shared" si="1381"/>
        <v>0</v>
      </c>
      <c r="DT157" s="232"/>
      <c r="DU157" s="232"/>
      <c r="DV157" s="232"/>
      <c r="DW157" s="232"/>
      <c r="DX157" s="232"/>
      <c r="DY157" s="232"/>
      <c r="DZ157" s="232"/>
      <c r="EA157" s="232"/>
      <c r="EB157" s="232"/>
      <c r="EC157" s="232"/>
      <c r="ED157" s="232"/>
      <c r="EE157" s="232"/>
      <c r="EF157" s="232"/>
      <c r="EG157" s="232"/>
      <c r="EH157" s="232"/>
      <c r="EI157" s="232"/>
      <c r="EJ157" s="232"/>
      <c r="EK157" s="232"/>
      <c r="EL157" s="232"/>
      <c r="EM157" s="232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33"/>
      <c r="FB157" s="233"/>
      <c r="FC157" s="233"/>
      <c r="FD157" s="233"/>
      <c r="FE157" s="233"/>
      <c r="FF157" s="233"/>
      <c r="FG157" s="233"/>
      <c r="FH157" s="233"/>
      <c r="FI157" s="233"/>
    </row>
    <row r="158" spans="1:165" s="234" customFormat="1" ht="19.5" customHeight="1" x14ac:dyDescent="0.35">
      <c r="A158" s="205"/>
      <c r="B158" s="466"/>
      <c r="C158" s="467"/>
      <c r="D158" s="467"/>
      <c r="E158" s="467"/>
      <c r="F158" s="479">
        <f>SUM(F145:F157)</f>
        <v>44280.83</v>
      </c>
      <c r="G158" s="479"/>
      <c r="H158" s="483">
        <f>F158/D55</f>
        <v>0.73801383333333337</v>
      </c>
      <c r="I158" s="344"/>
      <c r="J158" s="253"/>
      <c r="K158" s="248"/>
      <c r="L158" s="212">
        <f>L155</f>
        <v>1</v>
      </c>
      <c r="M158" s="389">
        <v>2737.5</v>
      </c>
      <c r="N158" s="235">
        <f>M158*L158</f>
        <v>2737.5</v>
      </c>
      <c r="O158" s="214">
        <f>O155</f>
        <v>0</v>
      </c>
      <c r="P158" s="399">
        <v>-112.35</v>
      </c>
      <c r="Q158" s="236">
        <f>P158*O158</f>
        <v>0</v>
      </c>
      <c r="R158" s="212">
        <f>R155</f>
        <v>0</v>
      </c>
      <c r="S158" s="389">
        <v>8294</v>
      </c>
      <c r="T158" s="237">
        <f>S158*R158</f>
        <v>0</v>
      </c>
      <c r="U158" s="216">
        <f>U155</f>
        <v>0</v>
      </c>
      <c r="V158" s="389">
        <v>548.6</v>
      </c>
      <c r="W158" s="237">
        <f>V158*U158</f>
        <v>0</v>
      </c>
      <c r="X158" s="216">
        <f>X155</f>
        <v>0</v>
      </c>
      <c r="Y158" s="385">
        <v>18647</v>
      </c>
      <c r="Z158" s="238">
        <f>Y158*X158</f>
        <v>0</v>
      </c>
      <c r="AA158" s="218">
        <f>AA155</f>
        <v>1</v>
      </c>
      <c r="AB158" s="385">
        <v>9089.5</v>
      </c>
      <c r="AC158" s="239">
        <f>AB158*AA158</f>
        <v>9089.5</v>
      </c>
      <c r="AD158" s="216">
        <f>AD155</f>
        <v>0</v>
      </c>
      <c r="AE158" s="385">
        <v>1443.5</v>
      </c>
      <c r="AF158" s="239">
        <f>AE158*AD158</f>
        <v>0</v>
      </c>
      <c r="AG158" s="216">
        <f>AG155</f>
        <v>0</v>
      </c>
      <c r="AH158" s="385">
        <v>17716</v>
      </c>
      <c r="AI158" s="238">
        <f>AH158*AG158</f>
        <v>0</v>
      </c>
      <c r="AJ158" s="218">
        <f>AJ155</f>
        <v>0</v>
      </c>
      <c r="AK158" s="385">
        <v>8721.5</v>
      </c>
      <c r="AL158" s="239">
        <f>AK158*AJ158</f>
        <v>0</v>
      </c>
      <c r="AM158" s="216">
        <f>AM155</f>
        <v>1</v>
      </c>
      <c r="AN158" s="385">
        <v>3324.8</v>
      </c>
      <c r="AO158" s="238">
        <f>AN158*AM158</f>
        <v>3324.8</v>
      </c>
      <c r="AP158" s="218">
        <f>AP155</f>
        <v>1</v>
      </c>
      <c r="AQ158" s="389">
        <v>9287</v>
      </c>
      <c r="AR158" s="239">
        <f>AQ158*AP158</f>
        <v>9287</v>
      </c>
      <c r="AS158" s="216">
        <f>AS155</f>
        <v>0</v>
      </c>
      <c r="AT158" s="389">
        <v>683</v>
      </c>
      <c r="AU158" s="240">
        <f>AT158*AS158</f>
        <v>0</v>
      </c>
      <c r="AV158" s="214">
        <f>AV155</f>
        <v>0</v>
      </c>
      <c r="AW158" s="389">
        <v>2444</v>
      </c>
      <c r="AX158" s="236">
        <f>AW158*AV158</f>
        <v>0</v>
      </c>
      <c r="AY158" s="212">
        <f>AY155</f>
        <v>1</v>
      </c>
      <c r="AZ158" s="386">
        <v>-1186.51</v>
      </c>
      <c r="BA158" s="241">
        <f>AZ158*AY158</f>
        <v>-1186.51</v>
      </c>
      <c r="BB158" s="214">
        <f>BB155</f>
        <v>0</v>
      </c>
      <c r="BC158" s="386">
        <v>-680.25</v>
      </c>
      <c r="BD158" s="242">
        <f>BC158*BB158</f>
        <v>0</v>
      </c>
      <c r="BE158" s="212">
        <f>BE155</f>
        <v>0</v>
      </c>
      <c r="BF158" s="379">
        <v>13624</v>
      </c>
      <c r="BG158" s="242">
        <f>BF158*BE158</f>
        <v>0</v>
      </c>
      <c r="BH158" s="212">
        <f>BH155</f>
        <v>1</v>
      </c>
      <c r="BI158" s="379">
        <v>6636.5</v>
      </c>
      <c r="BJ158" s="240">
        <f>BI158*BH158</f>
        <v>6636.5</v>
      </c>
      <c r="BK158" s="212">
        <f>BK155</f>
        <v>0</v>
      </c>
      <c r="BL158" s="379">
        <v>1046.5</v>
      </c>
      <c r="BM158" s="240">
        <f>BL158*BK158</f>
        <v>0</v>
      </c>
      <c r="BN158" s="212">
        <f>BN155</f>
        <v>0</v>
      </c>
      <c r="BO158" s="389">
        <v>5871</v>
      </c>
      <c r="BP158" s="236">
        <f>BO158*BN158</f>
        <v>0</v>
      </c>
      <c r="BQ158" s="212">
        <f>BQ155</f>
        <v>2</v>
      </c>
      <c r="BR158" s="389">
        <v>7196.03</v>
      </c>
      <c r="BS158" s="242">
        <f>BR158*BQ158</f>
        <v>14392.06</v>
      </c>
      <c r="BT158" s="212">
        <f>BT155</f>
        <v>0</v>
      </c>
      <c r="BU158" s="389">
        <v>3383.51</v>
      </c>
      <c r="BV158" s="240">
        <f>BU158*BT158</f>
        <v>0</v>
      </c>
      <c r="BW158" s="220">
        <f>BW155</f>
        <v>0</v>
      </c>
      <c r="BX158" s="389">
        <v>333.5</v>
      </c>
      <c r="BY158" s="236">
        <f>BX158*BW158</f>
        <v>0</v>
      </c>
      <c r="BZ158" s="212">
        <f>BZ155</f>
        <v>0</v>
      </c>
      <c r="CA158" s="213"/>
      <c r="CB158" s="240">
        <f>CA158*BZ158</f>
        <v>0</v>
      </c>
      <c r="CC158" s="214">
        <f>CC155</f>
        <v>0</v>
      </c>
      <c r="CD158" s="215"/>
      <c r="CE158" s="242">
        <f>CD158*CC158</f>
        <v>0</v>
      </c>
      <c r="CF158" s="254">
        <f>N158+Q158+T158+W158+Z158+AC158+AF158+AI158+AL158+AO158+AR158+AU158+AX158+BA158+BD158+BG158+BJ158+BM158+BP158+BS158+BV158+BY158+CB158+CE158</f>
        <v>44280.85</v>
      </c>
      <c r="CG158" s="222"/>
      <c r="CH158" s="222"/>
      <c r="CI158" s="223"/>
      <c r="CJ158" s="209"/>
      <c r="CK158" s="209"/>
      <c r="CL158" s="209"/>
      <c r="CM158" s="207"/>
      <c r="CN158" s="207"/>
      <c r="CO158" s="225"/>
      <c r="CP158" s="226"/>
      <c r="CQ158" s="227">
        <f t="shared" si="2022"/>
        <v>39661</v>
      </c>
      <c r="CR158" s="228">
        <f t="shared" si="2023"/>
        <v>56486.5</v>
      </c>
      <c r="CS158" s="228">
        <f t="shared" si="2024"/>
        <v>0</v>
      </c>
      <c r="CT158" s="228">
        <f t="shared" si="2025"/>
        <v>0</v>
      </c>
      <c r="CU158" s="228">
        <f t="shared" si="2026"/>
        <v>0</v>
      </c>
      <c r="CV158" s="228">
        <f t="shared" si="2027"/>
        <v>0</v>
      </c>
      <c r="CW158" s="228">
        <f t="shared" si="2028"/>
        <v>39254</v>
      </c>
      <c r="CX158" s="228">
        <f t="shared" si="2029"/>
        <v>0</v>
      </c>
      <c r="CY158" s="228">
        <f t="shared" si="2030"/>
        <v>0</v>
      </c>
      <c r="CZ158" s="228">
        <f t="shared" si="2031"/>
        <v>0</v>
      </c>
      <c r="DA158" s="228">
        <f t="shared" si="2032"/>
        <v>12289.000000000002</v>
      </c>
      <c r="DB158" s="228">
        <f t="shared" si="2033"/>
        <v>81880</v>
      </c>
      <c r="DC158" s="228">
        <f t="shared" si="2034"/>
        <v>0</v>
      </c>
      <c r="DD158" s="228">
        <f t="shared" si="2035"/>
        <v>0</v>
      </c>
      <c r="DE158" s="228">
        <f t="shared" si="2036"/>
        <v>59118.959999999985</v>
      </c>
      <c r="DF158" s="228">
        <f t="shared" si="2037"/>
        <v>0</v>
      </c>
      <c r="DG158" s="228">
        <f t="shared" si="2038"/>
        <v>0</v>
      </c>
      <c r="DH158" s="228">
        <f t="shared" si="2039"/>
        <v>64173.01</v>
      </c>
      <c r="DI158" s="228">
        <f t="shared" si="2040"/>
        <v>0</v>
      </c>
      <c r="DJ158" s="228">
        <f t="shared" si="2041"/>
        <v>0</v>
      </c>
      <c r="DK158" s="228">
        <f t="shared" si="2042"/>
        <v>192794.74000000002</v>
      </c>
      <c r="DL158" s="228">
        <f t="shared" si="2043"/>
        <v>0</v>
      </c>
      <c r="DM158" s="228">
        <f t="shared" si="2044"/>
        <v>0</v>
      </c>
      <c r="DN158" s="228">
        <f t="shared" si="2045"/>
        <v>0</v>
      </c>
      <c r="DO158" s="228">
        <f t="shared" si="2046"/>
        <v>0</v>
      </c>
      <c r="DP158" s="229">
        <f t="shared" si="2047"/>
        <v>39661</v>
      </c>
      <c r="DQ158" s="228">
        <f t="shared" si="1379"/>
        <v>505996.20999999996</v>
      </c>
      <c r="DR158" s="230">
        <f t="shared" si="1380"/>
        <v>39661</v>
      </c>
      <c r="DS158" s="231">
        <f t="shared" si="1381"/>
        <v>0</v>
      </c>
      <c r="DT158" s="232"/>
      <c r="DU158" s="232"/>
      <c r="DV158" s="232"/>
      <c r="DW158" s="232"/>
      <c r="DX158" s="232"/>
      <c r="DY158" s="232"/>
      <c r="DZ158" s="232"/>
      <c r="EA158" s="232"/>
      <c r="EB158" s="232"/>
      <c r="EC158" s="232"/>
      <c r="ED158" s="232"/>
      <c r="EE158" s="232"/>
      <c r="EF158" s="232"/>
      <c r="EG158" s="232"/>
      <c r="EH158" s="232"/>
      <c r="EI158" s="232"/>
      <c r="EJ158" s="232"/>
      <c r="EK158" s="232"/>
      <c r="EL158" s="232"/>
      <c r="EM158" s="232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33"/>
      <c r="FB158" s="233"/>
      <c r="FC158" s="233"/>
      <c r="FD158" s="233"/>
      <c r="FE158" s="233"/>
      <c r="FF158" s="233"/>
      <c r="FG158" s="233"/>
      <c r="FH158" s="233"/>
      <c r="FI158" s="233"/>
    </row>
    <row r="159" spans="1:165" s="234" customFormat="1" ht="19.5" customHeight="1" x14ac:dyDescent="0.35">
      <c r="A159" s="205"/>
      <c r="B159" s="466"/>
      <c r="C159" s="467"/>
      <c r="D159" s="467"/>
      <c r="E159" s="467"/>
      <c r="F159" s="467"/>
      <c r="G159" s="467"/>
      <c r="H159" s="480"/>
      <c r="I159" s="347"/>
      <c r="J159" s="210"/>
      <c r="K159" s="248"/>
      <c r="L159" s="212"/>
      <c r="M159"/>
      <c r="N159" s="255"/>
      <c r="O159" s="214"/>
      <c r="P159"/>
      <c r="Q159" s="256"/>
      <c r="R159" s="212"/>
      <c r="S159"/>
      <c r="T159" s="257"/>
      <c r="U159" s="216"/>
      <c r="V159"/>
      <c r="W159" s="258"/>
      <c r="X159" s="216"/>
      <c r="Y159"/>
      <c r="Z159" s="259"/>
      <c r="AA159" s="218"/>
      <c r="AB159"/>
      <c r="AC159" s="258"/>
      <c r="AD159" s="216"/>
      <c r="AE159"/>
      <c r="AF159" s="258"/>
      <c r="AG159" s="216"/>
      <c r="AH159"/>
      <c r="AI159" s="259"/>
      <c r="AJ159" s="218"/>
      <c r="AK159"/>
      <c r="AL159" s="258"/>
      <c r="AM159" s="216"/>
      <c r="AN159"/>
      <c r="AO159" s="259"/>
      <c r="AP159" s="218"/>
      <c r="AQ159"/>
      <c r="AR159" s="258"/>
      <c r="AS159" s="216"/>
      <c r="AT159"/>
      <c r="AU159" s="260"/>
      <c r="AV159" s="214"/>
      <c r="AW159"/>
      <c r="AX159" s="256"/>
      <c r="AY159" s="212"/>
      <c r="AZ159"/>
      <c r="BA159" s="260"/>
      <c r="BB159" s="214"/>
      <c r="BC159"/>
      <c r="BD159" s="256"/>
      <c r="BE159" s="212"/>
      <c r="BF159"/>
      <c r="BG159" s="256"/>
      <c r="BH159" s="212"/>
      <c r="BI159"/>
      <c r="BJ159" s="260"/>
      <c r="BK159" s="212"/>
      <c r="BL159"/>
      <c r="BM159" s="260"/>
      <c r="BN159" s="212"/>
      <c r="BO159"/>
      <c r="BP159" s="256"/>
      <c r="BQ159" s="212"/>
      <c r="BR159"/>
      <c r="BS159" s="256"/>
      <c r="BT159" s="212"/>
      <c r="BU159"/>
      <c r="BV159" s="260"/>
      <c r="BW159" s="220"/>
      <c r="BX159"/>
      <c r="BY159" s="256"/>
      <c r="BZ159" s="212"/>
      <c r="CA159" s="249"/>
      <c r="CB159" s="260"/>
      <c r="CC159" s="214"/>
      <c r="CD159" s="250"/>
      <c r="CE159" s="261"/>
      <c r="CF159" s="221"/>
      <c r="CG159" s="222"/>
      <c r="CH159" s="222"/>
      <c r="CI159" s="223"/>
      <c r="CJ159" s="209"/>
      <c r="CK159" s="209"/>
      <c r="CL159" s="209"/>
      <c r="CM159" s="207"/>
      <c r="CN159" s="207"/>
      <c r="CO159" s="225" t="b">
        <f>(CN160=CM394)</f>
        <v>0</v>
      </c>
      <c r="CP159" s="226">
        <f t="shared" ref="CP159:CP170" si="2153">CO159*CI160</f>
        <v>0</v>
      </c>
      <c r="CQ159" s="227">
        <f t="shared" si="2022"/>
        <v>39692</v>
      </c>
      <c r="CR159" s="228">
        <f t="shared" si="2023"/>
        <v>61567</v>
      </c>
      <c r="CS159" s="228">
        <f t="shared" si="2024"/>
        <v>0</v>
      </c>
      <c r="CT159" s="228">
        <f t="shared" si="2025"/>
        <v>0</v>
      </c>
      <c r="CU159" s="228">
        <f t="shared" si="2026"/>
        <v>0</v>
      </c>
      <c r="CV159" s="228">
        <f t="shared" si="2027"/>
        <v>0</v>
      </c>
      <c r="CW159" s="228">
        <f t="shared" si="2028"/>
        <v>39046.5</v>
      </c>
      <c r="CX159" s="228">
        <f t="shared" si="2029"/>
        <v>0</v>
      </c>
      <c r="CY159" s="228">
        <f t="shared" si="2030"/>
        <v>0</v>
      </c>
      <c r="CZ159" s="228">
        <f t="shared" si="2031"/>
        <v>0</v>
      </c>
      <c r="DA159" s="228">
        <f t="shared" si="2032"/>
        <v>11403.000000000002</v>
      </c>
      <c r="DB159" s="228">
        <f t="shared" si="2033"/>
        <v>88540</v>
      </c>
      <c r="DC159" s="228">
        <f t="shared" si="2034"/>
        <v>0</v>
      </c>
      <c r="DD159" s="228">
        <f t="shared" si="2035"/>
        <v>0</v>
      </c>
      <c r="DE159" s="228">
        <f t="shared" si="2036"/>
        <v>55404.979999999981</v>
      </c>
      <c r="DF159" s="228">
        <f t="shared" si="2037"/>
        <v>0</v>
      </c>
      <c r="DG159" s="228">
        <f t="shared" si="2038"/>
        <v>0</v>
      </c>
      <c r="DH159" s="228">
        <f t="shared" si="2039"/>
        <v>64688.76</v>
      </c>
      <c r="DI159" s="228">
        <f t="shared" si="2040"/>
        <v>0</v>
      </c>
      <c r="DJ159" s="228">
        <f t="shared" si="2041"/>
        <v>0</v>
      </c>
      <c r="DK159" s="228">
        <f t="shared" si="2042"/>
        <v>197416.76</v>
      </c>
      <c r="DL159" s="228">
        <f t="shared" si="2043"/>
        <v>0</v>
      </c>
      <c r="DM159" s="228">
        <f t="shared" si="2044"/>
        <v>0</v>
      </c>
      <c r="DN159" s="228">
        <f t="shared" si="2045"/>
        <v>0</v>
      </c>
      <c r="DO159" s="228">
        <f t="shared" si="2046"/>
        <v>0</v>
      </c>
      <c r="DP159" s="229">
        <f t="shared" si="2047"/>
        <v>39692</v>
      </c>
      <c r="DQ159" s="228">
        <f t="shared" si="1379"/>
        <v>518067</v>
      </c>
      <c r="DR159" s="230">
        <f t="shared" si="1380"/>
        <v>39692</v>
      </c>
      <c r="DS159" s="231">
        <f t="shared" si="1381"/>
        <v>0</v>
      </c>
      <c r="DT159" s="232"/>
      <c r="DU159" s="232"/>
      <c r="DV159" s="232"/>
      <c r="DW159" s="232"/>
      <c r="DX159" s="232"/>
      <c r="DY159" s="232"/>
      <c r="DZ159" s="232"/>
      <c r="EA159" s="232"/>
      <c r="EB159" s="232"/>
      <c r="EC159" s="232"/>
      <c r="ED159" s="232"/>
      <c r="EE159" s="232"/>
      <c r="EF159" s="232"/>
      <c r="EG159" s="232"/>
      <c r="EH159" s="232"/>
      <c r="EI159" s="232"/>
      <c r="EJ159" s="232"/>
      <c r="EK159" s="232"/>
      <c r="EL159" s="232"/>
      <c r="EM159" s="232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33"/>
      <c r="FB159" s="233"/>
      <c r="FC159" s="233"/>
      <c r="FD159" s="233"/>
      <c r="FE159" s="233"/>
      <c r="FF159" s="233"/>
      <c r="FG159" s="233"/>
      <c r="FH159" s="233"/>
      <c r="FI159" s="233"/>
    </row>
    <row r="160" spans="1:165" s="234" customFormat="1" ht="19.5" customHeight="1" x14ac:dyDescent="0.35">
      <c r="A160" s="205"/>
      <c r="B160" s="466">
        <f>EDATE(B156,1)</f>
        <v>39083</v>
      </c>
      <c r="C160" s="467">
        <f>C145</f>
        <v>60000</v>
      </c>
      <c r="D160" s="467">
        <f>(F158&lt;0)*-F158</f>
        <v>0</v>
      </c>
      <c r="E160" s="467">
        <f>(F158&gt;0)*-F158</f>
        <v>-44280.83</v>
      </c>
      <c r="F160" s="467">
        <f t="shared" ref="F160:F171" si="2154">CF160</f>
        <v>4532.75</v>
      </c>
      <c r="G160" s="467">
        <f>F160+D55</f>
        <v>64532.75</v>
      </c>
      <c r="H160" s="480">
        <f>F160/D55</f>
        <v>7.554583333333334E-2</v>
      </c>
      <c r="I160" s="347">
        <f>F160+I156</f>
        <v>356359.19000000006</v>
      </c>
      <c r="J160" s="210">
        <f t="shared" ref="J160:J171" si="2155">CN160</f>
        <v>0</v>
      </c>
      <c r="K160" s="211">
        <v>39083</v>
      </c>
      <c r="L160" s="212">
        <f>L156</f>
        <v>1</v>
      </c>
      <c r="M160" s="398">
        <v>997</v>
      </c>
      <c r="N160" s="235">
        <f t="shared" ref="N160:N171" si="2156">M160*L160</f>
        <v>997</v>
      </c>
      <c r="O160" s="214">
        <f>O156</f>
        <v>0</v>
      </c>
      <c r="P160" s="398">
        <v>99.7</v>
      </c>
      <c r="Q160" s="236">
        <f t="shared" ref="Q160:Q171" si="2157">P160*O160</f>
        <v>0</v>
      </c>
      <c r="R160" s="212">
        <f>R156</f>
        <v>0</v>
      </c>
      <c r="S160" s="397">
        <v>-1161.2</v>
      </c>
      <c r="T160" s="237">
        <f t="shared" ref="T160:T171" si="2158">S160*R160</f>
        <v>0</v>
      </c>
      <c r="U160" s="216">
        <f>U156</f>
        <v>0</v>
      </c>
      <c r="V160" s="397">
        <v>-186.32</v>
      </c>
      <c r="W160" s="237">
        <f t="shared" ref="W160:W171" si="2159">V160*U160</f>
        <v>0</v>
      </c>
      <c r="X160" s="216">
        <f>X156</f>
        <v>0</v>
      </c>
      <c r="Y160" s="382">
        <v>-713</v>
      </c>
      <c r="Z160" s="238">
        <f t="shared" ref="Z160:Z171" si="2160">Y160*X160</f>
        <v>0</v>
      </c>
      <c r="AA160" s="218">
        <f>AA156</f>
        <v>1</v>
      </c>
      <c r="AB160" s="382">
        <v>-395.5</v>
      </c>
      <c r="AC160" s="239">
        <f t="shared" ref="AC160:AC171" si="2161">AB160*AA160</f>
        <v>-395.5</v>
      </c>
      <c r="AD160" s="216">
        <f>AD156</f>
        <v>0</v>
      </c>
      <c r="AE160" s="382">
        <v>-141.5</v>
      </c>
      <c r="AF160" s="239">
        <f t="shared" ref="AF160:AF171" si="2162">AE160*AD160</f>
        <v>0</v>
      </c>
      <c r="AG160" s="216">
        <f>AG156</f>
        <v>0</v>
      </c>
      <c r="AH160" s="383">
        <v>2923.5</v>
      </c>
      <c r="AI160" s="238">
        <f t="shared" ref="AI160:AI171" si="2163">AH160*AG160</f>
        <v>0</v>
      </c>
      <c r="AJ160" s="218">
        <f>AJ156</f>
        <v>0</v>
      </c>
      <c r="AK160" s="383">
        <v>1442.25</v>
      </c>
      <c r="AL160" s="239">
        <f t="shared" ref="AL160:AL171" si="2164">AK160*AJ160</f>
        <v>0</v>
      </c>
      <c r="AM160" s="216">
        <f>AM156</f>
        <v>1</v>
      </c>
      <c r="AN160" s="383">
        <v>553.5</v>
      </c>
      <c r="AO160" s="238">
        <f t="shared" ref="AO160:AO171" si="2165">AN160*AM160</f>
        <v>553.5</v>
      </c>
      <c r="AP160" s="218">
        <f>AP156</f>
        <v>1</v>
      </c>
      <c r="AQ160" s="397">
        <v>-1877</v>
      </c>
      <c r="AR160" s="239">
        <f t="shared" ref="AR160:AR171" si="2166">AQ160*AP160</f>
        <v>-1877</v>
      </c>
      <c r="AS160" s="216">
        <f>AS156</f>
        <v>0</v>
      </c>
      <c r="AT160" s="397">
        <v>-293</v>
      </c>
      <c r="AU160" s="240">
        <f t="shared" ref="AU160:AU171" si="2167">AT160*AS160</f>
        <v>0</v>
      </c>
      <c r="AV160" s="214">
        <f>AV156</f>
        <v>0</v>
      </c>
      <c r="AW160" s="398">
        <v>780</v>
      </c>
      <c r="AX160" s="236">
        <f t="shared" ref="AX160:AX171" si="2168">AW160*AV160</f>
        <v>0</v>
      </c>
      <c r="AY160" s="212">
        <f>AY156</f>
        <v>1</v>
      </c>
      <c r="AZ160" s="383">
        <v>2650</v>
      </c>
      <c r="BA160" s="241">
        <f t="shared" ref="BA160:BA171" si="2169">AZ160*AY160</f>
        <v>2650</v>
      </c>
      <c r="BB160" s="214">
        <f>BB156</f>
        <v>0</v>
      </c>
      <c r="BC160" s="383">
        <v>265</v>
      </c>
      <c r="BD160" s="242">
        <f t="shared" ref="BD160:BD171" si="2170">BC160*BB160</f>
        <v>0</v>
      </c>
      <c r="BE160" s="212">
        <f>BE156</f>
        <v>0</v>
      </c>
      <c r="BF160" s="374">
        <v>-651.5</v>
      </c>
      <c r="BG160" s="242">
        <f t="shared" ref="BG160:BG171" si="2171">BF160*BE160</f>
        <v>0</v>
      </c>
      <c r="BH160" s="212">
        <f>BH156</f>
        <v>1</v>
      </c>
      <c r="BI160" s="374">
        <v>-345.25</v>
      </c>
      <c r="BJ160" s="240">
        <f t="shared" ref="BJ160:BJ171" si="2172">BI160*BH160</f>
        <v>-345.25</v>
      </c>
      <c r="BK160" s="212">
        <f>BK156</f>
        <v>0</v>
      </c>
      <c r="BL160" s="374">
        <v>-100.25</v>
      </c>
      <c r="BM160" s="240">
        <f t="shared" ref="BM160:BM171" si="2173">BL160*BK160</f>
        <v>0</v>
      </c>
      <c r="BN160" s="212">
        <f>BN156</f>
        <v>0</v>
      </c>
      <c r="BO160" s="397">
        <v>-2159.25</v>
      </c>
      <c r="BP160" s="236">
        <f t="shared" ref="BP160:BP171" si="2174">BO160*BN160</f>
        <v>0</v>
      </c>
      <c r="BQ160" s="212">
        <f>BQ156</f>
        <v>2</v>
      </c>
      <c r="BR160" s="398">
        <v>1475</v>
      </c>
      <c r="BS160" s="242">
        <f t="shared" ref="BS160:BS171" si="2175">BR160*BQ160</f>
        <v>2950</v>
      </c>
      <c r="BT160" s="212">
        <f>BT156</f>
        <v>0</v>
      </c>
      <c r="BU160" s="398">
        <v>737.5</v>
      </c>
      <c r="BV160" s="240">
        <f t="shared" ref="BV160:BV171" si="2176">BU160*BT160</f>
        <v>0</v>
      </c>
      <c r="BW160" s="220">
        <f>BW156</f>
        <v>0</v>
      </c>
      <c r="BX160" s="398">
        <v>147.5</v>
      </c>
      <c r="BY160" s="236">
        <f t="shared" ref="BY160:BY171" si="2177">BX160*BW160</f>
        <v>0</v>
      </c>
      <c r="BZ160" s="212">
        <f>BZ156</f>
        <v>0</v>
      </c>
      <c r="CA160" s="213"/>
      <c r="CB160" s="240">
        <f t="shared" ref="CB160:CB171" si="2178">CA160*BZ160</f>
        <v>0</v>
      </c>
      <c r="CC160" s="214">
        <f>CC156</f>
        <v>0</v>
      </c>
      <c r="CD160" s="215"/>
      <c r="CE160" s="242">
        <f t="shared" ref="CE160:CE171" si="2179">CD160*CC160</f>
        <v>0</v>
      </c>
      <c r="CF160" s="221">
        <f t="shared" ref="CF160:CF171" si="2180">N160+Q160+T160+W160+Z160+AC160+AF160+AI160+AL160+AO160+AR160+AU160+AX160+BA160+BD160+BG160+BJ160+BM160+BP160+BS160+BV160+BY160+CB160+CE160</f>
        <v>4532.75</v>
      </c>
      <c r="CG160" s="222">
        <f t="shared" ref="CG160:CG171" si="2181">(CF160&gt;0)*1</f>
        <v>1</v>
      </c>
      <c r="CH160" s="222">
        <f t="shared" ref="CH160:CH171" si="2182">(CF160&lt;0)*1</f>
        <v>0</v>
      </c>
      <c r="CI160" s="223">
        <v>39083</v>
      </c>
      <c r="CJ160" s="209">
        <f t="shared" ref="CJ160:CJ171" si="2183">CF160*CG160</f>
        <v>4532.75</v>
      </c>
      <c r="CK160" s="209">
        <f t="shared" ref="CK160:CK171" si="2184">CF160*CH160</f>
        <v>0</v>
      </c>
      <c r="CL160" s="209">
        <f>CL156+CF160</f>
        <v>356359.19000000006</v>
      </c>
      <c r="CM160" s="207">
        <f>MAX(CL55:CL160)</f>
        <v>356359.19000000006</v>
      </c>
      <c r="CN160" s="207">
        <f t="shared" ref="CN160:CN171" si="2185">CL160-CM160</f>
        <v>0</v>
      </c>
      <c r="CO160" s="225" t="b">
        <f>(CN161=CM394)</f>
        <v>0</v>
      </c>
      <c r="CP160" s="226">
        <f t="shared" si="2153"/>
        <v>0</v>
      </c>
      <c r="CQ160" s="227">
        <f t="shared" si="2022"/>
        <v>39722</v>
      </c>
      <c r="CR160" s="228">
        <f t="shared" si="2023"/>
        <v>71366.5</v>
      </c>
      <c r="CS160" s="228">
        <f t="shared" si="2024"/>
        <v>0</v>
      </c>
      <c r="CT160" s="228">
        <f t="shared" si="2025"/>
        <v>0</v>
      </c>
      <c r="CU160" s="228">
        <f t="shared" si="2026"/>
        <v>0</v>
      </c>
      <c r="CV160" s="228">
        <f t="shared" si="2027"/>
        <v>0</v>
      </c>
      <c r="CW160" s="228">
        <f t="shared" si="2028"/>
        <v>44178</v>
      </c>
      <c r="CX160" s="228">
        <f t="shared" si="2029"/>
        <v>0</v>
      </c>
      <c r="CY160" s="228">
        <f t="shared" si="2030"/>
        <v>0</v>
      </c>
      <c r="CZ160" s="228">
        <f t="shared" si="2031"/>
        <v>0</v>
      </c>
      <c r="DA160" s="228">
        <f t="shared" si="2032"/>
        <v>11212.800000000001</v>
      </c>
      <c r="DB160" s="228">
        <f t="shared" si="2033"/>
        <v>100900</v>
      </c>
      <c r="DC160" s="228">
        <f t="shared" si="2034"/>
        <v>0</v>
      </c>
      <c r="DD160" s="228">
        <f t="shared" si="2035"/>
        <v>0</v>
      </c>
      <c r="DE160" s="228">
        <f t="shared" si="2036"/>
        <v>53140.989999999983</v>
      </c>
      <c r="DF160" s="228">
        <f t="shared" si="2037"/>
        <v>0</v>
      </c>
      <c r="DG160" s="228">
        <f t="shared" si="2038"/>
        <v>0</v>
      </c>
      <c r="DH160" s="228">
        <f t="shared" si="2039"/>
        <v>72957.510000000009</v>
      </c>
      <c r="DI160" s="228">
        <f t="shared" si="2040"/>
        <v>0</v>
      </c>
      <c r="DJ160" s="228">
        <f t="shared" si="2041"/>
        <v>0</v>
      </c>
      <c r="DK160" s="228">
        <f t="shared" si="2042"/>
        <v>215466.76</v>
      </c>
      <c r="DL160" s="228">
        <f t="shared" si="2043"/>
        <v>0</v>
      </c>
      <c r="DM160" s="228">
        <f t="shared" si="2044"/>
        <v>0</v>
      </c>
      <c r="DN160" s="228">
        <f t="shared" si="2045"/>
        <v>0</v>
      </c>
      <c r="DO160" s="228">
        <f t="shared" si="2046"/>
        <v>0</v>
      </c>
      <c r="DP160" s="229">
        <f t="shared" si="2047"/>
        <v>39722</v>
      </c>
      <c r="DQ160" s="228">
        <f t="shared" si="1379"/>
        <v>569222.56000000006</v>
      </c>
      <c r="DR160" s="230">
        <f t="shared" si="1380"/>
        <v>39722</v>
      </c>
      <c r="DS160" s="231">
        <f t="shared" si="1381"/>
        <v>0</v>
      </c>
      <c r="DT160" s="232"/>
      <c r="DU160" s="232"/>
      <c r="DV160" s="232"/>
      <c r="DW160" s="232"/>
      <c r="DX160" s="232"/>
      <c r="DY160" s="232"/>
      <c r="DZ160" s="232"/>
      <c r="EA160" s="232"/>
      <c r="EB160" s="232"/>
      <c r="EC160" s="232"/>
      <c r="ED160" s="232"/>
      <c r="EE160" s="232"/>
      <c r="EF160" s="232"/>
      <c r="EG160" s="232"/>
      <c r="EH160" s="232"/>
      <c r="EI160" s="232"/>
      <c r="EJ160" s="232"/>
      <c r="EK160" s="232"/>
      <c r="EL160" s="232"/>
      <c r="EM160" s="232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33"/>
      <c r="FB160" s="233"/>
      <c r="FC160" s="233"/>
      <c r="FD160" s="233"/>
      <c r="FE160" s="233"/>
      <c r="FF160" s="233"/>
      <c r="FG160" s="233"/>
      <c r="FH160" s="233"/>
      <c r="FI160" s="233"/>
    </row>
    <row r="161" spans="1:165" s="234" customFormat="1" ht="19.5" customHeight="1" x14ac:dyDescent="0.35">
      <c r="A161" s="205"/>
      <c r="B161" s="466">
        <f t="shared" ref="B161:B171" si="2186">EDATE(B160,1)</f>
        <v>39114</v>
      </c>
      <c r="C161" s="467">
        <f t="shared" ref="C161:C171" si="2187">G160</f>
        <v>64532.75</v>
      </c>
      <c r="D161" s="467">
        <v>0</v>
      </c>
      <c r="E161" s="467">
        <v>0</v>
      </c>
      <c r="F161" s="467">
        <f t="shared" si="2154"/>
        <v>2937.7200000000003</v>
      </c>
      <c r="G161" s="467">
        <f t="shared" ref="G161:G171" si="2188">F161+G160</f>
        <v>67470.47</v>
      </c>
      <c r="H161" s="480">
        <f t="shared" ref="H161:H171" si="2189">F161/G160</f>
        <v>4.5522932154603672E-2</v>
      </c>
      <c r="I161" s="347">
        <f t="shared" ref="I161:I171" si="2190">F161+I160</f>
        <v>359296.91000000003</v>
      </c>
      <c r="J161" s="210">
        <f t="shared" si="2155"/>
        <v>0</v>
      </c>
      <c r="K161" s="211">
        <v>39114</v>
      </c>
      <c r="L161" s="212">
        <f t="shared" ref="L161:L171" si="2191">L160</f>
        <v>1</v>
      </c>
      <c r="M161" s="397">
        <v>-2388</v>
      </c>
      <c r="N161" s="235">
        <f t="shared" si="2156"/>
        <v>-2388</v>
      </c>
      <c r="O161" s="214">
        <f t="shared" ref="O161" si="2192">O160</f>
        <v>0</v>
      </c>
      <c r="P161" s="397">
        <v>-273.89999999999998</v>
      </c>
      <c r="Q161" s="236">
        <f t="shared" si="2157"/>
        <v>0</v>
      </c>
      <c r="R161" s="212">
        <f t="shared" ref="R161" si="2193">R160</f>
        <v>0</v>
      </c>
      <c r="S161" s="397">
        <v>-936</v>
      </c>
      <c r="T161" s="237">
        <f t="shared" si="2158"/>
        <v>0</v>
      </c>
      <c r="U161" s="216">
        <f t="shared" ref="U161" si="2194">U160</f>
        <v>0</v>
      </c>
      <c r="V161" s="397">
        <v>-163.80000000000001</v>
      </c>
      <c r="W161" s="237">
        <f t="shared" si="2159"/>
        <v>0</v>
      </c>
      <c r="X161" s="216">
        <f t="shared" ref="X161" si="2195">X160</f>
        <v>0</v>
      </c>
      <c r="Y161" s="383">
        <v>1813</v>
      </c>
      <c r="Z161" s="238">
        <f t="shared" si="2160"/>
        <v>0</v>
      </c>
      <c r="AA161" s="218">
        <f t="shared" ref="AA161" si="2196">AA160</f>
        <v>1</v>
      </c>
      <c r="AB161" s="383">
        <v>906.5</v>
      </c>
      <c r="AC161" s="239">
        <f t="shared" si="2161"/>
        <v>906.5</v>
      </c>
      <c r="AD161" s="216">
        <f t="shared" ref="AD161" si="2197">AD160</f>
        <v>0</v>
      </c>
      <c r="AE161" s="383">
        <v>181.3</v>
      </c>
      <c r="AF161" s="239">
        <f t="shared" si="2162"/>
        <v>0</v>
      </c>
      <c r="AG161" s="216">
        <f t="shared" ref="AG161" si="2198">AG160</f>
        <v>0</v>
      </c>
      <c r="AH161" s="383">
        <v>3307.5</v>
      </c>
      <c r="AI161" s="238">
        <f t="shared" si="2163"/>
        <v>0</v>
      </c>
      <c r="AJ161" s="218">
        <f t="shared" ref="AJ161" si="2199">AJ160</f>
        <v>0</v>
      </c>
      <c r="AK161" s="383">
        <v>1653.75</v>
      </c>
      <c r="AL161" s="239">
        <f t="shared" si="2164"/>
        <v>0</v>
      </c>
      <c r="AM161" s="216">
        <f t="shared" ref="AM161" si="2200">AM160</f>
        <v>1</v>
      </c>
      <c r="AN161" s="383">
        <v>661.5</v>
      </c>
      <c r="AO161" s="238">
        <f t="shared" si="2165"/>
        <v>661.5</v>
      </c>
      <c r="AP161" s="218">
        <f t="shared" ref="AP161" si="2201">AP160</f>
        <v>1</v>
      </c>
      <c r="AQ161" s="397">
        <v>-499</v>
      </c>
      <c r="AR161" s="239">
        <f t="shared" si="2166"/>
        <v>-499</v>
      </c>
      <c r="AS161" s="216">
        <f t="shared" ref="AS161" si="2202">AS160</f>
        <v>0</v>
      </c>
      <c r="AT161" s="397">
        <v>-85</v>
      </c>
      <c r="AU161" s="240">
        <f t="shared" si="2167"/>
        <v>0</v>
      </c>
      <c r="AV161" s="214">
        <f t="shared" ref="AV161" si="2203">AV160</f>
        <v>0</v>
      </c>
      <c r="AW161" s="398">
        <v>461</v>
      </c>
      <c r="AX161" s="236">
        <f t="shared" si="2168"/>
        <v>0</v>
      </c>
      <c r="AY161" s="212">
        <f t="shared" ref="AY161" si="2204">AY160</f>
        <v>1</v>
      </c>
      <c r="AZ161" s="382">
        <v>-401.51</v>
      </c>
      <c r="BA161" s="241">
        <f t="shared" si="2169"/>
        <v>-401.51</v>
      </c>
      <c r="BB161" s="214">
        <f t="shared" ref="BB161" si="2205">BB160</f>
        <v>0</v>
      </c>
      <c r="BC161" s="382">
        <v>-75.25</v>
      </c>
      <c r="BD161" s="242">
        <f t="shared" si="2170"/>
        <v>0</v>
      </c>
      <c r="BE161" s="212">
        <f t="shared" ref="BE161" si="2206">BE160</f>
        <v>0</v>
      </c>
      <c r="BF161" s="375">
        <v>4173.5</v>
      </c>
      <c r="BG161" s="242">
        <f t="shared" si="2171"/>
        <v>0</v>
      </c>
      <c r="BH161" s="212">
        <f t="shared" ref="BH161" si="2207">BH160</f>
        <v>1</v>
      </c>
      <c r="BI161" s="375">
        <v>2067.25</v>
      </c>
      <c r="BJ161" s="240">
        <f t="shared" si="2172"/>
        <v>2067.25</v>
      </c>
      <c r="BK161" s="212">
        <f t="shared" ref="BK161" si="2208">BK160</f>
        <v>0</v>
      </c>
      <c r="BL161" s="375">
        <v>382.25</v>
      </c>
      <c r="BM161" s="240">
        <f t="shared" si="2173"/>
        <v>0</v>
      </c>
      <c r="BN161" s="212">
        <f t="shared" ref="BN161" si="2209">BN160</f>
        <v>0</v>
      </c>
      <c r="BO161" s="397">
        <v>-532.75</v>
      </c>
      <c r="BP161" s="236">
        <f t="shared" si="2174"/>
        <v>0</v>
      </c>
      <c r="BQ161" s="212">
        <f t="shared" ref="BQ161" si="2210">BQ160</f>
        <v>2</v>
      </c>
      <c r="BR161" s="398">
        <v>1295.49</v>
      </c>
      <c r="BS161" s="242">
        <f t="shared" si="2175"/>
        <v>2590.98</v>
      </c>
      <c r="BT161" s="212">
        <f t="shared" ref="BT161" si="2211">BT160</f>
        <v>0</v>
      </c>
      <c r="BU161" s="398">
        <v>589.24</v>
      </c>
      <c r="BV161" s="240">
        <f t="shared" si="2176"/>
        <v>0</v>
      </c>
      <c r="BW161" s="220">
        <f t="shared" ref="BW161" si="2212">BW160</f>
        <v>0</v>
      </c>
      <c r="BX161" s="398">
        <v>24.25</v>
      </c>
      <c r="BY161" s="236">
        <f t="shared" si="2177"/>
        <v>0</v>
      </c>
      <c r="BZ161" s="212">
        <f t="shared" ref="BZ161:BZ171" si="2213">BZ160</f>
        <v>0</v>
      </c>
      <c r="CA161" s="213"/>
      <c r="CB161" s="240">
        <f t="shared" si="2178"/>
        <v>0</v>
      </c>
      <c r="CC161" s="214">
        <f t="shared" ref="CC161:CC171" si="2214">CC160</f>
        <v>0</v>
      </c>
      <c r="CD161" s="215"/>
      <c r="CE161" s="242">
        <f t="shared" si="2179"/>
        <v>0</v>
      </c>
      <c r="CF161" s="221">
        <f t="shared" si="2180"/>
        <v>2937.7200000000003</v>
      </c>
      <c r="CG161" s="222">
        <f t="shared" si="2181"/>
        <v>1</v>
      </c>
      <c r="CH161" s="222">
        <f t="shared" si="2182"/>
        <v>0</v>
      </c>
      <c r="CI161" s="223">
        <v>39114</v>
      </c>
      <c r="CJ161" s="209">
        <f t="shared" si="2183"/>
        <v>2937.7200000000003</v>
      </c>
      <c r="CK161" s="209">
        <f t="shared" si="2184"/>
        <v>0</v>
      </c>
      <c r="CL161" s="209">
        <f t="shared" ref="CL161:CL171" si="2215">CL160+CF161</f>
        <v>359296.91000000003</v>
      </c>
      <c r="CM161" s="207">
        <f>MAX(CL55:CL161)</f>
        <v>359296.91000000003</v>
      </c>
      <c r="CN161" s="207">
        <f t="shared" si="2185"/>
        <v>0</v>
      </c>
      <c r="CO161" s="225" t="b">
        <f>(CN162=CM394)</f>
        <v>0</v>
      </c>
      <c r="CP161" s="226">
        <f t="shared" si="2153"/>
        <v>0</v>
      </c>
      <c r="CQ161" s="227">
        <f t="shared" si="2022"/>
        <v>39753</v>
      </c>
      <c r="CR161" s="228">
        <f t="shared" si="2023"/>
        <v>74992</v>
      </c>
      <c r="CS161" s="228">
        <f t="shared" si="2024"/>
        <v>0</v>
      </c>
      <c r="CT161" s="228">
        <f t="shared" si="2025"/>
        <v>0</v>
      </c>
      <c r="CU161" s="228">
        <f t="shared" si="2026"/>
        <v>0</v>
      </c>
      <c r="CV161" s="228">
        <f t="shared" si="2027"/>
        <v>0</v>
      </c>
      <c r="CW161" s="228">
        <f t="shared" si="2028"/>
        <v>41099</v>
      </c>
      <c r="CX161" s="228">
        <f t="shared" si="2029"/>
        <v>0</v>
      </c>
      <c r="CY161" s="228">
        <f t="shared" si="2030"/>
        <v>0</v>
      </c>
      <c r="CZ161" s="228">
        <f t="shared" si="2031"/>
        <v>0</v>
      </c>
      <c r="DA161" s="228">
        <f t="shared" si="2032"/>
        <v>10613.800000000001</v>
      </c>
      <c r="DB161" s="228">
        <f t="shared" si="2033"/>
        <v>102240</v>
      </c>
      <c r="DC161" s="228">
        <f t="shared" si="2034"/>
        <v>0</v>
      </c>
      <c r="DD161" s="228">
        <f t="shared" si="2035"/>
        <v>0</v>
      </c>
      <c r="DE161" s="228">
        <f t="shared" si="2036"/>
        <v>59140.979999999981</v>
      </c>
      <c r="DF161" s="228">
        <f t="shared" si="2037"/>
        <v>0</v>
      </c>
      <c r="DG161" s="228">
        <f t="shared" si="2038"/>
        <v>0</v>
      </c>
      <c r="DH161" s="228">
        <f t="shared" si="2039"/>
        <v>73276.260000000009</v>
      </c>
      <c r="DI161" s="228">
        <f t="shared" si="2040"/>
        <v>0</v>
      </c>
      <c r="DJ161" s="228">
        <f t="shared" si="2041"/>
        <v>0</v>
      </c>
      <c r="DK161" s="228">
        <f t="shared" si="2042"/>
        <v>223691.76</v>
      </c>
      <c r="DL161" s="228">
        <f t="shared" si="2043"/>
        <v>0</v>
      </c>
      <c r="DM161" s="228">
        <f t="shared" si="2044"/>
        <v>0</v>
      </c>
      <c r="DN161" s="228">
        <f t="shared" si="2045"/>
        <v>0</v>
      </c>
      <c r="DO161" s="228">
        <f t="shared" si="2046"/>
        <v>0</v>
      </c>
      <c r="DP161" s="229">
        <f t="shared" si="2047"/>
        <v>39753</v>
      </c>
      <c r="DQ161" s="228">
        <f t="shared" si="1379"/>
        <v>585053.80000000005</v>
      </c>
      <c r="DR161" s="230">
        <f t="shared" si="1380"/>
        <v>39753</v>
      </c>
      <c r="DS161" s="231">
        <f t="shared" si="1381"/>
        <v>-5510.5100000000093</v>
      </c>
      <c r="DT161" s="232"/>
      <c r="DU161" s="232"/>
      <c r="DV161" s="232"/>
      <c r="DW161" s="232"/>
      <c r="DX161" s="232"/>
      <c r="DY161" s="232"/>
      <c r="DZ161" s="232"/>
      <c r="EA161" s="232"/>
      <c r="EB161" s="232"/>
      <c r="EC161" s="232"/>
      <c r="ED161" s="232"/>
      <c r="EE161" s="232"/>
      <c r="EF161" s="232"/>
      <c r="EG161" s="232"/>
      <c r="EH161" s="232"/>
      <c r="EI161" s="232"/>
      <c r="EJ161" s="232"/>
      <c r="EK161" s="232"/>
      <c r="EL161" s="232"/>
      <c r="EM161" s="232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5"/>
      <c r="FA161" s="233"/>
      <c r="FB161" s="233"/>
      <c r="FC161" s="233"/>
      <c r="FD161" s="233"/>
      <c r="FE161" s="233"/>
      <c r="FF161" s="233"/>
      <c r="FG161" s="233"/>
      <c r="FH161" s="233"/>
      <c r="FI161" s="233"/>
    </row>
    <row r="162" spans="1:165" s="234" customFormat="1" ht="19.5" customHeight="1" x14ac:dyDescent="0.35">
      <c r="A162" s="205"/>
      <c r="B162" s="466">
        <f t="shared" si="2186"/>
        <v>39142</v>
      </c>
      <c r="C162" s="467">
        <f t="shared" si="2187"/>
        <v>67470.47</v>
      </c>
      <c r="D162" s="467">
        <v>0</v>
      </c>
      <c r="E162" s="467">
        <v>0</v>
      </c>
      <c r="F162" s="467">
        <f t="shared" si="2154"/>
        <v>-5510.51</v>
      </c>
      <c r="G162" s="467">
        <f t="shared" si="2188"/>
        <v>61959.96</v>
      </c>
      <c r="H162" s="480">
        <f t="shared" si="2189"/>
        <v>-8.1672915573287097E-2</v>
      </c>
      <c r="I162" s="347">
        <f t="shared" si="2190"/>
        <v>353786.4</v>
      </c>
      <c r="J162" s="210">
        <f t="shared" si="2155"/>
        <v>-5510.5100000000093</v>
      </c>
      <c r="K162" s="211">
        <v>39142</v>
      </c>
      <c r="L162" s="212">
        <f t="shared" si="2191"/>
        <v>1</v>
      </c>
      <c r="M162" s="397">
        <v>-2159</v>
      </c>
      <c r="N162" s="235">
        <f t="shared" si="2156"/>
        <v>-2159</v>
      </c>
      <c r="O162" s="214">
        <f t="shared" ref="O162" si="2216">O161</f>
        <v>0</v>
      </c>
      <c r="P162" s="397">
        <v>-251</v>
      </c>
      <c r="Q162" s="236">
        <f t="shared" si="2157"/>
        <v>0</v>
      </c>
      <c r="R162" s="212">
        <f t="shared" ref="R162" si="2217">R161</f>
        <v>0</v>
      </c>
      <c r="S162" s="397">
        <v>-1613.8</v>
      </c>
      <c r="T162" s="237">
        <f t="shared" si="2158"/>
        <v>0</v>
      </c>
      <c r="U162" s="216">
        <f t="shared" ref="U162" si="2218">U161</f>
        <v>0</v>
      </c>
      <c r="V162" s="397">
        <v>-196.48</v>
      </c>
      <c r="W162" s="237">
        <f t="shared" si="2159"/>
        <v>0</v>
      </c>
      <c r="X162" s="216">
        <f t="shared" ref="X162" si="2219">X161</f>
        <v>0</v>
      </c>
      <c r="Y162" s="382">
        <v>-4934</v>
      </c>
      <c r="Z162" s="238">
        <f t="shared" si="2160"/>
        <v>0</v>
      </c>
      <c r="AA162" s="218">
        <f t="shared" ref="AA162" si="2220">AA161</f>
        <v>1</v>
      </c>
      <c r="AB162" s="382">
        <v>-2506</v>
      </c>
      <c r="AC162" s="239">
        <f t="shared" si="2161"/>
        <v>-2506</v>
      </c>
      <c r="AD162" s="216">
        <f t="shared" ref="AD162" si="2221">AD161</f>
        <v>0</v>
      </c>
      <c r="AE162" s="382">
        <v>-563.6</v>
      </c>
      <c r="AF162" s="239">
        <f t="shared" si="2162"/>
        <v>0</v>
      </c>
      <c r="AG162" s="216">
        <f t="shared" ref="AG162" si="2222">AG161</f>
        <v>0</v>
      </c>
      <c r="AH162" s="382">
        <v>-8544</v>
      </c>
      <c r="AI162" s="238">
        <f t="shared" si="2163"/>
        <v>0</v>
      </c>
      <c r="AJ162" s="218">
        <f t="shared" ref="AJ162" si="2223">AJ161</f>
        <v>0</v>
      </c>
      <c r="AK162" s="382">
        <v>-4291.5</v>
      </c>
      <c r="AL162" s="239">
        <f t="shared" si="2164"/>
        <v>0</v>
      </c>
      <c r="AM162" s="216">
        <f t="shared" ref="AM162" si="2224">AM161</f>
        <v>1</v>
      </c>
      <c r="AN162" s="382">
        <v>-1740</v>
      </c>
      <c r="AO162" s="238">
        <f t="shared" si="2165"/>
        <v>-1740</v>
      </c>
      <c r="AP162" s="218">
        <f t="shared" ref="AP162" si="2225">AP161</f>
        <v>1</v>
      </c>
      <c r="AQ162" s="397">
        <v>-768</v>
      </c>
      <c r="AR162" s="239">
        <f t="shared" si="2166"/>
        <v>-768</v>
      </c>
      <c r="AS162" s="216">
        <f t="shared" ref="AS162" si="2226">AS161</f>
        <v>0</v>
      </c>
      <c r="AT162" s="397">
        <v>-147</v>
      </c>
      <c r="AU162" s="240">
        <f t="shared" si="2167"/>
        <v>0</v>
      </c>
      <c r="AV162" s="214">
        <f t="shared" ref="AV162" si="2227">AV161</f>
        <v>0</v>
      </c>
      <c r="AW162" s="397">
        <v>-1128</v>
      </c>
      <c r="AX162" s="236">
        <f t="shared" si="2168"/>
        <v>0</v>
      </c>
      <c r="AY162" s="212">
        <f t="shared" ref="AY162" si="2228">AY161</f>
        <v>1</v>
      </c>
      <c r="AZ162" s="382">
        <v>-25.01</v>
      </c>
      <c r="BA162" s="241">
        <f t="shared" si="2169"/>
        <v>-25.01</v>
      </c>
      <c r="BB162" s="214">
        <f t="shared" ref="BB162" si="2229">BB161</f>
        <v>0</v>
      </c>
      <c r="BC162" s="382">
        <v>-2.5</v>
      </c>
      <c r="BD162" s="242">
        <f t="shared" si="2170"/>
        <v>0</v>
      </c>
      <c r="BE162" s="212">
        <f t="shared" ref="BE162" si="2230">BE161</f>
        <v>0</v>
      </c>
      <c r="BF162" s="375">
        <v>1525</v>
      </c>
      <c r="BG162" s="242">
        <f t="shared" si="2171"/>
        <v>0</v>
      </c>
      <c r="BH162" s="212">
        <f t="shared" ref="BH162" si="2231">BH161</f>
        <v>1</v>
      </c>
      <c r="BI162" s="375">
        <v>762.5</v>
      </c>
      <c r="BJ162" s="240">
        <f t="shared" si="2172"/>
        <v>762.5</v>
      </c>
      <c r="BK162" s="212">
        <f t="shared" ref="BK162" si="2232">BK161</f>
        <v>0</v>
      </c>
      <c r="BL162" s="375">
        <v>152.5</v>
      </c>
      <c r="BM162" s="240">
        <f t="shared" si="2173"/>
        <v>0</v>
      </c>
      <c r="BN162" s="212">
        <f t="shared" ref="BN162" si="2233">BN161</f>
        <v>0</v>
      </c>
      <c r="BO162" s="397">
        <v>-348.25</v>
      </c>
      <c r="BP162" s="236">
        <f t="shared" si="2174"/>
        <v>0</v>
      </c>
      <c r="BQ162" s="212">
        <f t="shared" ref="BQ162" si="2234">BQ161</f>
        <v>2</v>
      </c>
      <c r="BR162" s="398">
        <v>462.5</v>
      </c>
      <c r="BS162" s="242">
        <f t="shared" si="2175"/>
        <v>925</v>
      </c>
      <c r="BT162" s="212">
        <f t="shared" ref="BT162" si="2235">BT161</f>
        <v>0</v>
      </c>
      <c r="BU162" s="398">
        <v>231.25</v>
      </c>
      <c r="BV162" s="240">
        <f t="shared" si="2176"/>
        <v>0</v>
      </c>
      <c r="BW162" s="220">
        <f t="shared" ref="BW162" si="2236">BW161</f>
        <v>0</v>
      </c>
      <c r="BX162" s="398">
        <v>46.25</v>
      </c>
      <c r="BY162" s="236">
        <f t="shared" si="2177"/>
        <v>0</v>
      </c>
      <c r="BZ162" s="212">
        <f t="shared" si="2213"/>
        <v>0</v>
      </c>
      <c r="CA162" s="213"/>
      <c r="CB162" s="240">
        <f t="shared" si="2178"/>
        <v>0</v>
      </c>
      <c r="CC162" s="214">
        <f t="shared" si="2214"/>
        <v>0</v>
      </c>
      <c r="CD162" s="215"/>
      <c r="CE162" s="242">
        <f t="shared" si="2179"/>
        <v>0</v>
      </c>
      <c r="CF162" s="221">
        <f t="shared" si="2180"/>
        <v>-5510.51</v>
      </c>
      <c r="CG162" s="222">
        <f t="shared" si="2181"/>
        <v>0</v>
      </c>
      <c r="CH162" s="222">
        <f t="shared" si="2182"/>
        <v>1</v>
      </c>
      <c r="CI162" s="223">
        <v>39142</v>
      </c>
      <c r="CJ162" s="209">
        <f t="shared" si="2183"/>
        <v>0</v>
      </c>
      <c r="CK162" s="209">
        <f t="shared" si="2184"/>
        <v>-5510.51</v>
      </c>
      <c r="CL162" s="209">
        <f t="shared" si="2215"/>
        <v>353786.4</v>
      </c>
      <c r="CM162" s="207">
        <f>MAX(CL55:CL162)</f>
        <v>359296.91000000003</v>
      </c>
      <c r="CN162" s="207">
        <f t="shared" si="2185"/>
        <v>-5510.5100000000093</v>
      </c>
      <c r="CO162" s="225" t="b">
        <f>(CN163=CM394)</f>
        <v>0</v>
      </c>
      <c r="CP162" s="226">
        <f t="shared" si="2153"/>
        <v>0</v>
      </c>
      <c r="CQ162" s="227">
        <f t="shared" si="2022"/>
        <v>39783</v>
      </c>
      <c r="CR162" s="228">
        <f t="shared" si="2023"/>
        <v>74198.5</v>
      </c>
      <c r="CS162" s="228">
        <f t="shared" si="2024"/>
        <v>0</v>
      </c>
      <c r="CT162" s="228">
        <f t="shared" si="2025"/>
        <v>0</v>
      </c>
      <c r="CU162" s="228">
        <f t="shared" si="2026"/>
        <v>0</v>
      </c>
      <c r="CV162" s="228">
        <f t="shared" si="2027"/>
        <v>0</v>
      </c>
      <c r="CW162" s="228">
        <f t="shared" si="2028"/>
        <v>44287</v>
      </c>
      <c r="CX162" s="228">
        <f t="shared" si="2029"/>
        <v>0</v>
      </c>
      <c r="CY162" s="228">
        <f t="shared" si="2030"/>
        <v>0</v>
      </c>
      <c r="CZ162" s="228">
        <f t="shared" si="2031"/>
        <v>0</v>
      </c>
      <c r="DA162" s="228">
        <f t="shared" si="2032"/>
        <v>10285.300000000001</v>
      </c>
      <c r="DB162" s="228">
        <f t="shared" si="2033"/>
        <v>107651</v>
      </c>
      <c r="DC162" s="228">
        <f t="shared" si="2034"/>
        <v>0</v>
      </c>
      <c r="DD162" s="228">
        <f t="shared" si="2035"/>
        <v>0</v>
      </c>
      <c r="DE162" s="228">
        <f t="shared" si="2036"/>
        <v>68701.989999999976</v>
      </c>
      <c r="DF162" s="228">
        <f t="shared" si="2037"/>
        <v>0</v>
      </c>
      <c r="DG162" s="228">
        <f t="shared" si="2038"/>
        <v>0</v>
      </c>
      <c r="DH162" s="228">
        <f t="shared" si="2039"/>
        <v>77931.010000000009</v>
      </c>
      <c r="DI162" s="228">
        <f t="shared" si="2040"/>
        <v>0</v>
      </c>
      <c r="DJ162" s="228">
        <f t="shared" si="2041"/>
        <v>0</v>
      </c>
      <c r="DK162" s="228">
        <f t="shared" si="2042"/>
        <v>237241.76</v>
      </c>
      <c r="DL162" s="228">
        <f t="shared" si="2043"/>
        <v>0</v>
      </c>
      <c r="DM162" s="228">
        <f t="shared" si="2044"/>
        <v>0</v>
      </c>
      <c r="DN162" s="228">
        <f t="shared" si="2045"/>
        <v>0</v>
      </c>
      <c r="DO162" s="228">
        <f t="shared" si="2046"/>
        <v>0</v>
      </c>
      <c r="DP162" s="229">
        <f t="shared" si="2047"/>
        <v>39783</v>
      </c>
      <c r="DQ162" s="228">
        <f t="shared" si="1379"/>
        <v>620296.56000000006</v>
      </c>
      <c r="DR162" s="230">
        <f t="shared" si="1380"/>
        <v>39783</v>
      </c>
      <c r="DS162" s="231">
        <f t="shared" si="1381"/>
        <v>0</v>
      </c>
      <c r="DT162" s="232"/>
      <c r="DU162" s="232"/>
      <c r="DV162" s="232"/>
      <c r="DW162" s="232"/>
      <c r="DX162" s="232"/>
      <c r="DY162" s="232"/>
      <c r="DZ162" s="232"/>
      <c r="EA162" s="232"/>
      <c r="EB162" s="232"/>
      <c r="EC162" s="232"/>
      <c r="ED162" s="232"/>
      <c r="EE162" s="232"/>
      <c r="EF162" s="232"/>
      <c r="EG162" s="232"/>
      <c r="EH162" s="232"/>
      <c r="EI162" s="232"/>
      <c r="EJ162" s="232"/>
      <c r="EK162" s="232"/>
      <c r="EL162" s="232"/>
      <c r="EM162" s="232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33"/>
      <c r="FB162" s="233"/>
      <c r="FC162" s="233"/>
      <c r="FD162" s="233"/>
      <c r="FE162" s="233"/>
      <c r="FF162" s="233"/>
      <c r="FG162" s="233"/>
      <c r="FH162" s="233"/>
      <c r="FI162" s="233"/>
    </row>
    <row r="163" spans="1:165" s="234" customFormat="1" ht="19.5" customHeight="1" x14ac:dyDescent="0.35">
      <c r="A163" s="205"/>
      <c r="B163" s="466">
        <f t="shared" si="2186"/>
        <v>39173</v>
      </c>
      <c r="C163" s="467">
        <f t="shared" si="2187"/>
        <v>61959.96</v>
      </c>
      <c r="D163" s="467">
        <v>0</v>
      </c>
      <c r="E163" s="467">
        <v>0</v>
      </c>
      <c r="F163" s="467">
        <f t="shared" si="2154"/>
        <v>10376.94</v>
      </c>
      <c r="G163" s="467">
        <f t="shared" si="2188"/>
        <v>72336.899999999994</v>
      </c>
      <c r="H163" s="480">
        <f t="shared" si="2189"/>
        <v>0.16747815847524758</v>
      </c>
      <c r="I163" s="347">
        <f t="shared" si="2190"/>
        <v>364163.34</v>
      </c>
      <c r="J163" s="210">
        <f t="shared" si="2155"/>
        <v>0</v>
      </c>
      <c r="K163" s="211">
        <v>39173</v>
      </c>
      <c r="L163" s="212">
        <f t="shared" si="2191"/>
        <v>1</v>
      </c>
      <c r="M163" s="398">
        <v>3075.5</v>
      </c>
      <c r="N163" s="235">
        <f t="shared" si="2156"/>
        <v>3075.5</v>
      </c>
      <c r="O163" s="214">
        <f t="shared" ref="O163" si="2237">O162</f>
        <v>0</v>
      </c>
      <c r="P163" s="398">
        <v>307.55</v>
      </c>
      <c r="Q163" s="236">
        <f t="shared" si="2157"/>
        <v>0</v>
      </c>
      <c r="R163" s="212">
        <f t="shared" ref="R163" si="2238">R162</f>
        <v>0</v>
      </c>
      <c r="S163" s="398">
        <v>1907.8</v>
      </c>
      <c r="T163" s="237">
        <f t="shared" si="2158"/>
        <v>0</v>
      </c>
      <c r="U163" s="216">
        <f t="shared" ref="U163" si="2239">U162</f>
        <v>0</v>
      </c>
      <c r="V163" s="398">
        <v>190.78</v>
      </c>
      <c r="W163" s="237">
        <f t="shared" si="2159"/>
        <v>0</v>
      </c>
      <c r="X163" s="216">
        <f t="shared" ref="X163" si="2240">X162</f>
        <v>0</v>
      </c>
      <c r="Y163" s="383">
        <v>1426</v>
      </c>
      <c r="Z163" s="238">
        <f t="shared" si="2160"/>
        <v>0</v>
      </c>
      <c r="AA163" s="218">
        <f t="shared" ref="AA163" si="2241">AA162</f>
        <v>1</v>
      </c>
      <c r="AB163" s="383">
        <v>713</v>
      </c>
      <c r="AC163" s="239">
        <f t="shared" si="2161"/>
        <v>713</v>
      </c>
      <c r="AD163" s="216">
        <f t="shared" ref="AD163" si="2242">AD162</f>
        <v>0</v>
      </c>
      <c r="AE163" s="383">
        <v>142.6</v>
      </c>
      <c r="AF163" s="239">
        <f t="shared" si="2162"/>
        <v>0</v>
      </c>
      <c r="AG163" s="216">
        <f t="shared" ref="AG163" si="2243">AG162</f>
        <v>0</v>
      </c>
      <c r="AH163" s="383">
        <v>1053</v>
      </c>
      <c r="AI163" s="238">
        <f t="shared" si="2163"/>
        <v>0</v>
      </c>
      <c r="AJ163" s="218">
        <f t="shared" ref="AJ163" si="2244">AJ162</f>
        <v>0</v>
      </c>
      <c r="AK163" s="383">
        <v>487.5</v>
      </c>
      <c r="AL163" s="239">
        <f t="shared" si="2164"/>
        <v>0</v>
      </c>
      <c r="AM163" s="216">
        <f t="shared" ref="AM163" si="2245">AM162</f>
        <v>1</v>
      </c>
      <c r="AN163" s="383">
        <v>148.19999999999999</v>
      </c>
      <c r="AO163" s="238">
        <f t="shared" si="2165"/>
        <v>148.19999999999999</v>
      </c>
      <c r="AP163" s="218">
        <f t="shared" ref="AP163" si="2246">AP162</f>
        <v>1</v>
      </c>
      <c r="AQ163" s="398">
        <v>2140</v>
      </c>
      <c r="AR163" s="239">
        <f t="shared" si="2166"/>
        <v>2140</v>
      </c>
      <c r="AS163" s="216">
        <f t="shared" ref="AS163" si="2247">AS162</f>
        <v>0</v>
      </c>
      <c r="AT163" s="398">
        <v>214</v>
      </c>
      <c r="AU163" s="240">
        <f t="shared" si="2167"/>
        <v>0</v>
      </c>
      <c r="AV163" s="214">
        <f t="shared" ref="AV163" si="2248">AV162</f>
        <v>0</v>
      </c>
      <c r="AW163" s="398">
        <v>3390</v>
      </c>
      <c r="AX163" s="236">
        <f t="shared" si="2168"/>
        <v>0</v>
      </c>
      <c r="AY163" s="212">
        <f t="shared" ref="AY163" si="2249">AY162</f>
        <v>1</v>
      </c>
      <c r="AZ163" s="382">
        <v>-627.99</v>
      </c>
      <c r="BA163" s="241">
        <f t="shared" si="2169"/>
        <v>-627.99</v>
      </c>
      <c r="BB163" s="214">
        <f t="shared" ref="BB163" si="2250">BB162</f>
        <v>0</v>
      </c>
      <c r="BC163" s="382">
        <v>-133</v>
      </c>
      <c r="BD163" s="242">
        <f t="shared" si="2170"/>
        <v>0</v>
      </c>
      <c r="BE163" s="212">
        <f t="shared" ref="BE163" si="2251">BE162</f>
        <v>0</v>
      </c>
      <c r="BF163" s="375">
        <v>3712.5</v>
      </c>
      <c r="BG163" s="242">
        <f t="shared" si="2171"/>
        <v>0</v>
      </c>
      <c r="BH163" s="212">
        <f t="shared" ref="BH163" si="2252">BH162</f>
        <v>1</v>
      </c>
      <c r="BI163" s="375">
        <v>1856.25</v>
      </c>
      <c r="BJ163" s="240">
        <f t="shared" si="2172"/>
        <v>1856.25</v>
      </c>
      <c r="BK163" s="212">
        <f t="shared" ref="BK163" si="2253">BK162</f>
        <v>0</v>
      </c>
      <c r="BL163" s="375">
        <v>371.25</v>
      </c>
      <c r="BM163" s="240">
        <f t="shared" si="2173"/>
        <v>0</v>
      </c>
      <c r="BN163" s="212">
        <f t="shared" ref="BN163" si="2254">BN162</f>
        <v>0</v>
      </c>
      <c r="BO163" s="398">
        <v>1843.75</v>
      </c>
      <c r="BP163" s="236">
        <f t="shared" si="2174"/>
        <v>0</v>
      </c>
      <c r="BQ163" s="212">
        <f t="shared" ref="BQ163" si="2255">BQ162</f>
        <v>2</v>
      </c>
      <c r="BR163" s="398">
        <v>1535.99</v>
      </c>
      <c r="BS163" s="242">
        <f t="shared" si="2175"/>
        <v>3071.98</v>
      </c>
      <c r="BT163" s="212">
        <f t="shared" ref="BT163" si="2256">BT162</f>
        <v>0</v>
      </c>
      <c r="BU163" s="398">
        <v>748.49</v>
      </c>
      <c r="BV163" s="240">
        <f t="shared" si="2176"/>
        <v>0</v>
      </c>
      <c r="BW163" s="220">
        <f t="shared" ref="BW163" si="2257">BW162</f>
        <v>0</v>
      </c>
      <c r="BX163" s="398">
        <v>118.5</v>
      </c>
      <c r="BY163" s="236">
        <f t="shared" si="2177"/>
        <v>0</v>
      </c>
      <c r="BZ163" s="212">
        <f t="shared" si="2213"/>
        <v>0</v>
      </c>
      <c r="CA163" s="213"/>
      <c r="CB163" s="240">
        <f t="shared" si="2178"/>
        <v>0</v>
      </c>
      <c r="CC163" s="214">
        <f t="shared" si="2214"/>
        <v>0</v>
      </c>
      <c r="CD163" s="215"/>
      <c r="CE163" s="242">
        <f t="shared" si="2179"/>
        <v>0</v>
      </c>
      <c r="CF163" s="221">
        <f t="shared" si="2180"/>
        <v>10376.94</v>
      </c>
      <c r="CG163" s="222">
        <f t="shared" si="2181"/>
        <v>1</v>
      </c>
      <c r="CH163" s="222">
        <f t="shared" si="2182"/>
        <v>0</v>
      </c>
      <c r="CI163" s="223">
        <v>39173</v>
      </c>
      <c r="CJ163" s="209">
        <f t="shared" si="2183"/>
        <v>10376.94</v>
      </c>
      <c r="CK163" s="209">
        <f t="shared" si="2184"/>
        <v>0</v>
      </c>
      <c r="CL163" s="209">
        <f t="shared" si="2215"/>
        <v>364163.34</v>
      </c>
      <c r="CM163" s="207">
        <f>MAX(CL55:CL163)</f>
        <v>364163.34</v>
      </c>
      <c r="CN163" s="207">
        <f t="shared" si="2185"/>
        <v>0</v>
      </c>
      <c r="CO163" s="225" t="b">
        <f>(CN164=CM394)</f>
        <v>0</v>
      </c>
      <c r="CP163" s="226">
        <f t="shared" si="2153"/>
        <v>0</v>
      </c>
      <c r="CQ163" s="227">
        <f t="shared" ref="CQ163:CQ174" si="2258">CI190</f>
        <v>39814</v>
      </c>
      <c r="CR163" s="228">
        <f t="shared" ref="CR163:CR174" si="2259">N190+CR162</f>
        <v>74882</v>
      </c>
      <c r="CS163" s="228">
        <f t="shared" ref="CS163:CS174" si="2260">Q190+CS162</f>
        <v>0</v>
      </c>
      <c r="CT163" s="228">
        <f t="shared" ref="CT163:CT174" si="2261">T190+CT162</f>
        <v>0</v>
      </c>
      <c r="CU163" s="228">
        <f t="shared" ref="CU163:CU174" si="2262">W190+CU162</f>
        <v>0</v>
      </c>
      <c r="CV163" s="228">
        <f t="shared" ref="CV163:CV174" si="2263">Z190+CV162</f>
        <v>0</v>
      </c>
      <c r="CW163" s="228">
        <f t="shared" ref="CW163:CW174" si="2264">AC190+CW162</f>
        <v>42957.5</v>
      </c>
      <c r="CX163" s="228">
        <f t="shared" ref="CX163:CX174" si="2265">AF190+CX162</f>
        <v>0</v>
      </c>
      <c r="CY163" s="228">
        <f t="shared" ref="CY163:CY174" si="2266">AI190+CY162</f>
        <v>0</v>
      </c>
      <c r="CZ163" s="228">
        <f t="shared" ref="CZ163:CZ174" si="2267">AL190+CZ162</f>
        <v>0</v>
      </c>
      <c r="DA163" s="228">
        <f t="shared" ref="DA163:DA174" si="2268">AO190+DA162</f>
        <v>11573.800000000001</v>
      </c>
      <c r="DB163" s="228">
        <f t="shared" ref="DB163:DB174" si="2269">AR190+DB162</f>
        <v>105242</v>
      </c>
      <c r="DC163" s="228">
        <f t="shared" ref="DC163:DC174" si="2270">AU190+DC162</f>
        <v>0</v>
      </c>
      <c r="DD163" s="228">
        <f t="shared" ref="DD163:DD174" si="2271">AX190+DD162</f>
        <v>0</v>
      </c>
      <c r="DE163" s="228">
        <f t="shared" ref="DE163:DE174" si="2272">BA190+DE162</f>
        <v>66037.999999999971</v>
      </c>
      <c r="DF163" s="228">
        <f t="shared" ref="DF163:DF174" si="2273">BD190+DF162</f>
        <v>0</v>
      </c>
      <c r="DG163" s="228">
        <f t="shared" ref="DG163:DG174" si="2274">BG190+DG162</f>
        <v>0</v>
      </c>
      <c r="DH163" s="228">
        <f t="shared" ref="DH163:DH174" si="2275">BJ190+DH162</f>
        <v>78179.510000000009</v>
      </c>
      <c r="DI163" s="228">
        <f t="shared" ref="DI163:DI174" si="2276">BM190+DI162</f>
        <v>0</v>
      </c>
      <c r="DJ163" s="228">
        <f t="shared" ref="DJ163:DJ174" si="2277">BP190+DJ162</f>
        <v>0</v>
      </c>
      <c r="DK163" s="228">
        <f t="shared" ref="DK163:DK174" si="2278">BS190+DK162</f>
        <v>229935.76</v>
      </c>
      <c r="DL163" s="228">
        <f t="shared" ref="DL163:DL174" si="2279">BV190+DL162</f>
        <v>0</v>
      </c>
      <c r="DM163" s="228">
        <f t="shared" ref="DM163:DM174" si="2280">BY190+DM162</f>
        <v>0</v>
      </c>
      <c r="DN163" s="228">
        <f t="shared" ref="DN163:DN174" si="2281">CB190+DN162</f>
        <v>0</v>
      </c>
      <c r="DO163" s="228">
        <f t="shared" ref="DO163:DO174" si="2282">CE190+DO162</f>
        <v>0</v>
      </c>
      <c r="DP163" s="229">
        <f t="shared" ref="DP163:DP174" si="2283">B190</f>
        <v>39814</v>
      </c>
      <c r="DQ163" s="228">
        <f t="shared" si="1379"/>
        <v>608808.56999999995</v>
      </c>
      <c r="DR163" s="230">
        <f t="shared" si="1380"/>
        <v>39814</v>
      </c>
      <c r="DS163" s="231">
        <f t="shared" si="1381"/>
        <v>0</v>
      </c>
      <c r="DT163" s="232"/>
      <c r="DU163" s="232"/>
      <c r="DV163" s="232"/>
      <c r="DW163" s="232"/>
      <c r="DX163" s="232"/>
      <c r="DY163" s="232"/>
      <c r="DZ163" s="232"/>
      <c r="EA163" s="232"/>
      <c r="EB163" s="232"/>
      <c r="EC163" s="232"/>
      <c r="ED163" s="232"/>
      <c r="EE163" s="232"/>
      <c r="EF163" s="232"/>
      <c r="EG163" s="232"/>
      <c r="EH163" s="232"/>
      <c r="EI163" s="232"/>
      <c r="EJ163" s="232"/>
      <c r="EK163" s="232"/>
      <c r="EL163" s="232"/>
      <c r="EM163" s="232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5"/>
      <c r="FA163" s="233"/>
      <c r="FB163" s="233"/>
      <c r="FC163" s="233"/>
      <c r="FD163" s="233"/>
      <c r="FE163" s="233"/>
      <c r="FF163" s="233"/>
      <c r="FG163" s="233"/>
      <c r="FH163" s="233"/>
      <c r="FI163" s="233"/>
    </row>
    <row r="164" spans="1:165" s="234" customFormat="1" ht="19.5" customHeight="1" x14ac:dyDescent="0.35">
      <c r="A164" s="205"/>
      <c r="B164" s="466">
        <f t="shared" si="2186"/>
        <v>39203</v>
      </c>
      <c r="C164" s="467">
        <f t="shared" si="2187"/>
        <v>72336.899999999994</v>
      </c>
      <c r="D164" s="467">
        <v>0</v>
      </c>
      <c r="E164" s="467">
        <v>0</v>
      </c>
      <c r="F164" s="467">
        <f t="shared" si="2154"/>
        <v>4291.7299999999996</v>
      </c>
      <c r="G164" s="467">
        <f t="shared" si="2188"/>
        <v>76628.62999999999</v>
      </c>
      <c r="H164" s="480">
        <f t="shared" si="2189"/>
        <v>5.9329747335039242E-2</v>
      </c>
      <c r="I164" s="347">
        <f t="shared" si="2190"/>
        <v>368455.07</v>
      </c>
      <c r="J164" s="210">
        <f t="shared" si="2155"/>
        <v>0</v>
      </c>
      <c r="K164" s="211">
        <v>39203</v>
      </c>
      <c r="L164" s="212">
        <f t="shared" si="2191"/>
        <v>1</v>
      </c>
      <c r="M164" s="398">
        <v>2412.5</v>
      </c>
      <c r="N164" s="235">
        <f t="shared" si="2156"/>
        <v>2412.5</v>
      </c>
      <c r="O164" s="214">
        <f t="shared" ref="O164" si="2284">O163</f>
        <v>0</v>
      </c>
      <c r="P164" s="398">
        <v>241.25</v>
      </c>
      <c r="Q164" s="236">
        <f t="shared" si="2157"/>
        <v>0</v>
      </c>
      <c r="R164" s="212">
        <f t="shared" ref="R164" si="2285">R163</f>
        <v>0</v>
      </c>
      <c r="S164" s="398">
        <v>1208.8</v>
      </c>
      <c r="T164" s="237">
        <f t="shared" si="2158"/>
        <v>0</v>
      </c>
      <c r="U164" s="216">
        <f t="shared" ref="U164" si="2286">U163</f>
        <v>0</v>
      </c>
      <c r="V164" s="398">
        <v>120.88</v>
      </c>
      <c r="W164" s="237">
        <f t="shared" si="2159"/>
        <v>0</v>
      </c>
      <c r="X164" s="216">
        <f t="shared" ref="X164" si="2287">X163</f>
        <v>0</v>
      </c>
      <c r="Y164" s="382">
        <v>-1712</v>
      </c>
      <c r="Z164" s="238">
        <f t="shared" si="2160"/>
        <v>0</v>
      </c>
      <c r="AA164" s="218">
        <f t="shared" ref="AA164" si="2288">AA163</f>
        <v>1</v>
      </c>
      <c r="AB164" s="382">
        <v>-856</v>
      </c>
      <c r="AC164" s="239">
        <f t="shared" si="2161"/>
        <v>-856</v>
      </c>
      <c r="AD164" s="216">
        <f t="shared" ref="AD164" si="2289">AD163</f>
        <v>0</v>
      </c>
      <c r="AE164" s="382">
        <v>-171.2</v>
      </c>
      <c r="AF164" s="239">
        <f t="shared" si="2162"/>
        <v>0</v>
      </c>
      <c r="AG164" s="216">
        <f t="shared" ref="AG164" si="2290">AG163</f>
        <v>0</v>
      </c>
      <c r="AH164" s="382">
        <v>-20</v>
      </c>
      <c r="AI164" s="238">
        <f t="shared" si="2163"/>
        <v>0</v>
      </c>
      <c r="AJ164" s="218">
        <f t="shared" ref="AJ164" si="2291">AJ163</f>
        <v>0</v>
      </c>
      <c r="AK164" s="382">
        <v>-10</v>
      </c>
      <c r="AL164" s="239">
        <f t="shared" si="2164"/>
        <v>0</v>
      </c>
      <c r="AM164" s="216">
        <f t="shared" ref="AM164" si="2292">AM163</f>
        <v>1</v>
      </c>
      <c r="AN164" s="382">
        <v>-4</v>
      </c>
      <c r="AO164" s="238">
        <f t="shared" si="2165"/>
        <v>-4</v>
      </c>
      <c r="AP164" s="218">
        <f t="shared" ref="AP164" si="2293">AP163</f>
        <v>1</v>
      </c>
      <c r="AQ164" s="397">
        <v>-1189</v>
      </c>
      <c r="AR164" s="239">
        <f t="shared" si="2166"/>
        <v>-1189</v>
      </c>
      <c r="AS164" s="216">
        <f t="shared" ref="AS164" si="2294">AS163</f>
        <v>0</v>
      </c>
      <c r="AT164" s="397">
        <v>-154</v>
      </c>
      <c r="AU164" s="240">
        <f t="shared" si="2167"/>
        <v>0</v>
      </c>
      <c r="AV164" s="214">
        <f t="shared" ref="AV164" si="2295">AV163</f>
        <v>0</v>
      </c>
      <c r="AW164" s="398">
        <v>3370</v>
      </c>
      <c r="AX164" s="236">
        <f t="shared" si="2168"/>
        <v>0</v>
      </c>
      <c r="AY164" s="212">
        <f t="shared" ref="AY164" si="2296">AY163</f>
        <v>1</v>
      </c>
      <c r="AZ164" s="383">
        <v>711</v>
      </c>
      <c r="BA164" s="241">
        <f t="shared" si="2169"/>
        <v>711</v>
      </c>
      <c r="BB164" s="214">
        <f t="shared" ref="BB164" si="2297">BB163</f>
        <v>0</v>
      </c>
      <c r="BC164" s="383">
        <v>36</v>
      </c>
      <c r="BD164" s="242">
        <f t="shared" si="2170"/>
        <v>0</v>
      </c>
      <c r="BE164" s="212">
        <f t="shared" ref="BE164" si="2298">BE163</f>
        <v>0</v>
      </c>
      <c r="BF164" s="374">
        <v>-876.5</v>
      </c>
      <c r="BG164" s="242">
        <f t="shared" si="2171"/>
        <v>0</v>
      </c>
      <c r="BH164" s="212">
        <f t="shared" ref="BH164" si="2299">BH163</f>
        <v>1</v>
      </c>
      <c r="BI164" s="374">
        <v>-457.75</v>
      </c>
      <c r="BJ164" s="240">
        <f t="shared" si="2172"/>
        <v>-457.75</v>
      </c>
      <c r="BK164" s="212">
        <f t="shared" ref="BK164" si="2300">BK163</f>
        <v>0</v>
      </c>
      <c r="BL164" s="374">
        <v>-122.75</v>
      </c>
      <c r="BM164" s="240">
        <f t="shared" si="2173"/>
        <v>0</v>
      </c>
      <c r="BN164" s="212">
        <f t="shared" ref="BN164" si="2301">BN163</f>
        <v>0</v>
      </c>
      <c r="BO164" s="397">
        <v>-932.75</v>
      </c>
      <c r="BP164" s="236">
        <f t="shared" si="2174"/>
        <v>0</v>
      </c>
      <c r="BQ164" s="212">
        <f t="shared" ref="BQ164" si="2302">BQ163</f>
        <v>2</v>
      </c>
      <c r="BR164" s="398">
        <v>1837.49</v>
      </c>
      <c r="BS164" s="242">
        <f t="shared" si="2175"/>
        <v>3674.98</v>
      </c>
      <c r="BT164" s="212">
        <f t="shared" ref="BT164" si="2303">BT163</f>
        <v>0</v>
      </c>
      <c r="BU164" s="398">
        <v>918.74</v>
      </c>
      <c r="BV164" s="240">
        <f t="shared" si="2176"/>
        <v>0</v>
      </c>
      <c r="BW164" s="220">
        <f t="shared" ref="BW164" si="2304">BW163</f>
        <v>0</v>
      </c>
      <c r="BX164" s="398">
        <v>183.75</v>
      </c>
      <c r="BY164" s="236">
        <f t="shared" si="2177"/>
        <v>0</v>
      </c>
      <c r="BZ164" s="212">
        <f t="shared" si="2213"/>
        <v>0</v>
      </c>
      <c r="CA164" s="213"/>
      <c r="CB164" s="240">
        <f t="shared" si="2178"/>
        <v>0</v>
      </c>
      <c r="CC164" s="214">
        <f t="shared" si="2214"/>
        <v>0</v>
      </c>
      <c r="CD164" s="215"/>
      <c r="CE164" s="242">
        <f t="shared" si="2179"/>
        <v>0</v>
      </c>
      <c r="CF164" s="221">
        <f t="shared" si="2180"/>
        <v>4291.7299999999996</v>
      </c>
      <c r="CG164" s="222">
        <f t="shared" si="2181"/>
        <v>1</v>
      </c>
      <c r="CH164" s="222">
        <f t="shared" si="2182"/>
        <v>0</v>
      </c>
      <c r="CI164" s="223">
        <v>39203</v>
      </c>
      <c r="CJ164" s="209">
        <f t="shared" si="2183"/>
        <v>4291.7299999999996</v>
      </c>
      <c r="CK164" s="209">
        <f t="shared" si="2184"/>
        <v>0</v>
      </c>
      <c r="CL164" s="209">
        <f t="shared" si="2215"/>
        <v>368455.07</v>
      </c>
      <c r="CM164" s="207">
        <f>MAX(CL55:CL164)</f>
        <v>368455.07</v>
      </c>
      <c r="CN164" s="207">
        <f t="shared" si="2185"/>
        <v>0</v>
      </c>
      <c r="CO164" s="225" t="b">
        <f>(CN165=CM394)</f>
        <v>0</v>
      </c>
      <c r="CP164" s="226">
        <f t="shared" si="2153"/>
        <v>0</v>
      </c>
      <c r="CQ164" s="227">
        <f t="shared" si="2258"/>
        <v>39845</v>
      </c>
      <c r="CR164" s="228">
        <f t="shared" si="2259"/>
        <v>79421.5</v>
      </c>
      <c r="CS164" s="228">
        <f t="shared" si="2260"/>
        <v>0</v>
      </c>
      <c r="CT164" s="228">
        <f t="shared" si="2261"/>
        <v>0</v>
      </c>
      <c r="CU164" s="228">
        <f t="shared" si="2262"/>
        <v>0</v>
      </c>
      <c r="CV164" s="228">
        <f t="shared" si="2263"/>
        <v>0</v>
      </c>
      <c r="CW164" s="228">
        <f t="shared" si="2264"/>
        <v>43776.5</v>
      </c>
      <c r="CX164" s="228">
        <f t="shared" si="2265"/>
        <v>0</v>
      </c>
      <c r="CY164" s="228">
        <f t="shared" si="2266"/>
        <v>0</v>
      </c>
      <c r="CZ164" s="228">
        <f t="shared" si="2267"/>
        <v>0</v>
      </c>
      <c r="DA164" s="228">
        <f t="shared" si="2268"/>
        <v>12026.800000000001</v>
      </c>
      <c r="DB164" s="228">
        <f t="shared" si="2269"/>
        <v>104502</v>
      </c>
      <c r="DC164" s="228">
        <f t="shared" si="2270"/>
        <v>0</v>
      </c>
      <c r="DD164" s="228">
        <f t="shared" si="2271"/>
        <v>0</v>
      </c>
      <c r="DE164" s="228">
        <f t="shared" si="2272"/>
        <v>67263.009999999966</v>
      </c>
      <c r="DF164" s="228">
        <f t="shared" si="2273"/>
        <v>0</v>
      </c>
      <c r="DG164" s="228">
        <f t="shared" si="2274"/>
        <v>0</v>
      </c>
      <c r="DH164" s="228">
        <f t="shared" si="2275"/>
        <v>78767.010000000009</v>
      </c>
      <c r="DI164" s="228">
        <f t="shared" si="2276"/>
        <v>0</v>
      </c>
      <c r="DJ164" s="228">
        <f t="shared" si="2277"/>
        <v>0</v>
      </c>
      <c r="DK164" s="228">
        <f t="shared" si="2278"/>
        <v>242882.76</v>
      </c>
      <c r="DL164" s="228">
        <f t="shared" si="2279"/>
        <v>0</v>
      </c>
      <c r="DM164" s="228">
        <f t="shared" si="2280"/>
        <v>0</v>
      </c>
      <c r="DN164" s="228">
        <f t="shared" si="2281"/>
        <v>0</v>
      </c>
      <c r="DO164" s="228">
        <f t="shared" si="2282"/>
        <v>0</v>
      </c>
      <c r="DP164" s="229">
        <f t="shared" si="2283"/>
        <v>39845</v>
      </c>
      <c r="DQ164" s="228">
        <f t="shared" si="1379"/>
        <v>628639.57999999996</v>
      </c>
      <c r="DR164" s="230">
        <f t="shared" si="1380"/>
        <v>39845</v>
      </c>
      <c r="DS164" s="231">
        <f t="shared" si="1381"/>
        <v>0</v>
      </c>
      <c r="DT164" s="232"/>
      <c r="DU164" s="232"/>
      <c r="DV164" s="232"/>
      <c r="DW164" s="232"/>
      <c r="DX164" s="232"/>
      <c r="DY164" s="232"/>
      <c r="DZ164" s="232"/>
      <c r="EA164" s="232"/>
      <c r="EB164" s="232"/>
      <c r="EC164" s="232"/>
      <c r="ED164" s="232"/>
      <c r="EE164" s="232"/>
      <c r="EF164" s="232"/>
      <c r="EG164" s="232"/>
      <c r="EH164" s="232"/>
      <c r="EI164" s="232"/>
      <c r="EJ164" s="232"/>
      <c r="EK164" s="232"/>
      <c r="EL164" s="232"/>
      <c r="EM164" s="232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33"/>
      <c r="FB164" s="233"/>
      <c r="FC164" s="233"/>
      <c r="FD164" s="233"/>
      <c r="FE164" s="233"/>
      <c r="FF164" s="233"/>
      <c r="FG164" s="233"/>
      <c r="FH164" s="233"/>
      <c r="FI164" s="233"/>
    </row>
    <row r="165" spans="1:165" s="234" customFormat="1" ht="19.5" customHeight="1" x14ac:dyDescent="0.35">
      <c r="A165" s="205"/>
      <c r="B165" s="466">
        <f t="shared" si="2186"/>
        <v>39234</v>
      </c>
      <c r="C165" s="467">
        <f t="shared" si="2187"/>
        <v>76628.62999999999</v>
      </c>
      <c r="D165" s="467">
        <v>0</v>
      </c>
      <c r="E165" s="467">
        <v>0</v>
      </c>
      <c r="F165" s="467">
        <f t="shared" si="2154"/>
        <v>1571.03</v>
      </c>
      <c r="G165" s="467">
        <f t="shared" si="2188"/>
        <v>78199.659999999989</v>
      </c>
      <c r="H165" s="480">
        <f t="shared" si="2189"/>
        <v>2.0501867252487746E-2</v>
      </c>
      <c r="I165" s="347">
        <f t="shared" si="2190"/>
        <v>370026.10000000003</v>
      </c>
      <c r="J165" s="210">
        <f t="shared" si="2155"/>
        <v>0</v>
      </c>
      <c r="K165" s="211">
        <v>39234</v>
      </c>
      <c r="L165" s="212">
        <f t="shared" si="2191"/>
        <v>1</v>
      </c>
      <c r="M165" s="397">
        <v>-2944.5</v>
      </c>
      <c r="N165" s="235">
        <f t="shared" si="2156"/>
        <v>-2944.5</v>
      </c>
      <c r="O165" s="214">
        <f t="shared" ref="O165" si="2305">O164</f>
        <v>0</v>
      </c>
      <c r="P165" s="397">
        <v>-399.75</v>
      </c>
      <c r="Q165" s="236">
        <f t="shared" si="2157"/>
        <v>0</v>
      </c>
      <c r="R165" s="212">
        <f t="shared" ref="R165" si="2306">R164</f>
        <v>0</v>
      </c>
      <c r="S165" s="398">
        <v>118.2</v>
      </c>
      <c r="T165" s="237">
        <f t="shared" si="2158"/>
        <v>0</v>
      </c>
      <c r="U165" s="216">
        <f t="shared" ref="U165" si="2307">U164</f>
        <v>0</v>
      </c>
      <c r="V165" s="398">
        <v>11.82</v>
      </c>
      <c r="W165" s="237">
        <f t="shared" si="2159"/>
        <v>0</v>
      </c>
      <c r="X165" s="216">
        <f t="shared" ref="X165" si="2308">X164</f>
        <v>0</v>
      </c>
      <c r="Y165" s="383">
        <v>883</v>
      </c>
      <c r="Z165" s="238">
        <f t="shared" si="2160"/>
        <v>0</v>
      </c>
      <c r="AA165" s="218">
        <f t="shared" ref="AA165" si="2309">AA164</f>
        <v>1</v>
      </c>
      <c r="AB165" s="383">
        <v>422</v>
      </c>
      <c r="AC165" s="239">
        <f t="shared" si="2161"/>
        <v>422</v>
      </c>
      <c r="AD165" s="216">
        <f t="shared" ref="AD165" si="2310">AD164</f>
        <v>0</v>
      </c>
      <c r="AE165" s="383">
        <v>53.2</v>
      </c>
      <c r="AF165" s="239">
        <f t="shared" si="2162"/>
        <v>0</v>
      </c>
      <c r="AG165" s="216">
        <f t="shared" ref="AG165" si="2311">AG164</f>
        <v>0</v>
      </c>
      <c r="AH165" s="382">
        <v>-968</v>
      </c>
      <c r="AI165" s="238">
        <f t="shared" si="2163"/>
        <v>0</v>
      </c>
      <c r="AJ165" s="218">
        <f t="shared" ref="AJ165" si="2312">AJ164</f>
        <v>0</v>
      </c>
      <c r="AK165" s="382">
        <v>-523</v>
      </c>
      <c r="AL165" s="239">
        <f t="shared" si="2164"/>
        <v>0</v>
      </c>
      <c r="AM165" s="216">
        <f t="shared" ref="AM165" si="2313">AM164</f>
        <v>1</v>
      </c>
      <c r="AN165" s="382">
        <v>-256</v>
      </c>
      <c r="AO165" s="238">
        <f t="shared" si="2165"/>
        <v>-256</v>
      </c>
      <c r="AP165" s="218">
        <f t="shared" ref="AP165" si="2314">AP164</f>
        <v>1</v>
      </c>
      <c r="AQ165" s="398">
        <v>1001</v>
      </c>
      <c r="AR165" s="239">
        <f t="shared" si="2166"/>
        <v>1001</v>
      </c>
      <c r="AS165" s="216">
        <f t="shared" ref="AS165" si="2315">AS164</f>
        <v>0</v>
      </c>
      <c r="AT165" s="398">
        <v>65</v>
      </c>
      <c r="AU165" s="240">
        <f t="shared" si="2167"/>
        <v>0</v>
      </c>
      <c r="AV165" s="214">
        <f t="shared" ref="AV165" si="2316">AV164</f>
        <v>0</v>
      </c>
      <c r="AW165" s="398">
        <v>560</v>
      </c>
      <c r="AX165" s="236">
        <f t="shared" si="2168"/>
        <v>0</v>
      </c>
      <c r="AY165" s="212">
        <f t="shared" ref="AY165" si="2317">AY164</f>
        <v>1</v>
      </c>
      <c r="AZ165" s="383">
        <v>637.51</v>
      </c>
      <c r="BA165" s="241">
        <f t="shared" si="2169"/>
        <v>637.51</v>
      </c>
      <c r="BB165" s="214">
        <f t="shared" ref="BB165" si="2318">BB164</f>
        <v>0</v>
      </c>
      <c r="BC165" s="383">
        <v>63.75</v>
      </c>
      <c r="BD165" s="242">
        <f t="shared" si="2170"/>
        <v>0</v>
      </c>
      <c r="BE165" s="212">
        <f t="shared" ref="BE165" si="2319">BE164</f>
        <v>0</v>
      </c>
      <c r="BF165" s="375">
        <v>611</v>
      </c>
      <c r="BG165" s="242">
        <f t="shared" si="2171"/>
        <v>0</v>
      </c>
      <c r="BH165" s="212">
        <f t="shared" ref="BH165" si="2320">BH164</f>
        <v>1</v>
      </c>
      <c r="BI165" s="375">
        <v>286</v>
      </c>
      <c r="BJ165" s="240">
        <f t="shared" si="2172"/>
        <v>286</v>
      </c>
      <c r="BK165" s="212">
        <f t="shared" ref="BK165" si="2321">BK164</f>
        <v>0</v>
      </c>
      <c r="BL165" s="375">
        <v>26</v>
      </c>
      <c r="BM165" s="240">
        <f t="shared" si="2173"/>
        <v>0</v>
      </c>
      <c r="BN165" s="212">
        <f t="shared" ref="BN165" si="2322">BN164</f>
        <v>0</v>
      </c>
      <c r="BO165" s="397">
        <v>-1742</v>
      </c>
      <c r="BP165" s="236">
        <f t="shared" si="2174"/>
        <v>0</v>
      </c>
      <c r="BQ165" s="212">
        <f t="shared" ref="BQ165" si="2323">BQ164</f>
        <v>2</v>
      </c>
      <c r="BR165" s="398">
        <v>1212.51</v>
      </c>
      <c r="BS165" s="242">
        <f t="shared" si="2175"/>
        <v>2425.02</v>
      </c>
      <c r="BT165" s="212">
        <f t="shared" ref="BT165" si="2324">BT164</f>
        <v>0</v>
      </c>
      <c r="BU165" s="398">
        <v>606.26</v>
      </c>
      <c r="BV165" s="240">
        <f t="shared" si="2176"/>
        <v>0</v>
      </c>
      <c r="BW165" s="220">
        <f t="shared" ref="BW165" si="2325">BW164</f>
        <v>0</v>
      </c>
      <c r="BX165" s="398">
        <v>121.25</v>
      </c>
      <c r="BY165" s="236">
        <f t="shared" si="2177"/>
        <v>0</v>
      </c>
      <c r="BZ165" s="212">
        <f t="shared" si="2213"/>
        <v>0</v>
      </c>
      <c r="CA165" s="213"/>
      <c r="CB165" s="240">
        <f t="shared" si="2178"/>
        <v>0</v>
      </c>
      <c r="CC165" s="214">
        <f t="shared" si="2214"/>
        <v>0</v>
      </c>
      <c r="CD165" s="215"/>
      <c r="CE165" s="242">
        <f t="shared" si="2179"/>
        <v>0</v>
      </c>
      <c r="CF165" s="221">
        <f t="shared" si="2180"/>
        <v>1571.03</v>
      </c>
      <c r="CG165" s="222">
        <f t="shared" si="2181"/>
        <v>1</v>
      </c>
      <c r="CH165" s="222">
        <f t="shared" si="2182"/>
        <v>0</v>
      </c>
      <c r="CI165" s="223">
        <v>39234</v>
      </c>
      <c r="CJ165" s="209">
        <f t="shared" si="2183"/>
        <v>1571.03</v>
      </c>
      <c r="CK165" s="209">
        <f t="shared" si="2184"/>
        <v>0</v>
      </c>
      <c r="CL165" s="209">
        <f t="shared" si="2215"/>
        <v>370026.10000000003</v>
      </c>
      <c r="CM165" s="207">
        <f>MAX(CL55:CL165)</f>
        <v>370026.10000000003</v>
      </c>
      <c r="CN165" s="207">
        <f t="shared" si="2185"/>
        <v>0</v>
      </c>
      <c r="CO165" s="225" t="b">
        <f>(CN166=CM394)</f>
        <v>0</v>
      </c>
      <c r="CP165" s="226">
        <f t="shared" si="2153"/>
        <v>0</v>
      </c>
      <c r="CQ165" s="227">
        <f t="shared" si="2258"/>
        <v>39873</v>
      </c>
      <c r="CR165" s="228">
        <f t="shared" si="2259"/>
        <v>76595.5</v>
      </c>
      <c r="CS165" s="228">
        <f t="shared" si="2260"/>
        <v>0</v>
      </c>
      <c r="CT165" s="228">
        <f t="shared" si="2261"/>
        <v>0</v>
      </c>
      <c r="CU165" s="228">
        <f t="shared" si="2262"/>
        <v>0</v>
      </c>
      <c r="CV165" s="228">
        <f t="shared" si="2263"/>
        <v>0</v>
      </c>
      <c r="CW165" s="228">
        <f t="shared" si="2264"/>
        <v>43631</v>
      </c>
      <c r="CX165" s="228">
        <f t="shared" si="2265"/>
        <v>0</v>
      </c>
      <c r="CY165" s="228">
        <f t="shared" si="2266"/>
        <v>0</v>
      </c>
      <c r="CZ165" s="228">
        <f t="shared" si="2267"/>
        <v>0</v>
      </c>
      <c r="DA165" s="228">
        <f t="shared" si="2268"/>
        <v>10651.800000000001</v>
      </c>
      <c r="DB165" s="228">
        <f t="shared" si="2269"/>
        <v>106883</v>
      </c>
      <c r="DC165" s="228">
        <f t="shared" si="2270"/>
        <v>0</v>
      </c>
      <c r="DD165" s="228">
        <f t="shared" si="2271"/>
        <v>0</v>
      </c>
      <c r="DE165" s="228">
        <f t="shared" si="2272"/>
        <v>64674.009999999966</v>
      </c>
      <c r="DF165" s="228">
        <f t="shared" si="2273"/>
        <v>0</v>
      </c>
      <c r="DG165" s="228">
        <f t="shared" si="2274"/>
        <v>0</v>
      </c>
      <c r="DH165" s="228">
        <f t="shared" si="2275"/>
        <v>80328.010000000009</v>
      </c>
      <c r="DI165" s="228">
        <f t="shared" si="2276"/>
        <v>0</v>
      </c>
      <c r="DJ165" s="228">
        <f t="shared" si="2277"/>
        <v>0</v>
      </c>
      <c r="DK165" s="228">
        <f t="shared" si="2278"/>
        <v>246032.76</v>
      </c>
      <c r="DL165" s="228">
        <f t="shared" si="2279"/>
        <v>0</v>
      </c>
      <c r="DM165" s="228">
        <f t="shared" si="2280"/>
        <v>0</v>
      </c>
      <c r="DN165" s="228">
        <f t="shared" si="2281"/>
        <v>0</v>
      </c>
      <c r="DO165" s="228">
        <f t="shared" si="2282"/>
        <v>0</v>
      </c>
      <c r="DP165" s="229">
        <f t="shared" si="2283"/>
        <v>39873</v>
      </c>
      <c r="DQ165" s="228">
        <f t="shared" si="1379"/>
        <v>628796.07999999996</v>
      </c>
      <c r="DR165" s="230">
        <f t="shared" si="1380"/>
        <v>39873</v>
      </c>
      <c r="DS165" s="231">
        <f t="shared" si="1381"/>
        <v>0</v>
      </c>
      <c r="DT165" s="232"/>
      <c r="DU165" s="232"/>
      <c r="DV165" s="232"/>
      <c r="DW165" s="232"/>
      <c r="DX165" s="232"/>
      <c r="DY165" s="232"/>
      <c r="DZ165" s="232"/>
      <c r="EA165" s="232"/>
      <c r="EB165" s="232"/>
      <c r="EC165" s="232"/>
      <c r="ED165" s="232"/>
      <c r="EE165" s="232"/>
      <c r="EF165" s="232"/>
      <c r="EG165" s="232"/>
      <c r="EH165" s="232"/>
      <c r="EI165" s="232"/>
      <c r="EJ165" s="232"/>
      <c r="EK165" s="232"/>
      <c r="EL165" s="232"/>
      <c r="EM165" s="232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5"/>
      <c r="FA165" s="233"/>
      <c r="FB165" s="233"/>
      <c r="FC165" s="233"/>
      <c r="FD165" s="233"/>
      <c r="FE165" s="233"/>
      <c r="FF165" s="233"/>
      <c r="FG165" s="233"/>
      <c r="FH165" s="233"/>
      <c r="FI165" s="233"/>
    </row>
    <row r="166" spans="1:165" s="234" customFormat="1" ht="19.5" customHeight="1" x14ac:dyDescent="0.35">
      <c r="A166" s="205"/>
      <c r="B166" s="466">
        <f t="shared" si="2186"/>
        <v>39264</v>
      </c>
      <c r="C166" s="467">
        <f t="shared" si="2187"/>
        <v>78199.659999999989</v>
      </c>
      <c r="D166" s="467">
        <v>0</v>
      </c>
      <c r="E166" s="467">
        <v>0</v>
      </c>
      <c r="F166" s="467">
        <f t="shared" si="2154"/>
        <v>8248.9599999999991</v>
      </c>
      <c r="G166" s="467">
        <f t="shared" si="2188"/>
        <v>86448.62</v>
      </c>
      <c r="H166" s="480">
        <f t="shared" si="2189"/>
        <v>0.10548588062914852</v>
      </c>
      <c r="I166" s="347">
        <f t="shared" si="2190"/>
        <v>378275.06000000006</v>
      </c>
      <c r="J166" s="210">
        <f t="shared" si="2155"/>
        <v>0</v>
      </c>
      <c r="K166" s="211">
        <v>39264</v>
      </c>
      <c r="L166" s="212">
        <f t="shared" si="2191"/>
        <v>1</v>
      </c>
      <c r="M166" s="398">
        <v>1648</v>
      </c>
      <c r="N166" s="235">
        <f t="shared" si="2156"/>
        <v>1648</v>
      </c>
      <c r="O166" s="214">
        <f t="shared" ref="O166" si="2326">O165</f>
        <v>0</v>
      </c>
      <c r="P166" s="398">
        <v>94.6</v>
      </c>
      <c r="Q166" s="236">
        <f t="shared" si="2157"/>
        <v>0</v>
      </c>
      <c r="R166" s="212">
        <f t="shared" ref="R166" si="2327">R165</f>
        <v>0</v>
      </c>
      <c r="S166" s="397">
        <v>-40.799999999999997</v>
      </c>
      <c r="T166" s="237">
        <f t="shared" si="2158"/>
        <v>0</v>
      </c>
      <c r="U166" s="216">
        <f t="shared" ref="U166" si="2328">U165</f>
        <v>0</v>
      </c>
      <c r="V166" s="397">
        <v>-4.08</v>
      </c>
      <c r="W166" s="237">
        <f t="shared" si="2159"/>
        <v>0</v>
      </c>
      <c r="X166" s="216">
        <f t="shared" ref="X166" si="2329">X165</f>
        <v>0</v>
      </c>
      <c r="Y166" s="382">
        <v>-801</v>
      </c>
      <c r="Z166" s="238">
        <f t="shared" si="2160"/>
        <v>0</v>
      </c>
      <c r="AA166" s="218">
        <f t="shared" ref="AA166" si="2330">AA165</f>
        <v>1</v>
      </c>
      <c r="AB166" s="382">
        <v>-420</v>
      </c>
      <c r="AC166" s="239">
        <f t="shared" si="2161"/>
        <v>-420</v>
      </c>
      <c r="AD166" s="216">
        <f t="shared" ref="AD166" si="2331">AD165</f>
        <v>0</v>
      </c>
      <c r="AE166" s="382">
        <v>-115.2</v>
      </c>
      <c r="AF166" s="239">
        <f t="shared" si="2162"/>
        <v>0</v>
      </c>
      <c r="AG166" s="216">
        <f t="shared" ref="AG166" si="2332">AG165</f>
        <v>0</v>
      </c>
      <c r="AH166" s="382">
        <v>-4029</v>
      </c>
      <c r="AI166" s="238">
        <f t="shared" si="2163"/>
        <v>0</v>
      </c>
      <c r="AJ166" s="218">
        <f t="shared" ref="AJ166" si="2333">AJ165</f>
        <v>0</v>
      </c>
      <c r="AK166" s="382">
        <v>-2034</v>
      </c>
      <c r="AL166" s="239">
        <f t="shared" si="2164"/>
        <v>0</v>
      </c>
      <c r="AM166" s="216">
        <f t="shared" ref="AM166" si="2334">AM165</f>
        <v>1</v>
      </c>
      <c r="AN166" s="382">
        <v>-837</v>
      </c>
      <c r="AO166" s="238">
        <f t="shared" si="2165"/>
        <v>-837</v>
      </c>
      <c r="AP166" s="218">
        <f t="shared" ref="AP166" si="2335">AP165</f>
        <v>1</v>
      </c>
      <c r="AQ166" s="398">
        <v>850</v>
      </c>
      <c r="AR166" s="239">
        <f t="shared" si="2166"/>
        <v>850</v>
      </c>
      <c r="AS166" s="216">
        <f t="shared" ref="AS166" si="2336">AS165</f>
        <v>0</v>
      </c>
      <c r="AT166" s="398">
        <v>85</v>
      </c>
      <c r="AU166" s="240">
        <f t="shared" si="2167"/>
        <v>0</v>
      </c>
      <c r="AV166" s="214">
        <f t="shared" ref="AV166" si="2337">AV165</f>
        <v>0</v>
      </c>
      <c r="AW166" s="398">
        <v>481</v>
      </c>
      <c r="AX166" s="236">
        <f t="shared" si="2168"/>
        <v>0</v>
      </c>
      <c r="AY166" s="212">
        <f t="shared" ref="AY166" si="2338">AY165</f>
        <v>1</v>
      </c>
      <c r="AZ166" s="383">
        <v>2473.5</v>
      </c>
      <c r="BA166" s="241">
        <f t="shared" si="2169"/>
        <v>2473.5</v>
      </c>
      <c r="BB166" s="214">
        <f t="shared" ref="BB166" si="2339">BB165</f>
        <v>0</v>
      </c>
      <c r="BC166" s="383">
        <v>212.25</v>
      </c>
      <c r="BD166" s="242">
        <f t="shared" si="2170"/>
        <v>0</v>
      </c>
      <c r="BE166" s="212">
        <f t="shared" ref="BE166" si="2340">BE165</f>
        <v>0</v>
      </c>
      <c r="BF166" s="375">
        <v>1975</v>
      </c>
      <c r="BG166" s="242">
        <f t="shared" si="2171"/>
        <v>0</v>
      </c>
      <c r="BH166" s="212">
        <f t="shared" ref="BH166" si="2341">BH165</f>
        <v>1</v>
      </c>
      <c r="BI166" s="375">
        <v>987.5</v>
      </c>
      <c r="BJ166" s="240">
        <f t="shared" si="2172"/>
        <v>987.5</v>
      </c>
      <c r="BK166" s="212">
        <f t="shared" ref="BK166" si="2342">BK165</f>
        <v>0</v>
      </c>
      <c r="BL166" s="375">
        <v>197.5</v>
      </c>
      <c r="BM166" s="240">
        <f t="shared" si="2173"/>
        <v>0</v>
      </c>
      <c r="BN166" s="212">
        <f t="shared" ref="BN166" si="2343">BN165</f>
        <v>0</v>
      </c>
      <c r="BO166" s="398">
        <v>1825</v>
      </c>
      <c r="BP166" s="236">
        <f t="shared" si="2174"/>
        <v>0</v>
      </c>
      <c r="BQ166" s="212">
        <f t="shared" ref="BQ166" si="2344">BQ165</f>
        <v>2</v>
      </c>
      <c r="BR166" s="398">
        <v>1773.48</v>
      </c>
      <c r="BS166" s="242">
        <f t="shared" si="2175"/>
        <v>3546.96</v>
      </c>
      <c r="BT166" s="212">
        <f t="shared" ref="BT166" si="2345">BT165</f>
        <v>0</v>
      </c>
      <c r="BU166" s="398">
        <v>867.24</v>
      </c>
      <c r="BV166" s="240">
        <f t="shared" si="2176"/>
        <v>0</v>
      </c>
      <c r="BW166" s="220">
        <f t="shared" ref="BW166" si="2346">BW165</f>
        <v>0</v>
      </c>
      <c r="BX166" s="398">
        <v>142.25</v>
      </c>
      <c r="BY166" s="236">
        <f t="shared" si="2177"/>
        <v>0</v>
      </c>
      <c r="BZ166" s="212">
        <f t="shared" si="2213"/>
        <v>0</v>
      </c>
      <c r="CA166" s="213"/>
      <c r="CB166" s="240">
        <f t="shared" si="2178"/>
        <v>0</v>
      </c>
      <c r="CC166" s="214">
        <f t="shared" si="2214"/>
        <v>0</v>
      </c>
      <c r="CD166" s="215"/>
      <c r="CE166" s="242">
        <f t="shared" si="2179"/>
        <v>0</v>
      </c>
      <c r="CF166" s="221">
        <f t="shared" si="2180"/>
        <v>8248.9599999999991</v>
      </c>
      <c r="CG166" s="222">
        <f t="shared" si="2181"/>
        <v>1</v>
      </c>
      <c r="CH166" s="222">
        <f t="shared" si="2182"/>
        <v>0</v>
      </c>
      <c r="CI166" s="223">
        <v>39264</v>
      </c>
      <c r="CJ166" s="209">
        <f t="shared" si="2183"/>
        <v>8248.9599999999991</v>
      </c>
      <c r="CK166" s="209">
        <f t="shared" si="2184"/>
        <v>0</v>
      </c>
      <c r="CL166" s="209">
        <f t="shared" si="2215"/>
        <v>378275.06000000006</v>
      </c>
      <c r="CM166" s="207">
        <f>MAX(CL55:CL166)</f>
        <v>378275.06000000006</v>
      </c>
      <c r="CN166" s="207">
        <f t="shared" si="2185"/>
        <v>0</v>
      </c>
      <c r="CO166" s="225" t="b">
        <f>(CN167=CM394)</f>
        <v>0</v>
      </c>
      <c r="CP166" s="226">
        <f t="shared" si="2153"/>
        <v>0</v>
      </c>
      <c r="CQ166" s="227">
        <f t="shared" si="2258"/>
        <v>39904</v>
      </c>
      <c r="CR166" s="228">
        <f t="shared" si="2259"/>
        <v>80342.5</v>
      </c>
      <c r="CS166" s="228">
        <f t="shared" si="2260"/>
        <v>0</v>
      </c>
      <c r="CT166" s="228">
        <f t="shared" si="2261"/>
        <v>0</v>
      </c>
      <c r="CU166" s="228">
        <f t="shared" si="2262"/>
        <v>0</v>
      </c>
      <c r="CV166" s="228">
        <f t="shared" si="2263"/>
        <v>0</v>
      </c>
      <c r="CW166" s="228">
        <f t="shared" si="2264"/>
        <v>45132.5</v>
      </c>
      <c r="CX166" s="228">
        <f t="shared" si="2265"/>
        <v>0</v>
      </c>
      <c r="CY166" s="228">
        <f t="shared" si="2266"/>
        <v>0</v>
      </c>
      <c r="CZ166" s="228">
        <f t="shared" si="2267"/>
        <v>0</v>
      </c>
      <c r="DA166" s="228">
        <f t="shared" si="2268"/>
        <v>11189.400000000001</v>
      </c>
      <c r="DB166" s="228">
        <f t="shared" si="2269"/>
        <v>110253</v>
      </c>
      <c r="DC166" s="228">
        <f t="shared" si="2270"/>
        <v>0</v>
      </c>
      <c r="DD166" s="228">
        <f t="shared" si="2271"/>
        <v>0</v>
      </c>
      <c r="DE166" s="228">
        <f t="shared" si="2272"/>
        <v>63747.499999999964</v>
      </c>
      <c r="DF166" s="228">
        <f t="shared" si="2273"/>
        <v>0</v>
      </c>
      <c r="DG166" s="228">
        <f t="shared" si="2274"/>
        <v>0</v>
      </c>
      <c r="DH166" s="228">
        <f t="shared" si="2275"/>
        <v>79039.010000000009</v>
      </c>
      <c r="DI166" s="228">
        <f t="shared" si="2276"/>
        <v>0</v>
      </c>
      <c r="DJ166" s="228">
        <f t="shared" si="2277"/>
        <v>0</v>
      </c>
      <c r="DK166" s="228">
        <f t="shared" si="2278"/>
        <v>242104.76</v>
      </c>
      <c r="DL166" s="228">
        <f t="shared" si="2279"/>
        <v>0</v>
      </c>
      <c r="DM166" s="228">
        <f t="shared" si="2280"/>
        <v>0</v>
      </c>
      <c r="DN166" s="228">
        <f t="shared" si="2281"/>
        <v>0</v>
      </c>
      <c r="DO166" s="228">
        <f t="shared" si="2282"/>
        <v>0</v>
      </c>
      <c r="DP166" s="229">
        <f t="shared" si="2283"/>
        <v>39904</v>
      </c>
      <c r="DQ166" s="228">
        <f t="shared" si="1379"/>
        <v>631808.66999999993</v>
      </c>
      <c r="DR166" s="230">
        <f t="shared" si="1380"/>
        <v>39904</v>
      </c>
      <c r="DS166" s="231">
        <f t="shared" si="1381"/>
        <v>0</v>
      </c>
      <c r="DT166" s="232"/>
      <c r="DU166" s="232"/>
      <c r="DV166" s="232"/>
      <c r="DW166" s="232"/>
      <c r="DX166" s="232"/>
      <c r="DY166" s="232"/>
      <c r="DZ166" s="232"/>
      <c r="EA166" s="232"/>
      <c r="EB166" s="232"/>
      <c r="EC166" s="232"/>
      <c r="ED166" s="232"/>
      <c r="EE166" s="232"/>
      <c r="EF166" s="232"/>
      <c r="EG166" s="232"/>
      <c r="EH166" s="232"/>
      <c r="EI166" s="232"/>
      <c r="EJ166" s="232"/>
      <c r="EK166" s="232"/>
      <c r="EL166" s="232"/>
      <c r="EM166" s="232"/>
      <c r="EN166" s="205"/>
      <c r="EO166" s="205"/>
      <c r="EP166" s="205"/>
      <c r="EQ166" s="205"/>
      <c r="ER166" s="205"/>
      <c r="ES166" s="205"/>
      <c r="ET166" s="205"/>
      <c r="EU166" s="205"/>
      <c r="EV166" s="205"/>
      <c r="EW166" s="205"/>
      <c r="EX166" s="205"/>
      <c r="EY166" s="205"/>
      <c r="EZ166" s="205"/>
      <c r="FA166" s="233"/>
      <c r="FB166" s="233"/>
      <c r="FC166" s="233"/>
      <c r="FD166" s="233"/>
      <c r="FE166" s="233"/>
      <c r="FF166" s="233"/>
      <c r="FG166" s="233"/>
      <c r="FH166" s="233"/>
      <c r="FI166" s="233"/>
    </row>
    <row r="167" spans="1:165" s="234" customFormat="1" ht="19.5" customHeight="1" x14ac:dyDescent="0.35">
      <c r="A167" s="205"/>
      <c r="B167" s="466">
        <f t="shared" si="2186"/>
        <v>39295</v>
      </c>
      <c r="C167" s="467">
        <f t="shared" si="2187"/>
        <v>86448.62</v>
      </c>
      <c r="D167" s="467">
        <v>0</v>
      </c>
      <c r="E167" s="467">
        <v>0</v>
      </c>
      <c r="F167" s="467">
        <f t="shared" si="2154"/>
        <v>5570.22</v>
      </c>
      <c r="G167" s="467">
        <f t="shared" si="2188"/>
        <v>92018.84</v>
      </c>
      <c r="H167" s="480">
        <f t="shared" si="2189"/>
        <v>6.4433879916186057E-2</v>
      </c>
      <c r="I167" s="347">
        <f t="shared" si="2190"/>
        <v>383845.28</v>
      </c>
      <c r="J167" s="210">
        <f t="shared" si="2155"/>
        <v>0</v>
      </c>
      <c r="K167" s="211">
        <v>39295</v>
      </c>
      <c r="L167" s="212">
        <f t="shared" si="2191"/>
        <v>1</v>
      </c>
      <c r="M167" s="397">
        <v>-936</v>
      </c>
      <c r="N167" s="235">
        <f t="shared" si="2156"/>
        <v>-936</v>
      </c>
      <c r="O167" s="214">
        <f t="shared" ref="O167" si="2347">O166</f>
        <v>0</v>
      </c>
      <c r="P167" s="397">
        <v>-93.6</v>
      </c>
      <c r="Q167" s="236">
        <f t="shared" si="2157"/>
        <v>0</v>
      </c>
      <c r="R167" s="212">
        <f t="shared" ref="R167" si="2348">R166</f>
        <v>0</v>
      </c>
      <c r="S167" s="398">
        <v>143.80000000000001</v>
      </c>
      <c r="T167" s="237">
        <f t="shared" si="2158"/>
        <v>0</v>
      </c>
      <c r="U167" s="216">
        <f t="shared" ref="U167" si="2349">U166</f>
        <v>0</v>
      </c>
      <c r="V167" s="397">
        <v>-55.82</v>
      </c>
      <c r="W167" s="237">
        <f t="shared" si="2159"/>
        <v>0</v>
      </c>
      <c r="X167" s="216">
        <f t="shared" ref="X167" si="2350">X166</f>
        <v>0</v>
      </c>
      <c r="Y167" s="382">
        <v>-2001</v>
      </c>
      <c r="Z167" s="238">
        <f t="shared" si="2160"/>
        <v>0</v>
      </c>
      <c r="AA167" s="218">
        <f t="shared" ref="AA167" si="2351">AA166</f>
        <v>1</v>
      </c>
      <c r="AB167" s="382">
        <v>-1039.5</v>
      </c>
      <c r="AC167" s="239">
        <f t="shared" si="2161"/>
        <v>-1039.5</v>
      </c>
      <c r="AD167" s="216">
        <f t="shared" ref="AD167" si="2352">AD166</f>
        <v>0</v>
      </c>
      <c r="AE167" s="382">
        <v>-270.3</v>
      </c>
      <c r="AF167" s="239">
        <f t="shared" si="2162"/>
        <v>0</v>
      </c>
      <c r="AG167" s="216">
        <f t="shared" ref="AG167" si="2353">AG166</f>
        <v>0</v>
      </c>
      <c r="AH167" s="382">
        <v>-4135</v>
      </c>
      <c r="AI167" s="238">
        <f t="shared" si="2163"/>
        <v>0</v>
      </c>
      <c r="AJ167" s="218">
        <f t="shared" ref="AJ167" si="2354">AJ166</f>
        <v>0</v>
      </c>
      <c r="AK167" s="382">
        <v>-2067.5</v>
      </c>
      <c r="AL167" s="239">
        <f t="shared" si="2164"/>
        <v>0</v>
      </c>
      <c r="AM167" s="216">
        <f t="shared" ref="AM167" si="2355">AM166</f>
        <v>1</v>
      </c>
      <c r="AN167" s="382">
        <v>-827</v>
      </c>
      <c r="AO167" s="238">
        <f t="shared" si="2165"/>
        <v>-827</v>
      </c>
      <c r="AP167" s="218">
        <f t="shared" ref="AP167" si="2356">AP166</f>
        <v>1</v>
      </c>
      <c r="AQ167" s="398">
        <v>3871</v>
      </c>
      <c r="AR167" s="239">
        <f t="shared" si="2166"/>
        <v>3871</v>
      </c>
      <c r="AS167" s="216">
        <f t="shared" ref="AS167" si="2357">AS166</f>
        <v>0</v>
      </c>
      <c r="AT167" s="398">
        <v>352</v>
      </c>
      <c r="AU167" s="240">
        <f t="shared" si="2167"/>
        <v>0</v>
      </c>
      <c r="AV167" s="214">
        <f t="shared" ref="AV167" si="2358">AV166</f>
        <v>0</v>
      </c>
      <c r="AW167" s="397">
        <v>-900</v>
      </c>
      <c r="AX167" s="236">
        <f t="shared" si="2168"/>
        <v>0</v>
      </c>
      <c r="AY167" s="212">
        <f t="shared" ref="AY167" si="2359">AY166</f>
        <v>1</v>
      </c>
      <c r="AZ167" s="382">
        <v>-1428.03</v>
      </c>
      <c r="BA167" s="241">
        <f t="shared" si="2169"/>
        <v>-1428.03</v>
      </c>
      <c r="BB167" s="214">
        <f t="shared" ref="BB167" si="2360">BB166</f>
        <v>0</v>
      </c>
      <c r="BC167" s="382">
        <v>-213</v>
      </c>
      <c r="BD167" s="242">
        <f t="shared" si="2170"/>
        <v>0</v>
      </c>
      <c r="BE167" s="212">
        <f t="shared" ref="BE167" si="2361">BE166</f>
        <v>0</v>
      </c>
      <c r="BF167" s="375">
        <v>998.5</v>
      </c>
      <c r="BG167" s="242">
        <f t="shared" si="2171"/>
        <v>0</v>
      </c>
      <c r="BH167" s="212">
        <f t="shared" ref="BH167" si="2362">BH166</f>
        <v>1</v>
      </c>
      <c r="BI167" s="375">
        <v>479.75</v>
      </c>
      <c r="BJ167" s="240">
        <f t="shared" si="2172"/>
        <v>479.75</v>
      </c>
      <c r="BK167" s="212">
        <f t="shared" ref="BK167" si="2363">BK166</f>
        <v>0</v>
      </c>
      <c r="BL167" s="375">
        <v>64.75</v>
      </c>
      <c r="BM167" s="240">
        <f t="shared" si="2173"/>
        <v>0</v>
      </c>
      <c r="BN167" s="212">
        <f t="shared" ref="BN167" si="2364">BN166</f>
        <v>0</v>
      </c>
      <c r="BO167" s="398">
        <v>1804.75</v>
      </c>
      <c r="BP167" s="236">
        <f t="shared" si="2174"/>
        <v>0</v>
      </c>
      <c r="BQ167" s="212">
        <f t="shared" ref="BQ167" si="2365">BQ166</f>
        <v>2</v>
      </c>
      <c r="BR167" s="398">
        <v>2725</v>
      </c>
      <c r="BS167" s="242">
        <f t="shared" si="2175"/>
        <v>5450</v>
      </c>
      <c r="BT167" s="212">
        <f t="shared" ref="BT167" si="2366">BT166</f>
        <v>0</v>
      </c>
      <c r="BU167" s="398">
        <v>1362.5</v>
      </c>
      <c r="BV167" s="240">
        <f t="shared" si="2176"/>
        <v>0</v>
      </c>
      <c r="BW167" s="220">
        <f t="shared" ref="BW167" si="2367">BW166</f>
        <v>0</v>
      </c>
      <c r="BX167" s="398">
        <v>272.5</v>
      </c>
      <c r="BY167" s="236">
        <f t="shared" si="2177"/>
        <v>0</v>
      </c>
      <c r="BZ167" s="212">
        <f t="shared" si="2213"/>
        <v>0</v>
      </c>
      <c r="CA167" s="213"/>
      <c r="CB167" s="240">
        <f t="shared" si="2178"/>
        <v>0</v>
      </c>
      <c r="CC167" s="214">
        <f t="shared" si="2214"/>
        <v>0</v>
      </c>
      <c r="CD167" s="215"/>
      <c r="CE167" s="242">
        <f t="shared" si="2179"/>
        <v>0</v>
      </c>
      <c r="CF167" s="221">
        <f t="shared" si="2180"/>
        <v>5570.22</v>
      </c>
      <c r="CG167" s="222">
        <f t="shared" si="2181"/>
        <v>1</v>
      </c>
      <c r="CH167" s="222">
        <f t="shared" si="2182"/>
        <v>0</v>
      </c>
      <c r="CI167" s="223">
        <v>39295</v>
      </c>
      <c r="CJ167" s="209">
        <f t="shared" si="2183"/>
        <v>5570.22</v>
      </c>
      <c r="CK167" s="209">
        <f t="shared" si="2184"/>
        <v>0</v>
      </c>
      <c r="CL167" s="209">
        <f t="shared" si="2215"/>
        <v>383845.28</v>
      </c>
      <c r="CM167" s="207">
        <f>MAX(CL55:CL167)</f>
        <v>383845.28</v>
      </c>
      <c r="CN167" s="207">
        <f t="shared" si="2185"/>
        <v>0</v>
      </c>
      <c r="CO167" s="225" t="b">
        <f>(CN168=CM394)</f>
        <v>0</v>
      </c>
      <c r="CP167" s="226">
        <f t="shared" si="2153"/>
        <v>0</v>
      </c>
      <c r="CQ167" s="227">
        <f t="shared" si="2258"/>
        <v>39934</v>
      </c>
      <c r="CR167" s="228">
        <f t="shared" si="2259"/>
        <v>82659</v>
      </c>
      <c r="CS167" s="228">
        <f t="shared" si="2260"/>
        <v>0</v>
      </c>
      <c r="CT167" s="228">
        <f t="shared" si="2261"/>
        <v>0</v>
      </c>
      <c r="CU167" s="228">
        <f t="shared" si="2262"/>
        <v>0</v>
      </c>
      <c r="CV167" s="228">
        <f t="shared" si="2263"/>
        <v>0</v>
      </c>
      <c r="CW167" s="228">
        <f t="shared" si="2264"/>
        <v>48822</v>
      </c>
      <c r="CX167" s="228">
        <f t="shared" si="2265"/>
        <v>0</v>
      </c>
      <c r="CY167" s="228">
        <f t="shared" si="2266"/>
        <v>0</v>
      </c>
      <c r="CZ167" s="228">
        <f t="shared" si="2267"/>
        <v>0</v>
      </c>
      <c r="DA167" s="228">
        <f t="shared" si="2268"/>
        <v>13207.800000000001</v>
      </c>
      <c r="DB167" s="228">
        <f t="shared" si="2269"/>
        <v>117203</v>
      </c>
      <c r="DC167" s="228">
        <f t="shared" si="2270"/>
        <v>0</v>
      </c>
      <c r="DD167" s="228">
        <f t="shared" si="2271"/>
        <v>0</v>
      </c>
      <c r="DE167" s="228">
        <f t="shared" si="2272"/>
        <v>68970.989999999962</v>
      </c>
      <c r="DF167" s="228">
        <f t="shared" si="2273"/>
        <v>0</v>
      </c>
      <c r="DG167" s="228">
        <f t="shared" si="2274"/>
        <v>0</v>
      </c>
      <c r="DH167" s="228">
        <f t="shared" si="2275"/>
        <v>84437.510000000009</v>
      </c>
      <c r="DI167" s="228">
        <f t="shared" si="2276"/>
        <v>0</v>
      </c>
      <c r="DJ167" s="228">
        <f t="shared" si="2277"/>
        <v>0</v>
      </c>
      <c r="DK167" s="228">
        <f t="shared" si="2278"/>
        <v>248798.76</v>
      </c>
      <c r="DL167" s="228">
        <f t="shared" si="2279"/>
        <v>0</v>
      </c>
      <c r="DM167" s="228">
        <f t="shared" si="2280"/>
        <v>0</v>
      </c>
      <c r="DN167" s="228">
        <f t="shared" si="2281"/>
        <v>0</v>
      </c>
      <c r="DO167" s="228">
        <f t="shared" si="2282"/>
        <v>0</v>
      </c>
      <c r="DP167" s="229">
        <f t="shared" si="2283"/>
        <v>39934</v>
      </c>
      <c r="DQ167" s="228">
        <f t="shared" si="1379"/>
        <v>664099.05999999994</v>
      </c>
      <c r="DR167" s="230">
        <f t="shared" si="1380"/>
        <v>39934</v>
      </c>
      <c r="DS167" s="231">
        <f t="shared" si="1381"/>
        <v>0</v>
      </c>
      <c r="DT167" s="232"/>
      <c r="DU167" s="232"/>
      <c r="DV167" s="232"/>
      <c r="DW167" s="232"/>
      <c r="DX167" s="232"/>
      <c r="DY167" s="232"/>
      <c r="DZ167" s="232"/>
      <c r="EA167" s="232"/>
      <c r="EB167" s="232"/>
      <c r="EC167" s="232"/>
      <c r="ED167" s="232"/>
      <c r="EE167" s="232"/>
      <c r="EF167" s="232"/>
      <c r="EG167" s="232"/>
      <c r="EH167" s="232"/>
      <c r="EI167" s="232"/>
      <c r="EJ167" s="232"/>
      <c r="EK167" s="232"/>
      <c r="EL167" s="232"/>
      <c r="EM167" s="232"/>
      <c r="EN167" s="205"/>
      <c r="EO167" s="205"/>
      <c r="EP167" s="205"/>
      <c r="EQ167" s="205"/>
      <c r="ER167" s="205"/>
      <c r="ES167" s="205"/>
      <c r="ET167" s="205"/>
      <c r="EU167" s="205"/>
      <c r="EV167" s="205"/>
      <c r="EW167" s="205"/>
      <c r="EX167" s="205"/>
      <c r="EY167" s="205"/>
      <c r="EZ167" s="205"/>
      <c r="FA167" s="233"/>
      <c r="FB167" s="233"/>
      <c r="FC167" s="233"/>
      <c r="FD167" s="233"/>
      <c r="FE167" s="233"/>
      <c r="FF167" s="233"/>
      <c r="FG167" s="233"/>
      <c r="FH167" s="233"/>
      <c r="FI167" s="233"/>
    </row>
    <row r="168" spans="1:165" s="234" customFormat="1" ht="19.5" customHeight="1" x14ac:dyDescent="0.35">
      <c r="A168" s="205"/>
      <c r="B168" s="466">
        <f t="shared" si="2186"/>
        <v>39326</v>
      </c>
      <c r="C168" s="467">
        <f t="shared" si="2187"/>
        <v>92018.84</v>
      </c>
      <c r="D168" s="467">
        <v>0</v>
      </c>
      <c r="E168" s="467">
        <v>0</v>
      </c>
      <c r="F168" s="467">
        <f t="shared" si="2154"/>
        <v>18099.239999999998</v>
      </c>
      <c r="G168" s="467">
        <f t="shared" si="2188"/>
        <v>110118.07999999999</v>
      </c>
      <c r="H168" s="480">
        <f t="shared" si="2189"/>
        <v>0.1966905907529371</v>
      </c>
      <c r="I168" s="347">
        <f t="shared" si="2190"/>
        <v>401944.52</v>
      </c>
      <c r="J168" s="210">
        <f t="shared" si="2155"/>
        <v>0</v>
      </c>
      <c r="K168" s="211">
        <v>39326</v>
      </c>
      <c r="L168" s="212">
        <f t="shared" si="2191"/>
        <v>1</v>
      </c>
      <c r="M168" s="398">
        <v>2599</v>
      </c>
      <c r="N168" s="235">
        <f t="shared" si="2156"/>
        <v>2599</v>
      </c>
      <c r="O168" s="214">
        <f t="shared" ref="O168" si="2368">O167</f>
        <v>0</v>
      </c>
      <c r="P168" s="398">
        <v>224.8</v>
      </c>
      <c r="Q168" s="236">
        <f t="shared" si="2157"/>
        <v>0</v>
      </c>
      <c r="R168" s="212">
        <f t="shared" ref="R168" si="2369">R167</f>
        <v>0</v>
      </c>
      <c r="S168" s="398">
        <v>2047.6</v>
      </c>
      <c r="T168" s="237">
        <f t="shared" si="2158"/>
        <v>0</v>
      </c>
      <c r="U168" s="216">
        <f t="shared" ref="U168" si="2370">U167</f>
        <v>0</v>
      </c>
      <c r="V168" s="398">
        <v>204.76</v>
      </c>
      <c r="W168" s="237">
        <f t="shared" si="2159"/>
        <v>0</v>
      </c>
      <c r="X168" s="216">
        <f t="shared" ref="X168" si="2371">X167</f>
        <v>0</v>
      </c>
      <c r="Y168" s="383">
        <v>6967</v>
      </c>
      <c r="Z168" s="238">
        <f t="shared" si="2160"/>
        <v>0</v>
      </c>
      <c r="AA168" s="218">
        <f t="shared" ref="AA168" si="2372">AA167</f>
        <v>1</v>
      </c>
      <c r="AB168" s="383">
        <v>3483.5</v>
      </c>
      <c r="AC168" s="239">
        <f t="shared" si="2161"/>
        <v>3483.5</v>
      </c>
      <c r="AD168" s="216">
        <f t="shared" ref="AD168" si="2373">AD167</f>
        <v>0</v>
      </c>
      <c r="AE168" s="383">
        <v>696.7</v>
      </c>
      <c r="AF168" s="239">
        <f t="shared" si="2162"/>
        <v>0</v>
      </c>
      <c r="AG168" s="216">
        <f t="shared" ref="AG168" si="2374">AG167</f>
        <v>0</v>
      </c>
      <c r="AH168" s="383">
        <v>8295</v>
      </c>
      <c r="AI168" s="238">
        <f t="shared" si="2163"/>
        <v>0</v>
      </c>
      <c r="AJ168" s="218">
        <f t="shared" ref="AJ168" si="2375">AJ167</f>
        <v>0</v>
      </c>
      <c r="AK168" s="383">
        <v>4147.5</v>
      </c>
      <c r="AL168" s="239">
        <f t="shared" si="2164"/>
        <v>0</v>
      </c>
      <c r="AM168" s="216">
        <f t="shared" ref="AM168" si="2376">AM167</f>
        <v>1</v>
      </c>
      <c r="AN168" s="383">
        <v>1659</v>
      </c>
      <c r="AO168" s="238">
        <f t="shared" si="2165"/>
        <v>1659</v>
      </c>
      <c r="AP168" s="218">
        <f t="shared" ref="AP168" si="2377">AP167</f>
        <v>1</v>
      </c>
      <c r="AQ168" s="398">
        <v>3781</v>
      </c>
      <c r="AR168" s="239">
        <f t="shared" si="2166"/>
        <v>3781</v>
      </c>
      <c r="AS168" s="216">
        <f t="shared" ref="AS168" si="2378">AS167</f>
        <v>0</v>
      </c>
      <c r="AT168" s="398">
        <v>343</v>
      </c>
      <c r="AU168" s="240">
        <f t="shared" si="2167"/>
        <v>0</v>
      </c>
      <c r="AV168" s="214">
        <f t="shared" ref="AV168" si="2379">AV167</f>
        <v>0</v>
      </c>
      <c r="AW168" s="398">
        <v>5791</v>
      </c>
      <c r="AX168" s="236">
        <f t="shared" si="2168"/>
        <v>0</v>
      </c>
      <c r="AY168" s="212">
        <f t="shared" ref="AY168" si="2380">AY167</f>
        <v>1</v>
      </c>
      <c r="AZ168" s="383">
        <v>946.99</v>
      </c>
      <c r="BA168" s="241">
        <f t="shared" si="2169"/>
        <v>946.99</v>
      </c>
      <c r="BB168" s="214">
        <f t="shared" ref="BB168" si="2381">BB167</f>
        <v>0</v>
      </c>
      <c r="BC168" s="383">
        <v>24.5</v>
      </c>
      <c r="BD168" s="242">
        <f t="shared" si="2170"/>
        <v>0</v>
      </c>
      <c r="BE168" s="212">
        <f t="shared" ref="BE168" si="2382">BE167</f>
        <v>0</v>
      </c>
      <c r="BF168" s="375">
        <v>7298.5</v>
      </c>
      <c r="BG168" s="242">
        <f t="shared" si="2171"/>
        <v>0</v>
      </c>
      <c r="BH168" s="212">
        <f t="shared" ref="BH168" si="2383">BH167</f>
        <v>1</v>
      </c>
      <c r="BI168" s="375">
        <v>3629.75</v>
      </c>
      <c r="BJ168" s="240">
        <f t="shared" si="2172"/>
        <v>3629.75</v>
      </c>
      <c r="BK168" s="212">
        <f t="shared" ref="BK168" si="2384">BK167</f>
        <v>0</v>
      </c>
      <c r="BL168" s="375">
        <v>694.75</v>
      </c>
      <c r="BM168" s="240">
        <f t="shared" si="2173"/>
        <v>0</v>
      </c>
      <c r="BN168" s="212">
        <f t="shared" ref="BN168" si="2385">BN167</f>
        <v>0</v>
      </c>
      <c r="BO168" s="397">
        <v>-3359.25</v>
      </c>
      <c r="BP168" s="236">
        <f t="shared" si="2174"/>
        <v>0</v>
      </c>
      <c r="BQ168" s="212">
        <f t="shared" ref="BQ168" si="2386">BQ167</f>
        <v>2</v>
      </c>
      <c r="BR168" s="398">
        <v>1000</v>
      </c>
      <c r="BS168" s="242">
        <f t="shared" si="2175"/>
        <v>2000</v>
      </c>
      <c r="BT168" s="212">
        <f t="shared" ref="BT168" si="2387">BT167</f>
        <v>0</v>
      </c>
      <c r="BU168" s="398">
        <v>500</v>
      </c>
      <c r="BV168" s="240">
        <f t="shared" si="2176"/>
        <v>0</v>
      </c>
      <c r="BW168" s="220">
        <f t="shared" ref="BW168" si="2388">BW167</f>
        <v>0</v>
      </c>
      <c r="BX168" s="398">
        <v>100</v>
      </c>
      <c r="BY168" s="236">
        <f t="shared" si="2177"/>
        <v>0</v>
      </c>
      <c r="BZ168" s="212">
        <f t="shared" si="2213"/>
        <v>0</v>
      </c>
      <c r="CA168" s="213"/>
      <c r="CB168" s="240">
        <f t="shared" si="2178"/>
        <v>0</v>
      </c>
      <c r="CC168" s="214">
        <f t="shared" si="2214"/>
        <v>0</v>
      </c>
      <c r="CD168" s="215"/>
      <c r="CE168" s="242">
        <f t="shared" si="2179"/>
        <v>0</v>
      </c>
      <c r="CF168" s="221">
        <f t="shared" si="2180"/>
        <v>18099.239999999998</v>
      </c>
      <c r="CG168" s="222">
        <f t="shared" si="2181"/>
        <v>1</v>
      </c>
      <c r="CH168" s="222">
        <f t="shared" si="2182"/>
        <v>0</v>
      </c>
      <c r="CI168" s="223">
        <v>39326</v>
      </c>
      <c r="CJ168" s="209">
        <f t="shared" si="2183"/>
        <v>18099.239999999998</v>
      </c>
      <c r="CK168" s="209">
        <f t="shared" si="2184"/>
        <v>0</v>
      </c>
      <c r="CL168" s="209">
        <f t="shared" si="2215"/>
        <v>401944.52</v>
      </c>
      <c r="CM168" s="207">
        <f>MAX(CL55:CL168)</f>
        <v>401944.52</v>
      </c>
      <c r="CN168" s="207">
        <f t="shared" si="2185"/>
        <v>0</v>
      </c>
      <c r="CO168" s="225" t="b">
        <f>(CN169=CM394)</f>
        <v>0</v>
      </c>
      <c r="CP168" s="226">
        <f t="shared" si="2153"/>
        <v>0</v>
      </c>
      <c r="CQ168" s="227">
        <f t="shared" si="2258"/>
        <v>39965</v>
      </c>
      <c r="CR168" s="228">
        <f t="shared" si="2259"/>
        <v>82820</v>
      </c>
      <c r="CS168" s="228">
        <f t="shared" si="2260"/>
        <v>0</v>
      </c>
      <c r="CT168" s="228">
        <f t="shared" si="2261"/>
        <v>0</v>
      </c>
      <c r="CU168" s="228">
        <f t="shared" si="2262"/>
        <v>0</v>
      </c>
      <c r="CV168" s="228">
        <f t="shared" si="2263"/>
        <v>0</v>
      </c>
      <c r="CW168" s="228">
        <f t="shared" si="2264"/>
        <v>47409</v>
      </c>
      <c r="CX168" s="228">
        <f t="shared" si="2265"/>
        <v>0</v>
      </c>
      <c r="CY168" s="228">
        <f t="shared" si="2266"/>
        <v>0</v>
      </c>
      <c r="CZ168" s="228">
        <f t="shared" si="2267"/>
        <v>0</v>
      </c>
      <c r="DA168" s="228">
        <f t="shared" si="2268"/>
        <v>12236.800000000001</v>
      </c>
      <c r="DB168" s="228">
        <f t="shared" si="2269"/>
        <v>118053</v>
      </c>
      <c r="DC168" s="228">
        <f t="shared" si="2270"/>
        <v>0</v>
      </c>
      <c r="DD168" s="228">
        <f t="shared" si="2271"/>
        <v>0</v>
      </c>
      <c r="DE168" s="228">
        <f t="shared" si="2272"/>
        <v>69120.999999999956</v>
      </c>
      <c r="DF168" s="228">
        <f t="shared" si="2273"/>
        <v>0</v>
      </c>
      <c r="DG168" s="228">
        <f t="shared" si="2274"/>
        <v>0</v>
      </c>
      <c r="DH168" s="228">
        <f t="shared" si="2275"/>
        <v>83843.760000000009</v>
      </c>
      <c r="DI168" s="228">
        <f t="shared" si="2276"/>
        <v>0</v>
      </c>
      <c r="DJ168" s="228">
        <f t="shared" si="2277"/>
        <v>0</v>
      </c>
      <c r="DK168" s="228">
        <f t="shared" si="2278"/>
        <v>241442.76</v>
      </c>
      <c r="DL168" s="228">
        <f t="shared" si="2279"/>
        <v>0</v>
      </c>
      <c r="DM168" s="228">
        <f t="shared" si="2280"/>
        <v>0</v>
      </c>
      <c r="DN168" s="228">
        <f t="shared" si="2281"/>
        <v>0</v>
      </c>
      <c r="DO168" s="228">
        <f t="shared" si="2282"/>
        <v>0</v>
      </c>
      <c r="DP168" s="229">
        <f t="shared" si="2283"/>
        <v>39965</v>
      </c>
      <c r="DQ168" s="228">
        <f t="shared" si="1379"/>
        <v>654926.31999999995</v>
      </c>
      <c r="DR168" s="230">
        <f t="shared" si="1380"/>
        <v>39965</v>
      </c>
      <c r="DS168" s="231">
        <f t="shared" si="1381"/>
        <v>0</v>
      </c>
      <c r="DT168" s="232"/>
      <c r="DU168" s="232"/>
      <c r="DV168" s="232"/>
      <c r="DW168" s="232"/>
      <c r="DX168" s="232"/>
      <c r="DY168" s="232"/>
      <c r="DZ168" s="232"/>
      <c r="EA168" s="232"/>
      <c r="EB168" s="232"/>
      <c r="EC168" s="232"/>
      <c r="ED168" s="232"/>
      <c r="EE168" s="232"/>
      <c r="EF168" s="232"/>
      <c r="EG168" s="232"/>
      <c r="EH168" s="232"/>
      <c r="EI168" s="232"/>
      <c r="EJ168" s="232"/>
      <c r="EK168" s="232"/>
      <c r="EL168" s="232"/>
      <c r="EM168" s="232"/>
      <c r="EN168" s="205"/>
      <c r="EO168" s="205"/>
      <c r="EP168" s="205"/>
      <c r="EQ168" s="205"/>
      <c r="ER168" s="205"/>
      <c r="ES168" s="205"/>
      <c r="ET168" s="205"/>
      <c r="EU168" s="205"/>
      <c r="EV168" s="205"/>
      <c r="EW168" s="205"/>
      <c r="EX168" s="205"/>
      <c r="EY168" s="205"/>
      <c r="EZ168" s="205"/>
      <c r="FA168" s="233"/>
      <c r="FB168" s="233"/>
      <c r="FC168" s="233"/>
      <c r="FD168" s="233"/>
      <c r="FE168" s="233"/>
      <c r="FF168" s="233"/>
      <c r="FG168" s="233"/>
      <c r="FH168" s="233"/>
      <c r="FI168" s="233"/>
    </row>
    <row r="169" spans="1:165" s="234" customFormat="1" ht="19.5" customHeight="1" x14ac:dyDescent="0.35">
      <c r="A169" s="205"/>
      <c r="B169" s="466">
        <f t="shared" si="2186"/>
        <v>39356</v>
      </c>
      <c r="C169" s="467">
        <f t="shared" si="2187"/>
        <v>110118.07999999999</v>
      </c>
      <c r="D169" s="467">
        <v>0</v>
      </c>
      <c r="E169" s="467">
        <v>0</v>
      </c>
      <c r="F169" s="467">
        <f t="shared" si="2154"/>
        <v>1902.2799999999997</v>
      </c>
      <c r="G169" s="467">
        <f t="shared" si="2188"/>
        <v>112020.35999999999</v>
      </c>
      <c r="H169" s="480">
        <f t="shared" si="2189"/>
        <v>1.7274910714026252E-2</v>
      </c>
      <c r="I169" s="347">
        <f t="shared" si="2190"/>
        <v>403846.80000000005</v>
      </c>
      <c r="J169" s="210">
        <f t="shared" si="2155"/>
        <v>0</v>
      </c>
      <c r="K169" s="211">
        <v>39356</v>
      </c>
      <c r="L169" s="212">
        <f t="shared" si="2191"/>
        <v>1</v>
      </c>
      <c r="M169" s="397">
        <v>-3782.5</v>
      </c>
      <c r="N169" s="235">
        <f t="shared" si="2156"/>
        <v>-3782.5</v>
      </c>
      <c r="O169" s="214">
        <f t="shared" ref="O169" si="2389">O168</f>
        <v>0</v>
      </c>
      <c r="P169" s="397">
        <v>-413.35</v>
      </c>
      <c r="Q169" s="236">
        <f t="shared" si="2157"/>
        <v>0</v>
      </c>
      <c r="R169" s="212">
        <f t="shared" ref="R169" si="2390">R168</f>
        <v>0</v>
      </c>
      <c r="S169" s="398">
        <v>2957.4</v>
      </c>
      <c r="T169" s="237">
        <f t="shared" si="2158"/>
        <v>0</v>
      </c>
      <c r="U169" s="216">
        <f t="shared" ref="U169" si="2391">U168</f>
        <v>0</v>
      </c>
      <c r="V169" s="398">
        <v>295.74</v>
      </c>
      <c r="W169" s="237">
        <f t="shared" si="2159"/>
        <v>0</v>
      </c>
      <c r="X169" s="216">
        <f t="shared" ref="X169" si="2392">X168</f>
        <v>0</v>
      </c>
      <c r="Y169" s="383">
        <v>5330</v>
      </c>
      <c r="Z169" s="238">
        <f t="shared" si="2160"/>
        <v>0</v>
      </c>
      <c r="AA169" s="218">
        <f t="shared" ref="AA169" si="2393">AA168</f>
        <v>1</v>
      </c>
      <c r="AB169" s="383">
        <v>2665</v>
      </c>
      <c r="AC169" s="239">
        <f t="shared" si="2161"/>
        <v>2665</v>
      </c>
      <c r="AD169" s="216">
        <f t="shared" ref="AD169" si="2394">AD168</f>
        <v>0</v>
      </c>
      <c r="AE169" s="383">
        <v>533</v>
      </c>
      <c r="AF169" s="239">
        <f t="shared" si="2162"/>
        <v>0</v>
      </c>
      <c r="AG169" s="216">
        <f t="shared" ref="AG169" si="2395">AG168</f>
        <v>0</v>
      </c>
      <c r="AH169" s="383">
        <v>3735</v>
      </c>
      <c r="AI169" s="238">
        <f t="shared" si="2163"/>
        <v>0</v>
      </c>
      <c r="AJ169" s="218">
        <f t="shared" ref="AJ169" si="2396">AJ168</f>
        <v>0</v>
      </c>
      <c r="AK169" s="383">
        <v>1867.5</v>
      </c>
      <c r="AL169" s="239">
        <f t="shared" si="2164"/>
        <v>0</v>
      </c>
      <c r="AM169" s="216">
        <f t="shared" ref="AM169" si="2397">AM168</f>
        <v>1</v>
      </c>
      <c r="AN169" s="383">
        <v>747</v>
      </c>
      <c r="AO169" s="238">
        <f t="shared" si="2165"/>
        <v>747</v>
      </c>
      <c r="AP169" s="218">
        <f t="shared" ref="AP169" si="2398">AP168</f>
        <v>1</v>
      </c>
      <c r="AQ169" s="398">
        <v>4510</v>
      </c>
      <c r="AR169" s="239">
        <f t="shared" si="2166"/>
        <v>4510</v>
      </c>
      <c r="AS169" s="216">
        <f t="shared" ref="AS169" si="2399">AS168</f>
        <v>0</v>
      </c>
      <c r="AT169" s="398">
        <v>451</v>
      </c>
      <c r="AU169" s="240">
        <f t="shared" si="2167"/>
        <v>0</v>
      </c>
      <c r="AV169" s="214">
        <f t="shared" ref="AV169" si="2400">AV168</f>
        <v>0</v>
      </c>
      <c r="AW169" s="398">
        <v>5090</v>
      </c>
      <c r="AX169" s="236">
        <f t="shared" si="2168"/>
        <v>0</v>
      </c>
      <c r="AY169" s="212">
        <f t="shared" ref="AY169" si="2401">AY168</f>
        <v>1</v>
      </c>
      <c r="AZ169" s="383">
        <v>1112.49</v>
      </c>
      <c r="BA169" s="241">
        <f t="shared" si="2169"/>
        <v>1112.49</v>
      </c>
      <c r="BB169" s="214">
        <f t="shared" ref="BB169" si="2402">BB168</f>
        <v>0</v>
      </c>
      <c r="BC169" s="383">
        <v>111.25</v>
      </c>
      <c r="BD169" s="242">
        <f t="shared" si="2170"/>
        <v>0</v>
      </c>
      <c r="BE169" s="212">
        <f t="shared" ref="BE169" si="2403">BE168</f>
        <v>0</v>
      </c>
      <c r="BF169" s="375">
        <v>2912.5</v>
      </c>
      <c r="BG169" s="242">
        <f t="shared" si="2171"/>
        <v>0</v>
      </c>
      <c r="BH169" s="212">
        <f t="shared" ref="BH169" si="2404">BH168</f>
        <v>1</v>
      </c>
      <c r="BI169" s="375">
        <v>1456.25</v>
      </c>
      <c r="BJ169" s="240">
        <f t="shared" si="2172"/>
        <v>1456.25</v>
      </c>
      <c r="BK169" s="212">
        <f t="shared" ref="BK169" si="2405">BK168</f>
        <v>0</v>
      </c>
      <c r="BL169" s="375">
        <v>291.25</v>
      </c>
      <c r="BM169" s="240">
        <f t="shared" si="2173"/>
        <v>0</v>
      </c>
      <c r="BN169" s="212">
        <f t="shared" ref="BN169" si="2406">BN168</f>
        <v>0</v>
      </c>
      <c r="BO169" s="398">
        <v>2854.75</v>
      </c>
      <c r="BP169" s="236">
        <f t="shared" si="2174"/>
        <v>0</v>
      </c>
      <c r="BQ169" s="212">
        <f t="shared" ref="BQ169" si="2407">BQ168</f>
        <v>2</v>
      </c>
      <c r="BR169" s="397">
        <v>-2402.98</v>
      </c>
      <c r="BS169" s="242">
        <f t="shared" si="2175"/>
        <v>-4805.96</v>
      </c>
      <c r="BT169" s="212">
        <f t="shared" ref="BT169" si="2408">BT168</f>
        <v>0</v>
      </c>
      <c r="BU169" s="397">
        <v>-1240.49</v>
      </c>
      <c r="BV169" s="240">
        <f t="shared" si="2176"/>
        <v>0</v>
      </c>
      <c r="BW169" s="220">
        <f t="shared" ref="BW169" si="2409">BW168</f>
        <v>0</v>
      </c>
      <c r="BX169" s="397">
        <v>-310.5</v>
      </c>
      <c r="BY169" s="236">
        <f t="shared" si="2177"/>
        <v>0</v>
      </c>
      <c r="BZ169" s="212">
        <f t="shared" si="2213"/>
        <v>0</v>
      </c>
      <c r="CA169" s="213"/>
      <c r="CB169" s="240">
        <f t="shared" si="2178"/>
        <v>0</v>
      </c>
      <c r="CC169" s="214">
        <f t="shared" si="2214"/>
        <v>0</v>
      </c>
      <c r="CD169" s="215"/>
      <c r="CE169" s="242">
        <f t="shared" si="2179"/>
        <v>0</v>
      </c>
      <c r="CF169" s="221">
        <f t="shared" si="2180"/>
        <v>1902.2799999999997</v>
      </c>
      <c r="CG169" s="222">
        <f t="shared" si="2181"/>
        <v>1</v>
      </c>
      <c r="CH169" s="222">
        <f t="shared" si="2182"/>
        <v>0</v>
      </c>
      <c r="CI169" s="223">
        <v>39356</v>
      </c>
      <c r="CJ169" s="209">
        <f t="shared" si="2183"/>
        <v>1902.2799999999997</v>
      </c>
      <c r="CK169" s="209">
        <f t="shared" si="2184"/>
        <v>0</v>
      </c>
      <c r="CL169" s="209">
        <f t="shared" si="2215"/>
        <v>403846.80000000005</v>
      </c>
      <c r="CM169" s="207">
        <f>MAX(CL55:CL169)</f>
        <v>403846.80000000005</v>
      </c>
      <c r="CN169" s="207">
        <f t="shared" si="2185"/>
        <v>0</v>
      </c>
      <c r="CO169" s="225" t="b">
        <f>(CN170=CM394)</f>
        <v>0</v>
      </c>
      <c r="CP169" s="226">
        <f t="shared" si="2153"/>
        <v>0</v>
      </c>
      <c r="CQ169" s="227">
        <f t="shared" si="2258"/>
        <v>39995</v>
      </c>
      <c r="CR169" s="228">
        <f t="shared" si="2259"/>
        <v>84853</v>
      </c>
      <c r="CS169" s="228">
        <f t="shared" si="2260"/>
        <v>0</v>
      </c>
      <c r="CT169" s="228">
        <f t="shared" si="2261"/>
        <v>0</v>
      </c>
      <c r="CU169" s="228">
        <f t="shared" si="2262"/>
        <v>0</v>
      </c>
      <c r="CV169" s="228">
        <f t="shared" si="2263"/>
        <v>0</v>
      </c>
      <c r="CW169" s="228">
        <f t="shared" si="2264"/>
        <v>47664</v>
      </c>
      <c r="CX169" s="228">
        <f t="shared" si="2265"/>
        <v>0</v>
      </c>
      <c r="CY169" s="228">
        <f t="shared" si="2266"/>
        <v>0</v>
      </c>
      <c r="CZ169" s="228">
        <f t="shared" si="2267"/>
        <v>0</v>
      </c>
      <c r="DA169" s="228">
        <f t="shared" si="2268"/>
        <v>11902.800000000001</v>
      </c>
      <c r="DB169" s="228">
        <f t="shared" si="2269"/>
        <v>119191</v>
      </c>
      <c r="DC169" s="228">
        <f t="shared" si="2270"/>
        <v>0</v>
      </c>
      <c r="DD169" s="228">
        <f t="shared" si="2271"/>
        <v>0</v>
      </c>
      <c r="DE169" s="228">
        <f t="shared" si="2272"/>
        <v>69316.749999999956</v>
      </c>
      <c r="DF169" s="228">
        <f t="shared" si="2273"/>
        <v>0</v>
      </c>
      <c r="DG169" s="228">
        <f t="shared" si="2274"/>
        <v>0</v>
      </c>
      <c r="DH169" s="228">
        <f t="shared" si="2275"/>
        <v>85218.760000000009</v>
      </c>
      <c r="DI169" s="228">
        <f t="shared" si="2276"/>
        <v>0</v>
      </c>
      <c r="DJ169" s="228">
        <f t="shared" si="2277"/>
        <v>0</v>
      </c>
      <c r="DK169" s="228">
        <f t="shared" si="2278"/>
        <v>244614.76</v>
      </c>
      <c r="DL169" s="228">
        <f t="shared" si="2279"/>
        <v>0</v>
      </c>
      <c r="DM169" s="228">
        <f t="shared" si="2280"/>
        <v>0</v>
      </c>
      <c r="DN169" s="228">
        <f t="shared" si="2281"/>
        <v>0</v>
      </c>
      <c r="DO169" s="228">
        <f t="shared" si="2282"/>
        <v>0</v>
      </c>
      <c r="DP169" s="229">
        <f t="shared" si="2283"/>
        <v>39995</v>
      </c>
      <c r="DQ169" s="228">
        <f t="shared" si="1379"/>
        <v>662761.06999999995</v>
      </c>
      <c r="DR169" s="230">
        <f t="shared" si="1380"/>
        <v>39995</v>
      </c>
      <c r="DS169" s="231">
        <f t="shared" si="1381"/>
        <v>0</v>
      </c>
      <c r="DT169" s="232"/>
      <c r="DU169" s="232"/>
      <c r="DV169" s="232"/>
      <c r="DW169" s="232"/>
      <c r="DX169" s="232"/>
      <c r="DY169" s="232"/>
      <c r="DZ169" s="232"/>
      <c r="EA169" s="232"/>
      <c r="EB169" s="232"/>
      <c r="EC169" s="232"/>
      <c r="ED169" s="232"/>
      <c r="EE169" s="232"/>
      <c r="EF169" s="232"/>
      <c r="EG169" s="232"/>
      <c r="EH169" s="232"/>
      <c r="EI169" s="232"/>
      <c r="EJ169" s="232"/>
      <c r="EK169" s="232"/>
      <c r="EL169" s="232"/>
      <c r="EM169" s="232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5"/>
      <c r="FA169" s="233"/>
      <c r="FB169" s="233"/>
      <c r="FC169" s="233"/>
      <c r="FD169" s="233"/>
      <c r="FE169" s="233"/>
      <c r="FF169" s="233"/>
      <c r="FG169" s="233"/>
      <c r="FH169" s="233"/>
      <c r="FI169" s="233"/>
    </row>
    <row r="170" spans="1:165" s="234" customFormat="1" ht="19.5" customHeight="1" x14ac:dyDescent="0.35">
      <c r="A170" s="205"/>
      <c r="B170" s="466">
        <f t="shared" si="2186"/>
        <v>39387</v>
      </c>
      <c r="C170" s="467">
        <f t="shared" si="2187"/>
        <v>112020.35999999999</v>
      </c>
      <c r="D170" s="467">
        <v>0</v>
      </c>
      <c r="E170" s="467">
        <v>0</v>
      </c>
      <c r="F170" s="467">
        <f t="shared" si="2154"/>
        <v>12067.1</v>
      </c>
      <c r="G170" s="467">
        <f t="shared" si="2188"/>
        <v>124087.45999999999</v>
      </c>
      <c r="H170" s="480">
        <f t="shared" si="2189"/>
        <v>0.10772238189557685</v>
      </c>
      <c r="I170" s="347">
        <f t="shared" si="2190"/>
        <v>415913.9</v>
      </c>
      <c r="J170" s="210">
        <f t="shared" si="2155"/>
        <v>0</v>
      </c>
      <c r="K170" s="211">
        <v>39387</v>
      </c>
      <c r="L170" s="212">
        <f t="shared" si="2191"/>
        <v>1</v>
      </c>
      <c r="M170" s="398">
        <v>3412</v>
      </c>
      <c r="N170" s="235">
        <f t="shared" si="2156"/>
        <v>3412</v>
      </c>
      <c r="O170" s="214">
        <f t="shared" ref="O170" si="2410">O169</f>
        <v>0</v>
      </c>
      <c r="P170" s="398">
        <v>341.2</v>
      </c>
      <c r="Q170" s="236">
        <f t="shared" si="2157"/>
        <v>0</v>
      </c>
      <c r="R170" s="212">
        <f t="shared" ref="R170" si="2411">R169</f>
        <v>0</v>
      </c>
      <c r="S170" s="397">
        <v>-2354.6</v>
      </c>
      <c r="T170" s="237">
        <f t="shared" si="2158"/>
        <v>0</v>
      </c>
      <c r="U170" s="216">
        <f t="shared" ref="U170" si="2412">U169</f>
        <v>0</v>
      </c>
      <c r="V170" s="397">
        <v>-270.56</v>
      </c>
      <c r="W170" s="237">
        <f t="shared" si="2159"/>
        <v>0</v>
      </c>
      <c r="X170" s="216">
        <f t="shared" ref="X170" si="2413">X169</f>
        <v>0</v>
      </c>
      <c r="Y170" s="382">
        <v>-352</v>
      </c>
      <c r="Z170" s="238">
        <f t="shared" si="2160"/>
        <v>0</v>
      </c>
      <c r="AA170" s="218">
        <f t="shared" ref="AA170" si="2414">AA169</f>
        <v>1</v>
      </c>
      <c r="AB170" s="382">
        <v>-176</v>
      </c>
      <c r="AC170" s="239">
        <f t="shared" si="2161"/>
        <v>-176</v>
      </c>
      <c r="AD170" s="216">
        <f t="shared" ref="AD170" si="2415">AD169</f>
        <v>0</v>
      </c>
      <c r="AE170" s="382">
        <v>-35.200000000000003</v>
      </c>
      <c r="AF170" s="239">
        <f t="shared" si="2162"/>
        <v>0</v>
      </c>
      <c r="AG170" s="216">
        <f t="shared" ref="AG170" si="2416">AG169</f>
        <v>0</v>
      </c>
      <c r="AH170" s="383">
        <v>1844</v>
      </c>
      <c r="AI170" s="238">
        <f t="shared" si="2163"/>
        <v>0</v>
      </c>
      <c r="AJ170" s="218">
        <f t="shared" ref="AJ170" si="2417">AJ169</f>
        <v>0</v>
      </c>
      <c r="AK170" s="383">
        <v>902.5</v>
      </c>
      <c r="AL170" s="239">
        <f t="shared" si="2164"/>
        <v>0</v>
      </c>
      <c r="AM170" s="216">
        <f t="shared" ref="AM170" si="2418">AM169</f>
        <v>1</v>
      </c>
      <c r="AN170" s="383">
        <v>337.6</v>
      </c>
      <c r="AO170" s="238">
        <f t="shared" si="2165"/>
        <v>337.6</v>
      </c>
      <c r="AP170" s="218">
        <f t="shared" ref="AP170" si="2419">AP169</f>
        <v>1</v>
      </c>
      <c r="AQ170" s="397">
        <v>-4519</v>
      </c>
      <c r="AR170" s="239">
        <f t="shared" si="2166"/>
        <v>-4519</v>
      </c>
      <c r="AS170" s="216">
        <f t="shared" ref="AS170" si="2420">AS169</f>
        <v>0</v>
      </c>
      <c r="AT170" s="397">
        <v>-487</v>
      </c>
      <c r="AU170" s="240">
        <f t="shared" si="2167"/>
        <v>0</v>
      </c>
      <c r="AV170" s="214">
        <f t="shared" ref="AV170" si="2421">AV169</f>
        <v>0</v>
      </c>
      <c r="AW170" s="397">
        <v>-469</v>
      </c>
      <c r="AX170" s="236">
        <f t="shared" si="2168"/>
        <v>0</v>
      </c>
      <c r="AY170" s="212">
        <f t="shared" ref="AY170" si="2422">AY169</f>
        <v>1</v>
      </c>
      <c r="AZ170" s="383">
        <v>4125</v>
      </c>
      <c r="BA170" s="241">
        <f t="shared" si="2169"/>
        <v>4125</v>
      </c>
      <c r="BB170" s="214">
        <f t="shared" ref="BB170" si="2423">BB169</f>
        <v>0</v>
      </c>
      <c r="BC170" s="383">
        <v>412.5</v>
      </c>
      <c r="BD170" s="242">
        <f t="shared" si="2170"/>
        <v>0</v>
      </c>
      <c r="BE170" s="212">
        <f t="shared" ref="BE170" si="2424">BE169</f>
        <v>0</v>
      </c>
      <c r="BF170" s="375">
        <v>1675</v>
      </c>
      <c r="BG170" s="242">
        <f t="shared" si="2171"/>
        <v>0</v>
      </c>
      <c r="BH170" s="212">
        <f t="shared" ref="BH170" si="2425">BH169</f>
        <v>1</v>
      </c>
      <c r="BI170" s="375">
        <v>837.5</v>
      </c>
      <c r="BJ170" s="240">
        <f t="shared" si="2172"/>
        <v>837.5</v>
      </c>
      <c r="BK170" s="212">
        <f t="shared" ref="BK170" si="2426">BK169</f>
        <v>0</v>
      </c>
      <c r="BL170" s="375">
        <v>167.5</v>
      </c>
      <c r="BM170" s="240">
        <f t="shared" si="2173"/>
        <v>0</v>
      </c>
      <c r="BN170" s="212">
        <f t="shared" ref="BN170" si="2427">BN169</f>
        <v>0</v>
      </c>
      <c r="BO170" s="397">
        <v>-1409.25</v>
      </c>
      <c r="BP170" s="236">
        <f t="shared" si="2174"/>
        <v>0</v>
      </c>
      <c r="BQ170" s="212">
        <f t="shared" ref="BQ170" si="2428">BQ169</f>
        <v>2</v>
      </c>
      <c r="BR170" s="398">
        <v>4025</v>
      </c>
      <c r="BS170" s="242">
        <f t="shared" si="2175"/>
        <v>8050</v>
      </c>
      <c r="BT170" s="212">
        <f t="shared" ref="BT170" si="2429">BT169</f>
        <v>0</v>
      </c>
      <c r="BU170" s="398">
        <v>2012.5</v>
      </c>
      <c r="BV170" s="240">
        <f t="shared" si="2176"/>
        <v>0</v>
      </c>
      <c r="BW170" s="220">
        <f t="shared" ref="BW170" si="2430">BW169</f>
        <v>0</v>
      </c>
      <c r="BX170" s="398">
        <v>402.5</v>
      </c>
      <c r="BY170" s="236">
        <f t="shared" si="2177"/>
        <v>0</v>
      </c>
      <c r="BZ170" s="212">
        <f t="shared" si="2213"/>
        <v>0</v>
      </c>
      <c r="CA170" s="213"/>
      <c r="CB170" s="240">
        <f t="shared" si="2178"/>
        <v>0</v>
      </c>
      <c r="CC170" s="214">
        <f t="shared" si="2214"/>
        <v>0</v>
      </c>
      <c r="CD170" s="215"/>
      <c r="CE170" s="242">
        <f t="shared" si="2179"/>
        <v>0</v>
      </c>
      <c r="CF170" s="221">
        <f t="shared" si="2180"/>
        <v>12067.1</v>
      </c>
      <c r="CG170" s="222">
        <f t="shared" si="2181"/>
        <v>1</v>
      </c>
      <c r="CH170" s="222">
        <f t="shared" si="2182"/>
        <v>0</v>
      </c>
      <c r="CI170" s="223">
        <v>39387</v>
      </c>
      <c r="CJ170" s="209">
        <f t="shared" si="2183"/>
        <v>12067.1</v>
      </c>
      <c r="CK170" s="209">
        <f t="shared" si="2184"/>
        <v>0</v>
      </c>
      <c r="CL170" s="209">
        <f t="shared" si="2215"/>
        <v>415913.9</v>
      </c>
      <c r="CM170" s="207">
        <f>MAX(CL55:CL170)</f>
        <v>415913.9</v>
      </c>
      <c r="CN170" s="207">
        <f t="shared" si="2185"/>
        <v>0</v>
      </c>
      <c r="CO170" s="225" t="b">
        <f>(CN171=CM394)</f>
        <v>0</v>
      </c>
      <c r="CP170" s="226">
        <f t="shared" si="2153"/>
        <v>0</v>
      </c>
      <c r="CQ170" s="227">
        <f t="shared" si="2258"/>
        <v>40026</v>
      </c>
      <c r="CR170" s="228">
        <f t="shared" si="2259"/>
        <v>86510</v>
      </c>
      <c r="CS170" s="228">
        <f t="shared" si="2260"/>
        <v>0</v>
      </c>
      <c r="CT170" s="228">
        <f t="shared" si="2261"/>
        <v>0</v>
      </c>
      <c r="CU170" s="228">
        <f t="shared" si="2262"/>
        <v>0</v>
      </c>
      <c r="CV170" s="228">
        <f t="shared" si="2263"/>
        <v>0</v>
      </c>
      <c r="CW170" s="228">
        <f t="shared" si="2264"/>
        <v>46069</v>
      </c>
      <c r="CX170" s="228">
        <f t="shared" si="2265"/>
        <v>0</v>
      </c>
      <c r="CY170" s="228">
        <f t="shared" si="2266"/>
        <v>0</v>
      </c>
      <c r="CZ170" s="228">
        <f t="shared" si="2267"/>
        <v>0</v>
      </c>
      <c r="DA170" s="228">
        <f t="shared" si="2268"/>
        <v>12890.800000000001</v>
      </c>
      <c r="DB170" s="228">
        <f t="shared" si="2269"/>
        <v>119991</v>
      </c>
      <c r="DC170" s="228">
        <f t="shared" si="2270"/>
        <v>0</v>
      </c>
      <c r="DD170" s="228">
        <f t="shared" si="2271"/>
        <v>0</v>
      </c>
      <c r="DE170" s="228">
        <f t="shared" si="2272"/>
        <v>68104.989999999962</v>
      </c>
      <c r="DF170" s="228">
        <f t="shared" si="2273"/>
        <v>0</v>
      </c>
      <c r="DG170" s="228">
        <f t="shared" si="2274"/>
        <v>0</v>
      </c>
      <c r="DH170" s="228">
        <f t="shared" si="2275"/>
        <v>83859.510000000009</v>
      </c>
      <c r="DI170" s="228">
        <f t="shared" si="2276"/>
        <v>0</v>
      </c>
      <c r="DJ170" s="228">
        <f t="shared" si="2277"/>
        <v>0</v>
      </c>
      <c r="DK170" s="228">
        <f t="shared" si="2278"/>
        <v>249036.76</v>
      </c>
      <c r="DL170" s="228">
        <f t="shared" si="2279"/>
        <v>0</v>
      </c>
      <c r="DM170" s="228">
        <f t="shared" si="2280"/>
        <v>0</v>
      </c>
      <c r="DN170" s="228">
        <f t="shared" si="2281"/>
        <v>0</v>
      </c>
      <c r="DO170" s="228">
        <f t="shared" si="2282"/>
        <v>0</v>
      </c>
      <c r="DP170" s="229">
        <f t="shared" si="2283"/>
        <v>40026</v>
      </c>
      <c r="DQ170" s="228">
        <f t="shared" si="1379"/>
        <v>666462.05999999994</v>
      </c>
      <c r="DR170" s="230">
        <f t="shared" si="1380"/>
        <v>40026</v>
      </c>
      <c r="DS170" s="231">
        <f t="shared" si="1381"/>
        <v>-3716.4500000000116</v>
      </c>
      <c r="DT170" s="232"/>
      <c r="DU170" s="232"/>
      <c r="DV170" s="232"/>
      <c r="DW170" s="232"/>
      <c r="DX170" s="232"/>
      <c r="DY170" s="232"/>
      <c r="DZ170" s="232"/>
      <c r="EA170" s="232"/>
      <c r="EB170" s="232"/>
      <c r="EC170" s="232"/>
      <c r="ED170" s="232"/>
      <c r="EE170" s="232"/>
      <c r="EF170" s="232"/>
      <c r="EG170" s="232"/>
      <c r="EH170" s="232"/>
      <c r="EI170" s="232"/>
      <c r="EJ170" s="232"/>
      <c r="EK170" s="232"/>
      <c r="EL170" s="232"/>
      <c r="EM170" s="232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205"/>
      <c r="EX170" s="205"/>
      <c r="EY170" s="205"/>
      <c r="EZ170" s="205"/>
      <c r="FA170" s="233"/>
      <c r="FB170" s="233"/>
      <c r="FC170" s="233"/>
      <c r="FD170" s="233"/>
      <c r="FE170" s="233"/>
      <c r="FF170" s="233"/>
      <c r="FG170" s="233"/>
      <c r="FH170" s="233"/>
      <c r="FI170" s="233"/>
    </row>
    <row r="171" spans="1:165" s="234" customFormat="1" ht="19.5" customHeight="1" x14ac:dyDescent="0.35">
      <c r="A171" s="205"/>
      <c r="B171" s="466">
        <f t="shared" si="2186"/>
        <v>39417</v>
      </c>
      <c r="C171" s="467">
        <f t="shared" si="2187"/>
        <v>124087.45999999999</v>
      </c>
      <c r="D171" s="467">
        <v>0</v>
      </c>
      <c r="E171" s="467">
        <v>0</v>
      </c>
      <c r="F171" s="467">
        <f t="shared" si="2154"/>
        <v>-3716.4500000000003</v>
      </c>
      <c r="G171" s="467">
        <f t="shared" si="2188"/>
        <v>120371.01</v>
      </c>
      <c r="H171" s="480">
        <f t="shared" si="2189"/>
        <v>-2.9950246382672355E-2</v>
      </c>
      <c r="I171" s="347">
        <f t="shared" si="2190"/>
        <v>412197.45</v>
      </c>
      <c r="J171" s="210">
        <f t="shared" si="2155"/>
        <v>-3716.4500000000116</v>
      </c>
      <c r="K171" s="211">
        <v>39417</v>
      </c>
      <c r="L171" s="212">
        <f t="shared" si="2191"/>
        <v>1</v>
      </c>
      <c r="M171" s="397">
        <v>-6198</v>
      </c>
      <c r="N171" s="235">
        <f t="shared" si="2156"/>
        <v>-6198</v>
      </c>
      <c r="O171" s="214">
        <f t="shared" ref="O171" si="2431">O170</f>
        <v>0</v>
      </c>
      <c r="P171" s="397">
        <v>-725.1</v>
      </c>
      <c r="Q171" s="236">
        <f t="shared" si="2157"/>
        <v>0</v>
      </c>
      <c r="R171" s="212">
        <f t="shared" ref="R171" si="2432">R170</f>
        <v>0</v>
      </c>
      <c r="S171" s="397">
        <v>-2195.1999999999998</v>
      </c>
      <c r="T171" s="237">
        <f t="shared" si="2158"/>
        <v>0</v>
      </c>
      <c r="U171" s="216">
        <f t="shared" ref="U171" si="2433">U170</f>
        <v>0</v>
      </c>
      <c r="V171" s="397">
        <v>-324.82</v>
      </c>
      <c r="W171" s="237">
        <f t="shared" si="2159"/>
        <v>0</v>
      </c>
      <c r="X171" s="216">
        <f t="shared" ref="X171" si="2434">X170</f>
        <v>0</v>
      </c>
      <c r="Y171" s="383">
        <v>4082</v>
      </c>
      <c r="Z171" s="238">
        <f t="shared" si="2160"/>
        <v>0</v>
      </c>
      <c r="AA171" s="218">
        <f t="shared" ref="AA171" si="2435">AA170</f>
        <v>1</v>
      </c>
      <c r="AB171" s="383">
        <v>2041</v>
      </c>
      <c r="AC171" s="239">
        <f t="shared" si="2161"/>
        <v>2041</v>
      </c>
      <c r="AD171" s="216">
        <f t="shared" ref="AD171" si="2436">AD170</f>
        <v>0</v>
      </c>
      <c r="AE171" s="383">
        <v>408.2</v>
      </c>
      <c r="AF171" s="239">
        <f t="shared" si="2162"/>
        <v>0</v>
      </c>
      <c r="AG171" s="216">
        <f t="shared" ref="AG171" si="2437">AG170</f>
        <v>0</v>
      </c>
      <c r="AH171" s="382">
        <v>-2824</v>
      </c>
      <c r="AI171" s="238">
        <f t="shared" si="2163"/>
        <v>0</v>
      </c>
      <c r="AJ171" s="218">
        <f t="shared" ref="AJ171" si="2438">AJ170</f>
        <v>0</v>
      </c>
      <c r="AK171" s="382">
        <v>-1431.5</v>
      </c>
      <c r="AL171" s="239">
        <f t="shared" si="2164"/>
        <v>0</v>
      </c>
      <c r="AM171" s="216">
        <f t="shared" ref="AM171" si="2439">AM170</f>
        <v>1</v>
      </c>
      <c r="AN171" s="382">
        <v>-596</v>
      </c>
      <c r="AO171" s="238">
        <f t="shared" si="2165"/>
        <v>-596</v>
      </c>
      <c r="AP171" s="218">
        <f t="shared" ref="AP171" si="2440">AP170</f>
        <v>1</v>
      </c>
      <c r="AQ171" s="398">
        <v>530</v>
      </c>
      <c r="AR171" s="239">
        <f t="shared" si="2166"/>
        <v>530</v>
      </c>
      <c r="AS171" s="216">
        <f t="shared" ref="AS171" si="2441">AS170</f>
        <v>0</v>
      </c>
      <c r="AT171" s="398">
        <v>53</v>
      </c>
      <c r="AU171" s="240">
        <f t="shared" si="2167"/>
        <v>0</v>
      </c>
      <c r="AV171" s="214">
        <f t="shared" ref="AV171" si="2442">AV170</f>
        <v>0</v>
      </c>
      <c r="AW171" s="397">
        <v>-2309</v>
      </c>
      <c r="AX171" s="236">
        <f t="shared" si="2168"/>
        <v>0</v>
      </c>
      <c r="AY171" s="212">
        <f t="shared" ref="AY171" si="2443">AY170</f>
        <v>1</v>
      </c>
      <c r="AZ171" s="382">
        <v>-1214.01</v>
      </c>
      <c r="BA171" s="241">
        <f t="shared" si="2169"/>
        <v>-1214.01</v>
      </c>
      <c r="BB171" s="214">
        <f t="shared" ref="BB171" si="2444">BB170</f>
        <v>0</v>
      </c>
      <c r="BC171" s="382">
        <v>-156.5</v>
      </c>
      <c r="BD171" s="242">
        <f t="shared" si="2170"/>
        <v>0</v>
      </c>
      <c r="BE171" s="212">
        <f t="shared" ref="BE171" si="2445">BE170</f>
        <v>0</v>
      </c>
      <c r="BF171" s="375">
        <v>36</v>
      </c>
      <c r="BG171" s="242">
        <f t="shared" si="2171"/>
        <v>0</v>
      </c>
      <c r="BH171" s="212">
        <f t="shared" ref="BH171" si="2446">BH170</f>
        <v>1</v>
      </c>
      <c r="BI171" s="374">
        <v>-1.5</v>
      </c>
      <c r="BJ171" s="240">
        <f t="shared" si="2172"/>
        <v>-1.5</v>
      </c>
      <c r="BK171" s="212">
        <f t="shared" ref="BK171" si="2447">BK170</f>
        <v>0</v>
      </c>
      <c r="BL171" s="374">
        <v>-31.5</v>
      </c>
      <c r="BM171" s="240">
        <f t="shared" si="2173"/>
        <v>0</v>
      </c>
      <c r="BN171" s="212">
        <f t="shared" ref="BN171" si="2448">BN170</f>
        <v>0</v>
      </c>
      <c r="BO171" s="398">
        <v>3548.5</v>
      </c>
      <c r="BP171" s="236">
        <f t="shared" si="2174"/>
        <v>0</v>
      </c>
      <c r="BQ171" s="212">
        <f t="shared" ref="BQ171" si="2449">BQ170</f>
        <v>2</v>
      </c>
      <c r="BR171" s="398">
        <v>861.03</v>
      </c>
      <c r="BS171" s="242">
        <f t="shared" si="2175"/>
        <v>1722.06</v>
      </c>
      <c r="BT171" s="212">
        <f t="shared" ref="BT171" si="2450">BT170</f>
        <v>0</v>
      </c>
      <c r="BU171" s="398">
        <v>411.01</v>
      </c>
      <c r="BV171" s="240">
        <f t="shared" si="2176"/>
        <v>0</v>
      </c>
      <c r="BW171" s="220">
        <f t="shared" ref="BW171" si="2451">BW170</f>
        <v>0</v>
      </c>
      <c r="BX171" s="398">
        <v>51</v>
      </c>
      <c r="BY171" s="236">
        <f t="shared" si="2177"/>
        <v>0</v>
      </c>
      <c r="BZ171" s="212">
        <f t="shared" si="2213"/>
        <v>0</v>
      </c>
      <c r="CA171" s="213"/>
      <c r="CB171" s="240">
        <f t="shared" si="2178"/>
        <v>0</v>
      </c>
      <c r="CC171" s="214">
        <f t="shared" si="2214"/>
        <v>0</v>
      </c>
      <c r="CD171" s="215"/>
      <c r="CE171" s="242">
        <f t="shared" si="2179"/>
        <v>0</v>
      </c>
      <c r="CF171" s="221">
        <f t="shared" si="2180"/>
        <v>-3716.4500000000003</v>
      </c>
      <c r="CG171" s="222">
        <f t="shared" si="2181"/>
        <v>0</v>
      </c>
      <c r="CH171" s="222">
        <f t="shared" si="2182"/>
        <v>1</v>
      </c>
      <c r="CI171" s="223">
        <v>39417</v>
      </c>
      <c r="CJ171" s="209">
        <f t="shared" si="2183"/>
        <v>0</v>
      </c>
      <c r="CK171" s="209">
        <f t="shared" si="2184"/>
        <v>-3716.4500000000003</v>
      </c>
      <c r="CL171" s="209">
        <f t="shared" si="2215"/>
        <v>412197.45</v>
      </c>
      <c r="CM171" s="207">
        <f>MAX(CL55:CL171)</f>
        <v>415913.9</v>
      </c>
      <c r="CN171" s="207">
        <f t="shared" si="2185"/>
        <v>-3716.4500000000116</v>
      </c>
      <c r="CO171" s="247"/>
      <c r="CP171" s="226"/>
      <c r="CQ171" s="227">
        <f t="shared" si="2258"/>
        <v>40057</v>
      </c>
      <c r="CR171" s="228">
        <f t="shared" si="2259"/>
        <v>88333</v>
      </c>
      <c r="CS171" s="228">
        <f t="shared" si="2260"/>
        <v>0</v>
      </c>
      <c r="CT171" s="228">
        <f t="shared" si="2261"/>
        <v>0</v>
      </c>
      <c r="CU171" s="228">
        <f t="shared" si="2262"/>
        <v>0</v>
      </c>
      <c r="CV171" s="228">
        <f t="shared" si="2263"/>
        <v>0</v>
      </c>
      <c r="CW171" s="228">
        <f t="shared" si="2264"/>
        <v>48898.5</v>
      </c>
      <c r="CX171" s="228">
        <f t="shared" si="2265"/>
        <v>0</v>
      </c>
      <c r="CY171" s="228">
        <f t="shared" si="2266"/>
        <v>0</v>
      </c>
      <c r="CZ171" s="228">
        <f t="shared" si="2267"/>
        <v>0</v>
      </c>
      <c r="DA171" s="228">
        <f t="shared" si="2268"/>
        <v>14635.300000000001</v>
      </c>
      <c r="DB171" s="228">
        <f t="shared" si="2269"/>
        <v>123901</v>
      </c>
      <c r="DC171" s="228">
        <f t="shared" si="2270"/>
        <v>0</v>
      </c>
      <c r="DD171" s="228">
        <f t="shared" si="2271"/>
        <v>0</v>
      </c>
      <c r="DE171" s="228">
        <f t="shared" si="2272"/>
        <v>70722.489999999962</v>
      </c>
      <c r="DF171" s="228">
        <f t="shared" si="2273"/>
        <v>0</v>
      </c>
      <c r="DG171" s="228">
        <f t="shared" si="2274"/>
        <v>0</v>
      </c>
      <c r="DH171" s="228">
        <f t="shared" si="2275"/>
        <v>85759.510000000009</v>
      </c>
      <c r="DI171" s="228">
        <f t="shared" si="2276"/>
        <v>0</v>
      </c>
      <c r="DJ171" s="228">
        <f t="shared" si="2277"/>
        <v>0</v>
      </c>
      <c r="DK171" s="228">
        <f t="shared" si="2278"/>
        <v>259036.76</v>
      </c>
      <c r="DL171" s="228">
        <f t="shared" si="2279"/>
        <v>0</v>
      </c>
      <c r="DM171" s="228">
        <f t="shared" si="2280"/>
        <v>0</v>
      </c>
      <c r="DN171" s="228">
        <f t="shared" si="2281"/>
        <v>0</v>
      </c>
      <c r="DO171" s="228">
        <f t="shared" si="2282"/>
        <v>0</v>
      </c>
      <c r="DP171" s="229">
        <f t="shared" si="2283"/>
        <v>40057</v>
      </c>
      <c r="DQ171" s="228">
        <f t="shared" si="1379"/>
        <v>691286.55999999994</v>
      </c>
      <c r="DR171" s="230">
        <f t="shared" si="1380"/>
        <v>40057</v>
      </c>
      <c r="DS171" s="231">
        <f t="shared" si="1381"/>
        <v>0</v>
      </c>
      <c r="DT171" s="232"/>
      <c r="DU171" s="232"/>
      <c r="DV171" s="232"/>
      <c r="DW171" s="232"/>
      <c r="DX171" s="232"/>
      <c r="DY171" s="232"/>
      <c r="DZ171" s="232"/>
      <c r="EA171" s="232"/>
      <c r="EB171" s="232"/>
      <c r="EC171" s="232"/>
      <c r="ED171" s="232"/>
      <c r="EE171" s="232"/>
      <c r="EF171" s="232"/>
      <c r="EG171" s="232"/>
      <c r="EH171" s="232"/>
      <c r="EI171" s="232"/>
      <c r="EJ171" s="232"/>
      <c r="EK171" s="232"/>
      <c r="EL171" s="232"/>
      <c r="EM171" s="232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5"/>
      <c r="FA171" s="233"/>
      <c r="FB171" s="233"/>
      <c r="FC171" s="233"/>
      <c r="FD171" s="233"/>
      <c r="FE171" s="233"/>
      <c r="FF171" s="233"/>
      <c r="FG171" s="233"/>
      <c r="FH171" s="233"/>
      <c r="FI171" s="233"/>
    </row>
    <row r="172" spans="1:165" s="234" customFormat="1" ht="19.5" customHeight="1" x14ac:dyDescent="0.35">
      <c r="A172" s="205"/>
      <c r="B172" s="466"/>
      <c r="C172" s="467"/>
      <c r="D172" s="467"/>
      <c r="E172" s="467"/>
      <c r="F172" s="481" t="s">
        <v>70</v>
      </c>
      <c r="G172" s="467"/>
      <c r="H172" s="482" t="s">
        <v>28</v>
      </c>
      <c r="I172" s="347"/>
      <c r="J172" s="210"/>
      <c r="K172" s="248"/>
      <c r="L172" s="212"/>
      <c r="M172"/>
      <c r="N172" s="235"/>
      <c r="O172" s="214"/>
      <c r="P172"/>
      <c r="Q172" s="236"/>
      <c r="R172" s="212"/>
      <c r="S172"/>
      <c r="T172" s="237"/>
      <c r="U172" s="216"/>
      <c r="V172"/>
      <c r="W172" s="237"/>
      <c r="X172" s="216"/>
      <c r="Y172" s="384" t="s">
        <v>70</v>
      </c>
      <c r="Z172" s="238"/>
      <c r="AA172" s="218"/>
      <c r="AB172" s="384" t="s">
        <v>70</v>
      </c>
      <c r="AC172" s="239"/>
      <c r="AD172" s="216"/>
      <c r="AE172" s="384" t="s">
        <v>70</v>
      </c>
      <c r="AF172" s="239"/>
      <c r="AG172" s="216"/>
      <c r="AH172" s="384" t="s">
        <v>70</v>
      </c>
      <c r="AI172" s="238"/>
      <c r="AJ172" s="218"/>
      <c r="AK172" s="384" t="s">
        <v>70</v>
      </c>
      <c r="AL172" s="239"/>
      <c r="AM172" s="216"/>
      <c r="AN172" s="384" t="s">
        <v>70</v>
      </c>
      <c r="AO172" s="238"/>
      <c r="AP172" s="218"/>
      <c r="AQ172" s="378" t="s">
        <v>4</v>
      </c>
      <c r="AR172" s="239"/>
      <c r="AS172" s="216"/>
      <c r="AT172" s="378" t="s">
        <v>4</v>
      </c>
      <c r="AU172" s="240"/>
      <c r="AV172" s="214"/>
      <c r="AW172" s="378" t="s">
        <v>4</v>
      </c>
      <c r="AX172" s="236"/>
      <c r="AY172" s="212"/>
      <c r="AZ172" s="384" t="s">
        <v>4</v>
      </c>
      <c r="BA172" s="241"/>
      <c r="BB172" s="214"/>
      <c r="BC172" s="384" t="s">
        <v>4</v>
      </c>
      <c r="BD172" s="242"/>
      <c r="BE172" s="212"/>
      <c r="BF172" s="380" t="s">
        <v>140</v>
      </c>
      <c r="BG172" s="242"/>
      <c r="BH172" s="212"/>
      <c r="BI172" s="380" t="s">
        <v>140</v>
      </c>
      <c r="BJ172" s="240"/>
      <c r="BK172" s="212"/>
      <c r="BL172" s="380" t="s">
        <v>140</v>
      </c>
      <c r="BM172" s="240"/>
      <c r="BN172" s="212"/>
      <c r="BO172" s="378" t="s">
        <v>4</v>
      </c>
      <c r="BP172" s="236"/>
      <c r="BQ172" s="212"/>
      <c r="BR172" s="378" t="s">
        <v>4</v>
      </c>
      <c r="BS172" s="242"/>
      <c r="BT172" s="212"/>
      <c r="BU172" s="378" t="s">
        <v>4</v>
      </c>
      <c r="BV172" s="240"/>
      <c r="BW172" s="220"/>
      <c r="BX172" s="378" t="s">
        <v>4</v>
      </c>
      <c r="BY172" s="236"/>
      <c r="BZ172" s="212"/>
      <c r="CA172" s="249"/>
      <c r="CB172" s="240"/>
      <c r="CC172" s="214"/>
      <c r="CD172" s="250"/>
      <c r="CE172" s="242"/>
      <c r="CF172" s="251" t="s">
        <v>4</v>
      </c>
      <c r="CG172" s="222"/>
      <c r="CH172" s="222"/>
      <c r="CI172" s="223"/>
      <c r="CJ172" s="209"/>
      <c r="CK172" s="209"/>
      <c r="CL172" s="209"/>
      <c r="CM172" s="207"/>
      <c r="CN172" s="207"/>
      <c r="CO172" s="247"/>
      <c r="CP172" s="226"/>
      <c r="CQ172" s="227">
        <f t="shared" si="2258"/>
        <v>40087</v>
      </c>
      <c r="CR172" s="228">
        <f t="shared" si="2259"/>
        <v>90241.5</v>
      </c>
      <c r="CS172" s="228">
        <f t="shared" si="2260"/>
        <v>0</v>
      </c>
      <c r="CT172" s="228">
        <f t="shared" si="2261"/>
        <v>0</v>
      </c>
      <c r="CU172" s="228">
        <f t="shared" si="2262"/>
        <v>0</v>
      </c>
      <c r="CV172" s="228">
        <f t="shared" si="2263"/>
        <v>0</v>
      </c>
      <c r="CW172" s="228">
        <f t="shared" si="2264"/>
        <v>50796</v>
      </c>
      <c r="CX172" s="228">
        <f t="shared" si="2265"/>
        <v>0</v>
      </c>
      <c r="CY172" s="228">
        <f t="shared" si="2266"/>
        <v>0</v>
      </c>
      <c r="CZ172" s="228">
        <f t="shared" si="2267"/>
        <v>0</v>
      </c>
      <c r="DA172" s="228">
        <f t="shared" si="2268"/>
        <v>15038.800000000001</v>
      </c>
      <c r="DB172" s="228">
        <f t="shared" si="2269"/>
        <v>125621</v>
      </c>
      <c r="DC172" s="228">
        <f t="shared" si="2270"/>
        <v>0</v>
      </c>
      <c r="DD172" s="228">
        <f t="shared" si="2271"/>
        <v>0</v>
      </c>
      <c r="DE172" s="228">
        <f t="shared" si="2272"/>
        <v>72818.739999999962</v>
      </c>
      <c r="DF172" s="228">
        <f t="shared" si="2273"/>
        <v>0</v>
      </c>
      <c r="DG172" s="228">
        <f t="shared" si="2274"/>
        <v>0</v>
      </c>
      <c r="DH172" s="228">
        <f t="shared" si="2275"/>
        <v>86259.510000000009</v>
      </c>
      <c r="DI172" s="228">
        <f t="shared" si="2276"/>
        <v>0</v>
      </c>
      <c r="DJ172" s="228">
        <f t="shared" si="2277"/>
        <v>0</v>
      </c>
      <c r="DK172" s="228">
        <f t="shared" si="2278"/>
        <v>253958.76</v>
      </c>
      <c r="DL172" s="228">
        <f t="shared" si="2279"/>
        <v>0</v>
      </c>
      <c r="DM172" s="228">
        <f t="shared" si="2280"/>
        <v>0</v>
      </c>
      <c r="DN172" s="228">
        <f t="shared" si="2281"/>
        <v>0</v>
      </c>
      <c r="DO172" s="228">
        <f t="shared" si="2282"/>
        <v>0</v>
      </c>
      <c r="DP172" s="229">
        <f t="shared" si="2283"/>
        <v>40087</v>
      </c>
      <c r="DQ172" s="228">
        <f t="shared" si="1379"/>
        <v>694734.30999999994</v>
      </c>
      <c r="DR172" s="230">
        <f t="shared" si="1380"/>
        <v>40087</v>
      </c>
      <c r="DS172" s="231">
        <f t="shared" si="1381"/>
        <v>0</v>
      </c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  <c r="EX172" s="205"/>
      <c r="EY172" s="205"/>
      <c r="EZ172" s="205"/>
      <c r="FA172" s="233"/>
      <c r="FB172" s="233"/>
      <c r="FC172" s="233"/>
      <c r="FD172" s="233"/>
      <c r="FE172" s="233"/>
      <c r="FF172" s="233"/>
      <c r="FG172" s="233"/>
      <c r="FH172" s="233"/>
      <c r="FI172" s="233"/>
    </row>
    <row r="173" spans="1:165" s="234" customFormat="1" ht="19.5" customHeight="1" x14ac:dyDescent="0.35">
      <c r="A173" s="205"/>
      <c r="B173" s="466"/>
      <c r="C173" s="467"/>
      <c r="D173" s="467"/>
      <c r="E173" s="467"/>
      <c r="F173" s="479">
        <f>SUM(F160:F172)</f>
        <v>60371.01</v>
      </c>
      <c r="G173" s="479"/>
      <c r="H173" s="483">
        <f>F173/D55</f>
        <v>1.0061835000000001</v>
      </c>
      <c r="I173" s="344"/>
      <c r="J173" s="253"/>
      <c r="K173" s="248"/>
      <c r="L173" s="212">
        <f>L170</f>
        <v>1</v>
      </c>
      <c r="M173" s="399">
        <v>-4264</v>
      </c>
      <c r="N173" s="235">
        <f>M173*L173</f>
        <v>-4264</v>
      </c>
      <c r="O173" s="214">
        <f>O170</f>
        <v>0</v>
      </c>
      <c r="P173" s="399">
        <v>-847.6</v>
      </c>
      <c r="Q173" s="236">
        <f>P173*O173</f>
        <v>0</v>
      </c>
      <c r="R173" s="212">
        <f>R170</f>
        <v>0</v>
      </c>
      <c r="S173" s="389">
        <v>82</v>
      </c>
      <c r="T173" s="237">
        <f>S173*R173</f>
        <v>0</v>
      </c>
      <c r="U173" s="216">
        <f>U170</f>
        <v>0</v>
      </c>
      <c r="V173" s="399">
        <v>-377.9</v>
      </c>
      <c r="W173" s="237">
        <f>V173*U173</f>
        <v>0</v>
      </c>
      <c r="X173" s="216">
        <f>X170</f>
        <v>0</v>
      </c>
      <c r="Y173" s="385">
        <v>9988</v>
      </c>
      <c r="Z173" s="238">
        <f>Y173*X173</f>
        <v>0</v>
      </c>
      <c r="AA173" s="218">
        <f>AA170</f>
        <v>1</v>
      </c>
      <c r="AB173" s="385">
        <v>4838</v>
      </c>
      <c r="AC173" s="239">
        <f>AB173*AA173</f>
        <v>4838</v>
      </c>
      <c r="AD173" s="216">
        <f>AD170</f>
        <v>0</v>
      </c>
      <c r="AE173" s="385">
        <v>718</v>
      </c>
      <c r="AF173" s="239">
        <f>AE173*AD173</f>
        <v>0</v>
      </c>
      <c r="AG173" s="216">
        <f>AG170</f>
        <v>0</v>
      </c>
      <c r="AH173" s="385">
        <v>638</v>
      </c>
      <c r="AI173" s="238">
        <f>AH173*AG173</f>
        <v>0</v>
      </c>
      <c r="AJ173" s="218">
        <f>AJ170</f>
        <v>0</v>
      </c>
      <c r="AK173" s="385">
        <v>143.5</v>
      </c>
      <c r="AL173" s="239">
        <f>AK173*AJ173</f>
        <v>0</v>
      </c>
      <c r="AM173" s="216">
        <f>AM170</f>
        <v>1</v>
      </c>
      <c r="AN173" s="386">
        <v>-153.19999999999999</v>
      </c>
      <c r="AO173" s="238">
        <f>AN173*AM173</f>
        <v>-153.19999999999999</v>
      </c>
      <c r="AP173" s="218">
        <f>AP170</f>
        <v>1</v>
      </c>
      <c r="AQ173" s="389">
        <v>7831</v>
      </c>
      <c r="AR173" s="239">
        <f>AQ173*AP173</f>
        <v>7831</v>
      </c>
      <c r="AS173" s="216">
        <f>AS170</f>
        <v>0</v>
      </c>
      <c r="AT173" s="389">
        <v>397</v>
      </c>
      <c r="AU173" s="240">
        <f>AT173*AS173</f>
        <v>0</v>
      </c>
      <c r="AV173" s="214">
        <f>AV170</f>
        <v>0</v>
      </c>
      <c r="AW173" s="389">
        <v>15117</v>
      </c>
      <c r="AX173" s="236">
        <f>AW173*AV173</f>
        <v>0</v>
      </c>
      <c r="AY173" s="212">
        <f>AY170</f>
        <v>1</v>
      </c>
      <c r="AZ173" s="385">
        <v>8959.94</v>
      </c>
      <c r="BA173" s="241">
        <f>AZ173*AY173</f>
        <v>8959.94</v>
      </c>
      <c r="BB173" s="214">
        <f>BB170</f>
        <v>0</v>
      </c>
      <c r="BC173" s="385">
        <v>544.99</v>
      </c>
      <c r="BD173" s="242">
        <f>BC173*BB173</f>
        <v>0</v>
      </c>
      <c r="BE173" s="212">
        <f>BE170</f>
        <v>0</v>
      </c>
      <c r="BF173" s="379">
        <v>23389.5</v>
      </c>
      <c r="BG173" s="242">
        <f>BF173*BE173</f>
        <v>0</v>
      </c>
      <c r="BH173" s="212">
        <f>BH170</f>
        <v>1</v>
      </c>
      <c r="BI173" s="379">
        <v>11558.25</v>
      </c>
      <c r="BJ173" s="240">
        <f>BI173*BH173</f>
        <v>11558.25</v>
      </c>
      <c r="BK173" s="212">
        <f>BK170</f>
        <v>0</v>
      </c>
      <c r="BL173" s="379">
        <v>2093.25</v>
      </c>
      <c r="BM173" s="240">
        <f>BL173*BK173</f>
        <v>0</v>
      </c>
      <c r="BN173" s="212">
        <f>BN170</f>
        <v>0</v>
      </c>
      <c r="BO173" s="389">
        <v>1393.25</v>
      </c>
      <c r="BP173" s="236">
        <f>BO173*BN173</f>
        <v>0</v>
      </c>
      <c r="BQ173" s="212">
        <f>BQ170</f>
        <v>2</v>
      </c>
      <c r="BR173" s="389">
        <v>15800.5</v>
      </c>
      <c r="BS173" s="242">
        <f>BR173*BQ173</f>
        <v>31601</v>
      </c>
      <c r="BT173" s="212">
        <f>BT170</f>
        <v>0</v>
      </c>
      <c r="BU173" s="389">
        <v>7744.25</v>
      </c>
      <c r="BV173" s="240">
        <f>BU173*BT173</f>
        <v>0</v>
      </c>
      <c r="BW173" s="220">
        <f>BW170</f>
        <v>0</v>
      </c>
      <c r="BX173" s="389">
        <v>1299.25</v>
      </c>
      <c r="BY173" s="236">
        <f>BX173*BW173</f>
        <v>0</v>
      </c>
      <c r="BZ173" s="212">
        <f>BZ170</f>
        <v>0</v>
      </c>
      <c r="CA173" s="213"/>
      <c r="CB173" s="240">
        <f>CA173*BZ173</f>
        <v>0</v>
      </c>
      <c r="CC173" s="214">
        <f>CC170</f>
        <v>0</v>
      </c>
      <c r="CD173" s="215"/>
      <c r="CE173" s="242">
        <f>CD173*CC173</f>
        <v>0</v>
      </c>
      <c r="CF173" s="254">
        <f>N173+Q173+T173+W173+Z173+AC173+AF173+AI173+AL173+AO173+AR173+AU173+AX173+BA173+BD173+BG173+BJ173+BM173+BP173+BS173+BV173+BY173+CB173+CE173</f>
        <v>60370.99</v>
      </c>
      <c r="CG173" s="222"/>
      <c r="CH173" s="222"/>
      <c r="CI173" s="223"/>
      <c r="CJ173" s="209"/>
      <c r="CK173" s="209"/>
      <c r="CL173" s="209"/>
      <c r="CM173" s="207"/>
      <c r="CN173" s="207"/>
      <c r="CO173" s="225"/>
      <c r="CP173" s="226"/>
      <c r="CQ173" s="227">
        <f t="shared" si="2258"/>
        <v>40118</v>
      </c>
      <c r="CR173" s="228">
        <f t="shared" si="2259"/>
        <v>89863.5</v>
      </c>
      <c r="CS173" s="228">
        <f t="shared" si="2260"/>
        <v>0</v>
      </c>
      <c r="CT173" s="228">
        <f t="shared" si="2261"/>
        <v>0</v>
      </c>
      <c r="CU173" s="228">
        <f t="shared" si="2262"/>
        <v>0</v>
      </c>
      <c r="CV173" s="228">
        <f t="shared" si="2263"/>
        <v>0</v>
      </c>
      <c r="CW173" s="228">
        <f t="shared" si="2264"/>
        <v>57489.5</v>
      </c>
      <c r="CX173" s="228">
        <f t="shared" si="2265"/>
        <v>0</v>
      </c>
      <c r="CY173" s="228">
        <f t="shared" si="2266"/>
        <v>0</v>
      </c>
      <c r="CZ173" s="228">
        <f t="shared" si="2267"/>
        <v>0</v>
      </c>
      <c r="DA173" s="228">
        <f t="shared" si="2268"/>
        <v>15014.800000000001</v>
      </c>
      <c r="DB173" s="228">
        <f t="shared" si="2269"/>
        <v>127211</v>
      </c>
      <c r="DC173" s="228">
        <f t="shared" si="2270"/>
        <v>0</v>
      </c>
      <c r="DD173" s="228">
        <f t="shared" si="2271"/>
        <v>0</v>
      </c>
      <c r="DE173" s="228">
        <f t="shared" si="2272"/>
        <v>74422.489999999962</v>
      </c>
      <c r="DF173" s="228">
        <f t="shared" si="2273"/>
        <v>0</v>
      </c>
      <c r="DG173" s="228">
        <f t="shared" si="2274"/>
        <v>0</v>
      </c>
      <c r="DH173" s="228">
        <f t="shared" si="2275"/>
        <v>86879.640000000014</v>
      </c>
      <c r="DI173" s="228">
        <f t="shared" si="2276"/>
        <v>0</v>
      </c>
      <c r="DJ173" s="228">
        <f t="shared" si="2277"/>
        <v>0</v>
      </c>
      <c r="DK173" s="228">
        <f t="shared" si="2278"/>
        <v>269880.76</v>
      </c>
      <c r="DL173" s="228">
        <f t="shared" si="2279"/>
        <v>0</v>
      </c>
      <c r="DM173" s="228">
        <f t="shared" si="2280"/>
        <v>0</v>
      </c>
      <c r="DN173" s="228">
        <f t="shared" si="2281"/>
        <v>0</v>
      </c>
      <c r="DO173" s="228">
        <f t="shared" si="2282"/>
        <v>0</v>
      </c>
      <c r="DP173" s="229">
        <f t="shared" si="2283"/>
        <v>40118</v>
      </c>
      <c r="DQ173" s="228">
        <f t="shared" si="1379"/>
        <v>720761.69</v>
      </c>
      <c r="DR173" s="230">
        <f t="shared" si="1380"/>
        <v>40118</v>
      </c>
      <c r="DS173" s="231">
        <f t="shared" si="1381"/>
        <v>0</v>
      </c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05"/>
      <c r="EO173" s="205"/>
      <c r="EP173" s="205"/>
      <c r="EQ173" s="205"/>
      <c r="ER173" s="205"/>
      <c r="ES173" s="205"/>
      <c r="ET173" s="205"/>
      <c r="EU173" s="205"/>
      <c r="EV173" s="205"/>
      <c r="EW173" s="205"/>
      <c r="EX173" s="205"/>
      <c r="EY173" s="205"/>
      <c r="EZ173" s="205"/>
      <c r="FA173" s="233"/>
      <c r="FB173" s="233"/>
      <c r="FC173" s="233"/>
      <c r="FD173" s="233"/>
      <c r="FE173" s="233"/>
      <c r="FF173" s="233"/>
      <c r="FG173" s="233"/>
      <c r="FH173" s="233"/>
      <c r="FI173" s="233"/>
    </row>
    <row r="174" spans="1:165" s="234" customFormat="1" ht="19.5" customHeight="1" x14ac:dyDescent="0.35">
      <c r="A174" s="205"/>
      <c r="B174" s="466"/>
      <c r="C174" s="467"/>
      <c r="D174" s="467"/>
      <c r="E174" s="467"/>
      <c r="F174" s="467"/>
      <c r="G174" s="467"/>
      <c r="H174" s="480"/>
      <c r="I174" s="347"/>
      <c r="J174" s="210"/>
      <c r="K174" s="248"/>
      <c r="L174" s="212"/>
      <c r="M174"/>
      <c r="N174" s="255"/>
      <c r="O174" s="214"/>
      <c r="P174"/>
      <c r="Q174" s="256"/>
      <c r="R174" s="212"/>
      <c r="S174"/>
      <c r="T174" s="257"/>
      <c r="U174" s="216"/>
      <c r="V174"/>
      <c r="W174" s="258"/>
      <c r="X174" s="216"/>
      <c r="Y174"/>
      <c r="Z174" s="259"/>
      <c r="AA174" s="218"/>
      <c r="AB174"/>
      <c r="AC174" s="258"/>
      <c r="AD174" s="216"/>
      <c r="AE174"/>
      <c r="AF174" s="258"/>
      <c r="AG174" s="216"/>
      <c r="AH174"/>
      <c r="AI174" s="259"/>
      <c r="AJ174" s="218"/>
      <c r="AK174"/>
      <c r="AL174" s="258"/>
      <c r="AM174" s="216"/>
      <c r="AN174"/>
      <c r="AO174" s="259"/>
      <c r="AP174" s="218"/>
      <c r="AQ174"/>
      <c r="AR174" s="258"/>
      <c r="AS174" s="216"/>
      <c r="AT174"/>
      <c r="AU174" s="260"/>
      <c r="AV174" s="214"/>
      <c r="AW174"/>
      <c r="AX174" s="256"/>
      <c r="AY174" s="212"/>
      <c r="AZ174"/>
      <c r="BA174" s="260"/>
      <c r="BB174" s="214"/>
      <c r="BC174"/>
      <c r="BD174" s="256"/>
      <c r="BE174" s="212"/>
      <c r="BF174"/>
      <c r="BG174" s="256"/>
      <c r="BH174" s="212"/>
      <c r="BI174"/>
      <c r="BJ174" s="260"/>
      <c r="BK174" s="212"/>
      <c r="BL174"/>
      <c r="BM174" s="260"/>
      <c r="BN174" s="212"/>
      <c r="BO174"/>
      <c r="BP174" s="256"/>
      <c r="BQ174" s="212"/>
      <c r="BR174"/>
      <c r="BS174" s="256"/>
      <c r="BT174" s="212"/>
      <c r="BU174"/>
      <c r="BV174" s="260"/>
      <c r="BW174" s="220"/>
      <c r="BX174"/>
      <c r="BY174" s="256"/>
      <c r="BZ174" s="212"/>
      <c r="CA174" s="249"/>
      <c r="CB174" s="260"/>
      <c r="CC174" s="214"/>
      <c r="CD174" s="250"/>
      <c r="CE174" s="261"/>
      <c r="CF174" s="221"/>
      <c r="CG174" s="222"/>
      <c r="CH174" s="222"/>
      <c r="CI174" s="223"/>
      <c r="CJ174" s="209"/>
      <c r="CK174" s="209"/>
      <c r="CL174" s="209"/>
      <c r="CM174" s="207"/>
      <c r="CN174" s="207"/>
      <c r="CO174" s="225" t="b">
        <f>(CN175=CM394)</f>
        <v>0</v>
      </c>
      <c r="CP174" s="226">
        <f t="shared" ref="CP174:CP185" si="2452">CO174*CI175</f>
        <v>0</v>
      </c>
      <c r="CQ174" s="227">
        <f t="shared" si="2258"/>
        <v>40148</v>
      </c>
      <c r="CR174" s="228">
        <f t="shared" si="2259"/>
        <v>90837</v>
      </c>
      <c r="CS174" s="228">
        <f t="shared" si="2260"/>
        <v>0</v>
      </c>
      <c r="CT174" s="228">
        <f t="shared" si="2261"/>
        <v>0</v>
      </c>
      <c r="CU174" s="228">
        <f t="shared" si="2262"/>
        <v>0</v>
      </c>
      <c r="CV174" s="228">
        <f t="shared" si="2263"/>
        <v>0</v>
      </c>
      <c r="CW174" s="228">
        <f t="shared" si="2264"/>
        <v>56660.5</v>
      </c>
      <c r="CX174" s="228">
        <f t="shared" si="2265"/>
        <v>0</v>
      </c>
      <c r="CY174" s="228">
        <f t="shared" si="2266"/>
        <v>0</v>
      </c>
      <c r="CZ174" s="228">
        <f t="shared" si="2267"/>
        <v>0</v>
      </c>
      <c r="DA174" s="228">
        <f t="shared" si="2268"/>
        <v>14845.800000000001</v>
      </c>
      <c r="DB174" s="228">
        <f t="shared" si="2269"/>
        <v>128792</v>
      </c>
      <c r="DC174" s="228">
        <f t="shared" si="2270"/>
        <v>0</v>
      </c>
      <c r="DD174" s="228">
        <f t="shared" si="2271"/>
        <v>0</v>
      </c>
      <c r="DE174" s="228">
        <f t="shared" si="2272"/>
        <v>74663.489999999962</v>
      </c>
      <c r="DF174" s="228">
        <f t="shared" si="2273"/>
        <v>0</v>
      </c>
      <c r="DG174" s="228">
        <f t="shared" si="2274"/>
        <v>0</v>
      </c>
      <c r="DH174" s="228">
        <f t="shared" si="2275"/>
        <v>88855.020000000019</v>
      </c>
      <c r="DI174" s="228">
        <f t="shared" si="2276"/>
        <v>0</v>
      </c>
      <c r="DJ174" s="228">
        <f t="shared" si="2277"/>
        <v>0</v>
      </c>
      <c r="DK174" s="228">
        <f t="shared" si="2278"/>
        <v>276052.76</v>
      </c>
      <c r="DL174" s="228">
        <f t="shared" si="2279"/>
        <v>0</v>
      </c>
      <c r="DM174" s="228">
        <f t="shared" si="2280"/>
        <v>0</v>
      </c>
      <c r="DN174" s="228">
        <f t="shared" si="2281"/>
        <v>0</v>
      </c>
      <c r="DO174" s="228">
        <f t="shared" si="2282"/>
        <v>0</v>
      </c>
      <c r="DP174" s="229">
        <f t="shared" si="2283"/>
        <v>40148</v>
      </c>
      <c r="DQ174" s="228">
        <f t="shared" si="1379"/>
        <v>730706.57</v>
      </c>
      <c r="DR174" s="230">
        <f t="shared" si="1380"/>
        <v>40148</v>
      </c>
      <c r="DS174" s="231">
        <f t="shared" si="1381"/>
        <v>0</v>
      </c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2"/>
      <c r="EM174" s="232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33"/>
      <c r="FB174" s="233"/>
      <c r="FC174" s="233"/>
      <c r="FD174" s="233"/>
      <c r="FE174" s="233"/>
      <c r="FF174" s="233"/>
      <c r="FG174" s="233"/>
      <c r="FH174" s="233"/>
      <c r="FI174" s="233"/>
    </row>
    <row r="175" spans="1:165" s="234" customFormat="1" ht="19.5" customHeight="1" x14ac:dyDescent="0.35">
      <c r="A175" s="205"/>
      <c r="B175" s="466">
        <f>EDATE(B171,1)</f>
        <v>39448</v>
      </c>
      <c r="C175" s="467">
        <f>C160</f>
        <v>60000</v>
      </c>
      <c r="D175" s="467">
        <f>(F173&lt;0)*-F173</f>
        <v>0</v>
      </c>
      <c r="E175" s="467">
        <f>(F173&gt;0)*-F173</f>
        <v>-60371.01</v>
      </c>
      <c r="F175" s="467">
        <f t="shared" ref="F175:F186" si="2453">CF175</f>
        <v>25389.54</v>
      </c>
      <c r="G175" s="467">
        <f>F175+D55</f>
        <v>85389.540000000008</v>
      </c>
      <c r="H175" s="480">
        <f>F175/D55</f>
        <v>0.42315900000000001</v>
      </c>
      <c r="I175" s="347">
        <f>F175+I171</f>
        <v>437586.99</v>
      </c>
      <c r="J175" s="210">
        <f t="shared" ref="J175:J186" si="2454">CN175</f>
        <v>0</v>
      </c>
      <c r="K175" s="211">
        <v>39448</v>
      </c>
      <c r="L175" s="212">
        <f>L171</f>
        <v>1</v>
      </c>
      <c r="M175" s="398">
        <v>4451.5</v>
      </c>
      <c r="N175" s="235">
        <f t="shared" ref="N175:N186" si="2455">M175*L175</f>
        <v>4451.5</v>
      </c>
      <c r="O175" s="214">
        <f>O171</f>
        <v>0</v>
      </c>
      <c r="P175" s="398">
        <v>410.05</v>
      </c>
      <c r="Q175" s="236">
        <f t="shared" ref="Q175:Q186" si="2456">P175*O175</f>
        <v>0</v>
      </c>
      <c r="R175" s="212">
        <f>R171</f>
        <v>0</v>
      </c>
      <c r="S175" s="398">
        <v>3422.4</v>
      </c>
      <c r="T175" s="237">
        <f t="shared" ref="T175:T186" si="2457">S175*R175</f>
        <v>0</v>
      </c>
      <c r="U175" s="216">
        <f>U171</f>
        <v>0</v>
      </c>
      <c r="V175" s="398">
        <v>307.14</v>
      </c>
      <c r="W175" s="237">
        <f t="shared" ref="W175:W186" si="2458">V175*U175</f>
        <v>0</v>
      </c>
      <c r="X175" s="216">
        <f>X171</f>
        <v>0</v>
      </c>
      <c r="Y175" s="383">
        <v>9170</v>
      </c>
      <c r="Z175" s="238">
        <f t="shared" ref="Z175:Z186" si="2459">Y175*X175</f>
        <v>0</v>
      </c>
      <c r="AA175" s="218">
        <f>AA171</f>
        <v>1</v>
      </c>
      <c r="AB175" s="383">
        <v>4585</v>
      </c>
      <c r="AC175" s="239">
        <f t="shared" ref="AC175:AC186" si="2460">AB175*AA175</f>
        <v>4585</v>
      </c>
      <c r="AD175" s="216">
        <f>AD171</f>
        <v>0</v>
      </c>
      <c r="AE175" s="383">
        <v>917</v>
      </c>
      <c r="AF175" s="239">
        <f t="shared" ref="AF175:AF186" si="2461">AE175*AD175</f>
        <v>0</v>
      </c>
      <c r="AG175" s="216">
        <f>AG171</f>
        <v>0</v>
      </c>
      <c r="AH175" s="383">
        <v>10599</v>
      </c>
      <c r="AI175" s="238">
        <f t="shared" ref="AI175:AI186" si="2462">AH175*AG175</f>
        <v>0</v>
      </c>
      <c r="AJ175" s="218">
        <f>AJ171</f>
        <v>0</v>
      </c>
      <c r="AK175" s="383">
        <v>5299.5</v>
      </c>
      <c r="AL175" s="239">
        <f t="shared" ref="AL175:AL186" si="2463">AK175*AJ175</f>
        <v>0</v>
      </c>
      <c r="AM175" s="216">
        <f>AM171</f>
        <v>1</v>
      </c>
      <c r="AN175" s="383">
        <v>2119.8000000000002</v>
      </c>
      <c r="AO175" s="238">
        <f t="shared" ref="AO175:AO186" si="2464">AN175*AM175</f>
        <v>2119.8000000000002</v>
      </c>
      <c r="AP175" s="218">
        <f>AP171</f>
        <v>1</v>
      </c>
      <c r="AQ175" s="397">
        <v>-3317</v>
      </c>
      <c r="AR175" s="239">
        <f t="shared" ref="AR175:AR186" si="2465">AQ175*AP175</f>
        <v>-3317</v>
      </c>
      <c r="AS175" s="216">
        <f>AS171</f>
        <v>0</v>
      </c>
      <c r="AT175" s="397">
        <v>-437</v>
      </c>
      <c r="AU175" s="240">
        <f t="shared" ref="AU175:AU186" si="2466">AT175*AS175</f>
        <v>0</v>
      </c>
      <c r="AV175" s="214">
        <f>AV171</f>
        <v>0</v>
      </c>
      <c r="AW175" s="397">
        <v>-1378</v>
      </c>
      <c r="AX175" s="236">
        <f t="shared" ref="AX175:AX186" si="2467">AW175*AV175</f>
        <v>0</v>
      </c>
      <c r="AY175" s="212">
        <f>AY171</f>
        <v>1</v>
      </c>
      <c r="AZ175" s="383">
        <v>5448.49</v>
      </c>
      <c r="BA175" s="241">
        <f t="shared" ref="BA175:BA186" si="2468">AZ175*AY175</f>
        <v>5448.49</v>
      </c>
      <c r="BB175" s="214">
        <f>BB171</f>
        <v>0</v>
      </c>
      <c r="BC175" s="383">
        <v>509.75</v>
      </c>
      <c r="BD175" s="242">
        <f t="shared" ref="BD175:BD186" si="2469">BC175*BB175</f>
        <v>0</v>
      </c>
      <c r="BE175" s="212">
        <f>BE171</f>
        <v>0</v>
      </c>
      <c r="BF175" s="375">
        <v>3398.5</v>
      </c>
      <c r="BG175" s="242">
        <f t="shared" ref="BG175:BG186" si="2470">BF175*BE175</f>
        <v>0</v>
      </c>
      <c r="BH175" s="212">
        <f>BH171</f>
        <v>1</v>
      </c>
      <c r="BI175" s="375">
        <v>1679.75</v>
      </c>
      <c r="BJ175" s="240">
        <f t="shared" ref="BJ175:BJ186" si="2471">BI175*BH175</f>
        <v>1679.75</v>
      </c>
      <c r="BK175" s="212">
        <f>BK171</f>
        <v>0</v>
      </c>
      <c r="BL175" s="375">
        <v>304.75</v>
      </c>
      <c r="BM175" s="240">
        <f t="shared" ref="BM175:BM186" si="2472">BL175*BK175</f>
        <v>0</v>
      </c>
      <c r="BN175" s="212">
        <f>BN171</f>
        <v>0</v>
      </c>
      <c r="BO175" s="398">
        <v>356.25</v>
      </c>
      <c r="BP175" s="236">
        <f t="shared" ref="BP175:BP186" si="2473">BO175*BN175</f>
        <v>0</v>
      </c>
      <c r="BQ175" s="212">
        <f>BQ171</f>
        <v>2</v>
      </c>
      <c r="BR175" s="398">
        <v>5211</v>
      </c>
      <c r="BS175" s="242">
        <f t="shared" ref="BS175:BS186" si="2474">BR175*BQ175</f>
        <v>10422</v>
      </c>
      <c r="BT175" s="212">
        <f>BT171</f>
        <v>0</v>
      </c>
      <c r="BU175" s="398">
        <v>2586</v>
      </c>
      <c r="BV175" s="240">
        <f t="shared" ref="BV175:BV186" si="2475">BU175*BT175</f>
        <v>0</v>
      </c>
      <c r="BW175" s="220">
        <f>BW171</f>
        <v>0</v>
      </c>
      <c r="BX175" s="398">
        <v>486</v>
      </c>
      <c r="BY175" s="236">
        <f t="shared" ref="BY175:BY186" si="2476">BX175*BW175</f>
        <v>0</v>
      </c>
      <c r="BZ175" s="212">
        <f>BZ171</f>
        <v>0</v>
      </c>
      <c r="CA175" s="213"/>
      <c r="CB175" s="240">
        <f t="shared" ref="CB175:CB186" si="2477">CA175*BZ175</f>
        <v>0</v>
      </c>
      <c r="CC175" s="214">
        <f>CC171</f>
        <v>0</v>
      </c>
      <c r="CD175" s="215"/>
      <c r="CE175" s="242">
        <f t="shared" ref="CE175:CE186" si="2478">CD175*CC175</f>
        <v>0</v>
      </c>
      <c r="CF175" s="221">
        <f t="shared" ref="CF175:CF186" si="2479">N175+Q175+T175+W175+Z175+AC175+AF175+AI175+AL175+AO175+AR175+AU175+AX175+BA175+BD175+BG175+BJ175+BM175+BP175+BS175+BV175+BY175+CB175+CE175</f>
        <v>25389.54</v>
      </c>
      <c r="CG175" s="222">
        <f t="shared" ref="CG175:CG186" si="2480">(CF175&gt;0)*1</f>
        <v>1</v>
      </c>
      <c r="CH175" s="222">
        <f t="shared" ref="CH175:CH186" si="2481">(CF175&lt;0)*1</f>
        <v>0</v>
      </c>
      <c r="CI175" s="223">
        <v>39448</v>
      </c>
      <c r="CJ175" s="209">
        <f t="shared" ref="CJ175:CJ186" si="2482">CF175*CG175</f>
        <v>25389.54</v>
      </c>
      <c r="CK175" s="209">
        <f t="shared" ref="CK175:CK186" si="2483">CF175*CH175</f>
        <v>0</v>
      </c>
      <c r="CL175" s="209">
        <f>CL171+CF175</f>
        <v>437586.99</v>
      </c>
      <c r="CM175" s="207">
        <f>MAX(CL55:CL175)</f>
        <v>437586.99</v>
      </c>
      <c r="CN175" s="207">
        <f t="shared" ref="CN175:CN186" si="2484">CL175-CM175</f>
        <v>0</v>
      </c>
      <c r="CO175" s="225" t="b">
        <f>(CN176=CM394)</f>
        <v>0</v>
      </c>
      <c r="CP175" s="226">
        <f t="shared" si="2452"/>
        <v>0</v>
      </c>
      <c r="CQ175" s="227">
        <f t="shared" ref="CQ175:CQ186" si="2485">CI205</f>
        <v>40179</v>
      </c>
      <c r="CR175" s="228">
        <f t="shared" ref="CR175:CR186" si="2486">N205+CR174</f>
        <v>92997.5</v>
      </c>
      <c r="CS175" s="228">
        <f t="shared" ref="CS175:CS186" si="2487">Q205+CS174</f>
        <v>0</v>
      </c>
      <c r="CT175" s="228">
        <f t="shared" ref="CT175:CT186" si="2488">T205+CT174</f>
        <v>0</v>
      </c>
      <c r="CU175" s="228">
        <f t="shared" ref="CU175:CU186" si="2489">W205+CU174</f>
        <v>0</v>
      </c>
      <c r="CV175" s="228">
        <f t="shared" ref="CV175:CV186" si="2490">Z205+CV174</f>
        <v>0</v>
      </c>
      <c r="CW175" s="228">
        <f t="shared" ref="CW175:CW186" si="2491">AC205+CW174</f>
        <v>55271</v>
      </c>
      <c r="CX175" s="228">
        <f t="shared" ref="CX175:CX186" si="2492">AF205+CX174</f>
        <v>0</v>
      </c>
      <c r="CY175" s="228">
        <f t="shared" ref="CY175:CY186" si="2493">AI205+CY174</f>
        <v>0</v>
      </c>
      <c r="CZ175" s="228">
        <f t="shared" ref="CZ175:CZ186" si="2494">AL205+CZ174</f>
        <v>0</v>
      </c>
      <c r="DA175" s="228">
        <f t="shared" ref="DA175:DA186" si="2495">AO205+DA174</f>
        <v>13781.000000000002</v>
      </c>
      <c r="DB175" s="228">
        <f t="shared" ref="DB175:DB186" si="2496">AR205+DB174</f>
        <v>124349</v>
      </c>
      <c r="DC175" s="228">
        <f t="shared" ref="DC175:DC186" si="2497">AU205+DC174</f>
        <v>0</v>
      </c>
      <c r="DD175" s="228">
        <f t="shared" ref="DD175:DD186" si="2498">AX205+DD174</f>
        <v>0</v>
      </c>
      <c r="DE175" s="228">
        <f t="shared" ref="DE175:DE186" si="2499">BA205+DE174</f>
        <v>71605.489999999962</v>
      </c>
      <c r="DF175" s="228">
        <f t="shared" ref="DF175:DF186" si="2500">BD205+DF174</f>
        <v>0</v>
      </c>
      <c r="DG175" s="228">
        <f t="shared" ref="DG175:DG186" si="2501">BG205+DG174</f>
        <v>0</v>
      </c>
      <c r="DH175" s="228">
        <f t="shared" ref="DH175:DH186" si="2502">BJ205+DH174</f>
        <v>91742.520000000019</v>
      </c>
      <c r="DI175" s="228">
        <f t="shared" ref="DI175:DI186" si="2503">BM205+DI174</f>
        <v>0</v>
      </c>
      <c r="DJ175" s="228">
        <f t="shared" ref="DJ175:DJ186" si="2504">BP205+DJ174</f>
        <v>0</v>
      </c>
      <c r="DK175" s="228">
        <f t="shared" ref="DK175:DK186" si="2505">BS205+DK174</f>
        <v>268724.76</v>
      </c>
      <c r="DL175" s="228">
        <f t="shared" ref="DL175:DL186" si="2506">BV205+DL174</f>
        <v>0</v>
      </c>
      <c r="DM175" s="228">
        <f t="shared" ref="DM175:DM186" si="2507">BY205+DM174</f>
        <v>0</v>
      </c>
      <c r="DN175" s="228">
        <f t="shared" ref="DN175:DN186" si="2508">CB205+DN174</f>
        <v>0</v>
      </c>
      <c r="DO175" s="228">
        <f t="shared" ref="DO175:DO186" si="2509">CE205+DO174</f>
        <v>0</v>
      </c>
      <c r="DP175" s="229">
        <f t="shared" ref="DP175:DP186" si="2510">B205</f>
        <v>40179</v>
      </c>
      <c r="DQ175" s="228">
        <f t="shared" si="1379"/>
        <v>718471.27</v>
      </c>
      <c r="DR175" s="230">
        <f t="shared" si="1380"/>
        <v>40179</v>
      </c>
      <c r="DS175" s="231">
        <f t="shared" si="1381"/>
        <v>0</v>
      </c>
      <c r="DT175" s="232"/>
      <c r="DU175" s="232"/>
      <c r="DV175" s="232"/>
      <c r="DW175" s="232"/>
      <c r="DX175" s="232"/>
      <c r="DY175" s="232"/>
      <c r="DZ175" s="232"/>
      <c r="EA175" s="232"/>
      <c r="EB175" s="232"/>
      <c r="EC175" s="232"/>
      <c r="ED175" s="232"/>
      <c r="EE175" s="232"/>
      <c r="EF175" s="232"/>
      <c r="EG175" s="232"/>
      <c r="EH175" s="232"/>
      <c r="EI175" s="232"/>
      <c r="EJ175" s="232"/>
      <c r="EK175" s="232"/>
      <c r="EL175" s="232"/>
      <c r="EM175" s="232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33"/>
      <c r="FB175" s="233"/>
      <c r="FC175" s="233"/>
      <c r="FD175" s="233"/>
      <c r="FE175" s="233"/>
      <c r="FF175" s="233"/>
      <c r="FG175" s="233"/>
      <c r="FH175" s="233"/>
      <c r="FI175" s="233"/>
    </row>
    <row r="176" spans="1:165" s="234" customFormat="1" ht="19.5" customHeight="1" x14ac:dyDescent="0.35">
      <c r="A176" s="205"/>
      <c r="B176" s="466">
        <f t="shared" ref="B176:B186" si="2511">EDATE(B175,1)</f>
        <v>39479</v>
      </c>
      <c r="C176" s="467">
        <f t="shared" ref="C176:C186" si="2512">G175</f>
        <v>85389.540000000008</v>
      </c>
      <c r="D176" s="467">
        <v>0</v>
      </c>
      <c r="E176" s="467">
        <v>0</v>
      </c>
      <c r="F176" s="467">
        <f t="shared" si="2453"/>
        <v>16256.23</v>
      </c>
      <c r="G176" s="467">
        <f t="shared" ref="G176:G186" si="2513">F176+G175</f>
        <v>101645.77</v>
      </c>
      <c r="H176" s="480">
        <f t="shared" ref="H176:H186" si="2514">F176/G175</f>
        <v>0.19037729913991805</v>
      </c>
      <c r="I176" s="347">
        <f t="shared" ref="I176:I186" si="2515">F176+I175</f>
        <v>453843.22</v>
      </c>
      <c r="J176" s="210">
        <f t="shared" si="2454"/>
        <v>0</v>
      </c>
      <c r="K176" s="211">
        <v>39479</v>
      </c>
      <c r="L176" s="212">
        <f t="shared" ref="L176:L186" si="2516">L175</f>
        <v>1</v>
      </c>
      <c r="M176" s="397">
        <v>-1760</v>
      </c>
      <c r="N176" s="235">
        <f t="shared" si="2455"/>
        <v>-1760</v>
      </c>
      <c r="O176" s="214">
        <f t="shared" ref="O176" si="2517">O175</f>
        <v>0</v>
      </c>
      <c r="P176" s="397">
        <v>-211.1</v>
      </c>
      <c r="Q176" s="236">
        <f t="shared" si="2456"/>
        <v>0</v>
      </c>
      <c r="R176" s="212">
        <f t="shared" ref="R176" si="2518">R175</f>
        <v>0</v>
      </c>
      <c r="S176" s="398">
        <v>1923</v>
      </c>
      <c r="T176" s="237">
        <f t="shared" si="2457"/>
        <v>0</v>
      </c>
      <c r="U176" s="216">
        <f t="shared" ref="U176" si="2519">U175</f>
        <v>0</v>
      </c>
      <c r="V176" s="398">
        <v>192.3</v>
      </c>
      <c r="W176" s="237">
        <f t="shared" si="2458"/>
        <v>0</v>
      </c>
      <c r="X176" s="216">
        <f t="shared" ref="X176" si="2520">X175</f>
        <v>0</v>
      </c>
      <c r="Y176" s="383">
        <v>4901</v>
      </c>
      <c r="Z176" s="238">
        <f t="shared" si="2459"/>
        <v>0</v>
      </c>
      <c r="AA176" s="218">
        <f t="shared" ref="AA176" si="2521">AA175</f>
        <v>1</v>
      </c>
      <c r="AB176" s="383">
        <v>2450.5</v>
      </c>
      <c r="AC176" s="239">
        <f t="shared" si="2460"/>
        <v>2450.5</v>
      </c>
      <c r="AD176" s="216">
        <f t="shared" ref="AD176" si="2522">AD175</f>
        <v>0</v>
      </c>
      <c r="AE176" s="383">
        <v>490.1</v>
      </c>
      <c r="AF176" s="239">
        <f t="shared" si="2461"/>
        <v>0</v>
      </c>
      <c r="AG176" s="216">
        <f t="shared" ref="AG176" si="2523">AG175</f>
        <v>0</v>
      </c>
      <c r="AH176" s="383">
        <v>14555</v>
      </c>
      <c r="AI176" s="238">
        <f t="shared" si="2462"/>
        <v>0</v>
      </c>
      <c r="AJ176" s="218">
        <f t="shared" ref="AJ176" si="2524">AJ175</f>
        <v>0</v>
      </c>
      <c r="AK176" s="383">
        <v>7277.5</v>
      </c>
      <c r="AL176" s="239">
        <f t="shared" si="2463"/>
        <v>0</v>
      </c>
      <c r="AM176" s="216">
        <f t="shared" ref="AM176" si="2525">AM175</f>
        <v>1</v>
      </c>
      <c r="AN176" s="383">
        <v>2911</v>
      </c>
      <c r="AO176" s="238">
        <f t="shared" si="2464"/>
        <v>2911</v>
      </c>
      <c r="AP176" s="218">
        <f t="shared" ref="AP176" si="2526">AP175</f>
        <v>1</v>
      </c>
      <c r="AQ176" s="398">
        <v>3520</v>
      </c>
      <c r="AR176" s="239">
        <f t="shared" si="2465"/>
        <v>3520</v>
      </c>
      <c r="AS176" s="216">
        <f t="shared" ref="AS176" si="2527">AS175</f>
        <v>0</v>
      </c>
      <c r="AT176" s="398">
        <v>352</v>
      </c>
      <c r="AU176" s="240">
        <f t="shared" si="2466"/>
        <v>0</v>
      </c>
      <c r="AV176" s="214">
        <f t="shared" ref="AV176" si="2528">AV175</f>
        <v>0</v>
      </c>
      <c r="AW176" s="397">
        <v>-1828</v>
      </c>
      <c r="AX176" s="236">
        <f t="shared" si="2467"/>
        <v>0</v>
      </c>
      <c r="AY176" s="212">
        <f t="shared" ref="AY176" si="2529">AY175</f>
        <v>1</v>
      </c>
      <c r="AZ176" s="383">
        <v>3887.5</v>
      </c>
      <c r="BA176" s="241">
        <f t="shared" si="2468"/>
        <v>3887.5</v>
      </c>
      <c r="BB176" s="214">
        <f t="shared" ref="BB176" si="2530">BB175</f>
        <v>0</v>
      </c>
      <c r="BC176" s="383">
        <v>388.75</v>
      </c>
      <c r="BD176" s="242">
        <f t="shared" si="2469"/>
        <v>0</v>
      </c>
      <c r="BE176" s="212">
        <f t="shared" ref="BE176" si="2531">BE175</f>
        <v>0</v>
      </c>
      <c r="BF176" s="375">
        <v>1734.5</v>
      </c>
      <c r="BG176" s="242">
        <f t="shared" si="2470"/>
        <v>0</v>
      </c>
      <c r="BH176" s="212">
        <f t="shared" ref="BH176" si="2532">BH175</f>
        <v>1</v>
      </c>
      <c r="BI176" s="375">
        <v>828.25</v>
      </c>
      <c r="BJ176" s="240">
        <f t="shared" si="2471"/>
        <v>828.25</v>
      </c>
      <c r="BK176" s="212">
        <f t="shared" ref="BK176" si="2533">BK175</f>
        <v>0</v>
      </c>
      <c r="BL176" s="375">
        <v>103.25</v>
      </c>
      <c r="BM176" s="240">
        <f t="shared" si="2472"/>
        <v>0</v>
      </c>
      <c r="BN176" s="212">
        <f t="shared" ref="BN176" si="2534">BN175</f>
        <v>0</v>
      </c>
      <c r="BO176" s="398">
        <v>389.25</v>
      </c>
      <c r="BP176" s="236">
        <f t="shared" si="2473"/>
        <v>0</v>
      </c>
      <c r="BQ176" s="212">
        <f t="shared" ref="BQ176" si="2535">BQ175</f>
        <v>2</v>
      </c>
      <c r="BR176" s="398">
        <v>2209.4899999999998</v>
      </c>
      <c r="BS176" s="242">
        <f t="shared" si="2474"/>
        <v>4418.9799999999996</v>
      </c>
      <c r="BT176" s="212">
        <f t="shared" ref="BT176" si="2536">BT175</f>
        <v>0</v>
      </c>
      <c r="BU176" s="398">
        <v>1065.74</v>
      </c>
      <c r="BV176" s="240">
        <f t="shared" si="2475"/>
        <v>0</v>
      </c>
      <c r="BW176" s="220">
        <f t="shared" ref="BW176" si="2537">BW175</f>
        <v>0</v>
      </c>
      <c r="BX176" s="398">
        <v>150.75</v>
      </c>
      <c r="BY176" s="236">
        <f t="shared" si="2476"/>
        <v>0</v>
      </c>
      <c r="BZ176" s="212">
        <f t="shared" ref="BZ176:BZ186" si="2538">BZ175</f>
        <v>0</v>
      </c>
      <c r="CA176" s="213"/>
      <c r="CB176" s="240">
        <f t="shared" si="2477"/>
        <v>0</v>
      </c>
      <c r="CC176" s="214">
        <f t="shared" ref="CC176:CC186" si="2539">CC175</f>
        <v>0</v>
      </c>
      <c r="CD176" s="215"/>
      <c r="CE176" s="242">
        <f t="shared" si="2478"/>
        <v>0</v>
      </c>
      <c r="CF176" s="221">
        <f t="shared" si="2479"/>
        <v>16256.23</v>
      </c>
      <c r="CG176" s="222">
        <f t="shared" si="2480"/>
        <v>1</v>
      </c>
      <c r="CH176" s="222">
        <f t="shared" si="2481"/>
        <v>0</v>
      </c>
      <c r="CI176" s="223">
        <v>39479</v>
      </c>
      <c r="CJ176" s="209">
        <f t="shared" si="2482"/>
        <v>16256.23</v>
      </c>
      <c r="CK176" s="209">
        <f t="shared" si="2483"/>
        <v>0</v>
      </c>
      <c r="CL176" s="209">
        <f t="shared" ref="CL176:CL186" si="2540">CL175+CF176</f>
        <v>453843.22</v>
      </c>
      <c r="CM176" s="207">
        <f>MAX(CL55:CL176)</f>
        <v>453843.22</v>
      </c>
      <c r="CN176" s="207">
        <f t="shared" si="2484"/>
        <v>0</v>
      </c>
      <c r="CO176" s="225" t="b">
        <f>(CN177=CM394)</f>
        <v>0</v>
      </c>
      <c r="CP176" s="226">
        <f t="shared" si="2452"/>
        <v>0</v>
      </c>
      <c r="CQ176" s="227">
        <f t="shared" si="2485"/>
        <v>40210</v>
      </c>
      <c r="CR176" s="228">
        <f t="shared" si="2486"/>
        <v>92416.5</v>
      </c>
      <c r="CS176" s="228">
        <f t="shared" si="2487"/>
        <v>0</v>
      </c>
      <c r="CT176" s="228">
        <f t="shared" si="2488"/>
        <v>0</v>
      </c>
      <c r="CU176" s="228">
        <f t="shared" si="2489"/>
        <v>0</v>
      </c>
      <c r="CV176" s="228">
        <f t="shared" si="2490"/>
        <v>0</v>
      </c>
      <c r="CW176" s="228">
        <f t="shared" si="2491"/>
        <v>54487.5</v>
      </c>
      <c r="CX176" s="228">
        <f t="shared" si="2492"/>
        <v>0</v>
      </c>
      <c r="CY176" s="228">
        <f t="shared" si="2493"/>
        <v>0</v>
      </c>
      <c r="CZ176" s="228">
        <f t="shared" si="2494"/>
        <v>0</v>
      </c>
      <c r="DA176" s="228">
        <f t="shared" si="2495"/>
        <v>13524.000000000002</v>
      </c>
      <c r="DB176" s="228">
        <f t="shared" si="2496"/>
        <v>125543</v>
      </c>
      <c r="DC176" s="228">
        <f t="shared" si="2497"/>
        <v>0</v>
      </c>
      <c r="DD176" s="228">
        <f t="shared" si="2498"/>
        <v>0</v>
      </c>
      <c r="DE176" s="228">
        <f t="shared" si="2499"/>
        <v>74690.489999999962</v>
      </c>
      <c r="DF176" s="228">
        <f t="shared" si="2500"/>
        <v>0</v>
      </c>
      <c r="DG176" s="228">
        <f t="shared" si="2501"/>
        <v>0</v>
      </c>
      <c r="DH176" s="228">
        <f t="shared" si="2502"/>
        <v>93217.520000000019</v>
      </c>
      <c r="DI176" s="228">
        <f t="shared" si="2503"/>
        <v>0</v>
      </c>
      <c r="DJ176" s="228">
        <f t="shared" si="2504"/>
        <v>0</v>
      </c>
      <c r="DK176" s="228">
        <f t="shared" si="2505"/>
        <v>266068.76</v>
      </c>
      <c r="DL176" s="228">
        <f t="shared" si="2506"/>
        <v>0</v>
      </c>
      <c r="DM176" s="228">
        <f t="shared" si="2507"/>
        <v>0</v>
      </c>
      <c r="DN176" s="228">
        <f t="shared" si="2508"/>
        <v>0</v>
      </c>
      <c r="DO176" s="228">
        <f t="shared" si="2509"/>
        <v>0</v>
      </c>
      <c r="DP176" s="229">
        <f t="shared" si="2510"/>
        <v>40210</v>
      </c>
      <c r="DQ176" s="228">
        <f t="shared" si="1379"/>
        <v>719947.77</v>
      </c>
      <c r="DR176" s="230">
        <f t="shared" si="1380"/>
        <v>40210</v>
      </c>
      <c r="DS176" s="231">
        <f t="shared" si="1381"/>
        <v>0</v>
      </c>
      <c r="DT176" s="232"/>
      <c r="DU176" s="232"/>
      <c r="DV176" s="232"/>
      <c r="DW176" s="232"/>
      <c r="DX176" s="232"/>
      <c r="DY176" s="232"/>
      <c r="DZ176" s="232"/>
      <c r="EA176" s="232"/>
      <c r="EB176" s="232"/>
      <c r="EC176" s="232"/>
      <c r="ED176" s="232"/>
      <c r="EE176" s="232"/>
      <c r="EF176" s="232"/>
      <c r="EG176" s="232"/>
      <c r="EH176" s="232"/>
      <c r="EI176" s="232"/>
      <c r="EJ176" s="232"/>
      <c r="EK176" s="232"/>
      <c r="EL176" s="232"/>
      <c r="EM176" s="232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33"/>
      <c r="FB176" s="233"/>
      <c r="FC176" s="233"/>
      <c r="FD176" s="233"/>
      <c r="FE176" s="233"/>
      <c r="FF176" s="233"/>
      <c r="FG176" s="233"/>
      <c r="FH176" s="233"/>
      <c r="FI176" s="233"/>
    </row>
    <row r="177" spans="1:165" s="234" customFormat="1" ht="19.5" customHeight="1" x14ac:dyDescent="0.35">
      <c r="A177" s="205"/>
      <c r="B177" s="466">
        <f t="shared" si="2511"/>
        <v>39508</v>
      </c>
      <c r="C177" s="467">
        <f t="shared" si="2512"/>
        <v>101645.77</v>
      </c>
      <c r="D177" s="467">
        <v>0</v>
      </c>
      <c r="E177" s="467">
        <v>0</v>
      </c>
      <c r="F177" s="467">
        <f t="shared" si="2453"/>
        <v>15765.23</v>
      </c>
      <c r="G177" s="467">
        <f t="shared" si="2513"/>
        <v>117411</v>
      </c>
      <c r="H177" s="480">
        <f t="shared" si="2514"/>
        <v>0.15509971541363698</v>
      </c>
      <c r="I177" s="347">
        <f t="shared" si="2515"/>
        <v>469608.44999999995</v>
      </c>
      <c r="J177" s="210">
        <f t="shared" si="2454"/>
        <v>0</v>
      </c>
      <c r="K177" s="211">
        <v>39508</v>
      </c>
      <c r="L177" s="212">
        <f t="shared" si="2516"/>
        <v>1</v>
      </c>
      <c r="M177" s="397">
        <v>-2399.5</v>
      </c>
      <c r="N177" s="235">
        <f t="shared" si="2455"/>
        <v>-2399.5</v>
      </c>
      <c r="O177" s="214">
        <f t="shared" ref="O177" si="2541">O176</f>
        <v>0</v>
      </c>
      <c r="P177" s="397">
        <v>-310.14999999999998</v>
      </c>
      <c r="Q177" s="236">
        <f t="shared" si="2456"/>
        <v>0</v>
      </c>
      <c r="R177" s="212">
        <f t="shared" ref="R177" si="2542">R176</f>
        <v>0</v>
      </c>
      <c r="S177" s="397">
        <v>-2071</v>
      </c>
      <c r="T177" s="237">
        <f t="shared" si="2457"/>
        <v>0</v>
      </c>
      <c r="U177" s="216">
        <f t="shared" ref="U177" si="2543">U176</f>
        <v>0</v>
      </c>
      <c r="V177" s="397">
        <v>-242.2</v>
      </c>
      <c r="W177" s="237">
        <f t="shared" si="2458"/>
        <v>0</v>
      </c>
      <c r="X177" s="216">
        <f t="shared" ref="X177" si="2544">X176</f>
        <v>0</v>
      </c>
      <c r="Y177" s="382">
        <v>-317</v>
      </c>
      <c r="Z177" s="238">
        <f t="shared" si="2459"/>
        <v>0</v>
      </c>
      <c r="AA177" s="218">
        <f t="shared" ref="AA177" si="2545">AA176</f>
        <v>1</v>
      </c>
      <c r="AB177" s="382">
        <v>-178</v>
      </c>
      <c r="AC177" s="239">
        <f t="shared" si="2460"/>
        <v>-178</v>
      </c>
      <c r="AD177" s="216">
        <f t="shared" ref="AD177" si="2546">AD176</f>
        <v>0</v>
      </c>
      <c r="AE177" s="382">
        <v>-66.8</v>
      </c>
      <c r="AF177" s="239">
        <f t="shared" si="2461"/>
        <v>0</v>
      </c>
      <c r="AG177" s="216">
        <f t="shared" ref="AG177" si="2547">AG176</f>
        <v>0</v>
      </c>
      <c r="AH177" s="382">
        <v>-1604</v>
      </c>
      <c r="AI177" s="238">
        <f t="shared" si="2462"/>
        <v>0</v>
      </c>
      <c r="AJ177" s="218">
        <f t="shared" ref="AJ177" si="2548">AJ176</f>
        <v>0</v>
      </c>
      <c r="AK177" s="382">
        <v>-821.5</v>
      </c>
      <c r="AL177" s="239">
        <f t="shared" si="2463"/>
        <v>0</v>
      </c>
      <c r="AM177" s="216">
        <f t="shared" ref="AM177" si="2549">AM176</f>
        <v>1</v>
      </c>
      <c r="AN177" s="382">
        <v>-352</v>
      </c>
      <c r="AO177" s="238">
        <f t="shared" si="2464"/>
        <v>-352</v>
      </c>
      <c r="AP177" s="218">
        <f t="shared" ref="AP177" si="2550">AP176</f>
        <v>1</v>
      </c>
      <c r="AQ177" s="397">
        <v>-1549</v>
      </c>
      <c r="AR177" s="239">
        <f t="shared" si="2465"/>
        <v>-1549</v>
      </c>
      <c r="AS177" s="216">
        <f t="shared" ref="AS177" si="2551">AS176</f>
        <v>0</v>
      </c>
      <c r="AT177" s="397">
        <v>-190</v>
      </c>
      <c r="AU177" s="240">
        <f t="shared" si="2466"/>
        <v>0</v>
      </c>
      <c r="AV177" s="214">
        <f t="shared" ref="AV177" si="2552">AV176</f>
        <v>0</v>
      </c>
      <c r="AW177" s="398">
        <v>2681</v>
      </c>
      <c r="AX177" s="236">
        <f t="shared" si="2467"/>
        <v>0</v>
      </c>
      <c r="AY177" s="212">
        <f t="shared" ref="AY177" si="2553">AY176</f>
        <v>1</v>
      </c>
      <c r="AZ177" s="383">
        <v>6300</v>
      </c>
      <c r="BA177" s="241">
        <f t="shared" si="2468"/>
        <v>6300</v>
      </c>
      <c r="BB177" s="214">
        <f t="shared" ref="BB177" si="2554">BB176</f>
        <v>0</v>
      </c>
      <c r="BC177" s="383">
        <v>630</v>
      </c>
      <c r="BD177" s="242">
        <f t="shared" si="2469"/>
        <v>0</v>
      </c>
      <c r="BE177" s="212">
        <f t="shared" ref="BE177" si="2555">BE176</f>
        <v>0</v>
      </c>
      <c r="BF177" s="375">
        <v>7387.5</v>
      </c>
      <c r="BG177" s="242">
        <f t="shared" si="2470"/>
        <v>0</v>
      </c>
      <c r="BH177" s="212">
        <f t="shared" ref="BH177" si="2556">BH176</f>
        <v>1</v>
      </c>
      <c r="BI177" s="375">
        <v>3693.75</v>
      </c>
      <c r="BJ177" s="240">
        <f t="shared" si="2471"/>
        <v>3693.75</v>
      </c>
      <c r="BK177" s="212">
        <f t="shared" ref="BK177" si="2557">BK176</f>
        <v>0</v>
      </c>
      <c r="BL177" s="375">
        <v>738.75</v>
      </c>
      <c r="BM177" s="240">
        <f t="shared" si="2472"/>
        <v>0</v>
      </c>
      <c r="BN177" s="212">
        <f t="shared" ref="BN177" si="2558">BN176</f>
        <v>0</v>
      </c>
      <c r="BO177" s="398">
        <v>1200</v>
      </c>
      <c r="BP177" s="236">
        <f t="shared" si="2473"/>
        <v>0</v>
      </c>
      <c r="BQ177" s="212">
        <f t="shared" ref="BQ177" si="2559">BQ176</f>
        <v>2</v>
      </c>
      <c r="BR177" s="398">
        <v>5124.99</v>
      </c>
      <c r="BS177" s="242">
        <f t="shared" si="2474"/>
        <v>10249.98</v>
      </c>
      <c r="BT177" s="212">
        <f t="shared" ref="BT177" si="2560">BT176</f>
        <v>0</v>
      </c>
      <c r="BU177" s="398">
        <v>2562.4899999999998</v>
      </c>
      <c r="BV177" s="240">
        <f t="shared" si="2475"/>
        <v>0</v>
      </c>
      <c r="BW177" s="220">
        <f t="shared" ref="BW177" si="2561">BW176</f>
        <v>0</v>
      </c>
      <c r="BX177" s="398">
        <v>512.5</v>
      </c>
      <c r="BY177" s="236">
        <f t="shared" si="2476"/>
        <v>0</v>
      </c>
      <c r="BZ177" s="212">
        <f t="shared" si="2538"/>
        <v>0</v>
      </c>
      <c r="CA177" s="213"/>
      <c r="CB177" s="240">
        <f t="shared" si="2477"/>
        <v>0</v>
      </c>
      <c r="CC177" s="214">
        <f t="shared" si="2539"/>
        <v>0</v>
      </c>
      <c r="CD177" s="215"/>
      <c r="CE177" s="242">
        <f t="shared" si="2478"/>
        <v>0</v>
      </c>
      <c r="CF177" s="221">
        <f t="shared" si="2479"/>
        <v>15765.23</v>
      </c>
      <c r="CG177" s="222">
        <f t="shared" si="2480"/>
        <v>1</v>
      </c>
      <c r="CH177" s="222">
        <f t="shared" si="2481"/>
        <v>0</v>
      </c>
      <c r="CI177" s="223">
        <v>39508</v>
      </c>
      <c r="CJ177" s="209">
        <f t="shared" si="2482"/>
        <v>15765.23</v>
      </c>
      <c r="CK177" s="209">
        <f t="shared" si="2483"/>
        <v>0</v>
      </c>
      <c r="CL177" s="209">
        <f t="shared" si="2540"/>
        <v>469608.44999999995</v>
      </c>
      <c r="CM177" s="207">
        <f>MAX(CL55:CL177)</f>
        <v>469608.44999999995</v>
      </c>
      <c r="CN177" s="207">
        <f t="shared" si="2484"/>
        <v>0</v>
      </c>
      <c r="CO177" s="225" t="b">
        <f>(CN178=CM394)</f>
        <v>0</v>
      </c>
      <c r="CP177" s="226">
        <f t="shared" si="2452"/>
        <v>0</v>
      </c>
      <c r="CQ177" s="227">
        <f t="shared" si="2485"/>
        <v>40238</v>
      </c>
      <c r="CR177" s="228">
        <f t="shared" si="2486"/>
        <v>95663.5</v>
      </c>
      <c r="CS177" s="228">
        <f t="shared" si="2487"/>
        <v>0</v>
      </c>
      <c r="CT177" s="228">
        <f t="shared" si="2488"/>
        <v>0</v>
      </c>
      <c r="CU177" s="228">
        <f t="shared" si="2489"/>
        <v>0</v>
      </c>
      <c r="CV177" s="228">
        <f t="shared" si="2490"/>
        <v>0</v>
      </c>
      <c r="CW177" s="228">
        <f t="shared" si="2491"/>
        <v>53588</v>
      </c>
      <c r="CX177" s="228">
        <f t="shared" si="2492"/>
        <v>0</v>
      </c>
      <c r="CY177" s="228">
        <f t="shared" si="2493"/>
        <v>0</v>
      </c>
      <c r="CZ177" s="228">
        <f t="shared" si="2494"/>
        <v>0</v>
      </c>
      <c r="DA177" s="228">
        <f t="shared" si="2495"/>
        <v>14515.000000000002</v>
      </c>
      <c r="DB177" s="228">
        <f t="shared" si="2496"/>
        <v>127693</v>
      </c>
      <c r="DC177" s="228">
        <f t="shared" si="2497"/>
        <v>0</v>
      </c>
      <c r="DD177" s="228">
        <f t="shared" si="2498"/>
        <v>0</v>
      </c>
      <c r="DE177" s="228">
        <f t="shared" si="2499"/>
        <v>73607.729999999967</v>
      </c>
      <c r="DF177" s="228">
        <f t="shared" si="2500"/>
        <v>0</v>
      </c>
      <c r="DG177" s="228">
        <f t="shared" si="2501"/>
        <v>0</v>
      </c>
      <c r="DH177" s="228">
        <f t="shared" si="2502"/>
        <v>91912.020000000019</v>
      </c>
      <c r="DI177" s="228">
        <f t="shared" si="2503"/>
        <v>0</v>
      </c>
      <c r="DJ177" s="228">
        <f t="shared" si="2504"/>
        <v>0</v>
      </c>
      <c r="DK177" s="228">
        <f t="shared" si="2505"/>
        <v>269990.76</v>
      </c>
      <c r="DL177" s="228">
        <f t="shared" si="2506"/>
        <v>0</v>
      </c>
      <c r="DM177" s="228">
        <f t="shared" si="2507"/>
        <v>0</v>
      </c>
      <c r="DN177" s="228">
        <f t="shared" si="2508"/>
        <v>0</v>
      </c>
      <c r="DO177" s="228">
        <f t="shared" si="2509"/>
        <v>0</v>
      </c>
      <c r="DP177" s="229">
        <f t="shared" si="2510"/>
        <v>40238</v>
      </c>
      <c r="DQ177" s="228">
        <f t="shared" si="1379"/>
        <v>726970.01</v>
      </c>
      <c r="DR177" s="230">
        <f t="shared" si="1380"/>
        <v>40238</v>
      </c>
      <c r="DS177" s="231">
        <f t="shared" si="1381"/>
        <v>0</v>
      </c>
      <c r="DT177" s="232"/>
      <c r="DU177" s="232"/>
      <c r="DV177" s="232"/>
      <c r="DW177" s="232"/>
      <c r="DX177" s="232"/>
      <c r="DY177" s="232"/>
      <c r="DZ177" s="232"/>
      <c r="EA177" s="232"/>
      <c r="EB177" s="232"/>
      <c r="EC177" s="232"/>
      <c r="ED177" s="232"/>
      <c r="EE177" s="232"/>
      <c r="EF177" s="232"/>
      <c r="EG177" s="232"/>
      <c r="EH177" s="232"/>
      <c r="EI177" s="232"/>
      <c r="EJ177" s="232"/>
      <c r="EK177" s="232"/>
      <c r="EL177" s="232"/>
      <c r="EM177" s="232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5"/>
      <c r="FA177" s="233"/>
      <c r="FB177" s="233"/>
      <c r="FC177" s="233"/>
      <c r="FD177" s="233"/>
      <c r="FE177" s="233"/>
      <c r="FF177" s="233"/>
      <c r="FG177" s="233"/>
      <c r="FH177" s="233"/>
      <c r="FI177" s="233"/>
    </row>
    <row r="178" spans="1:165" s="234" customFormat="1" ht="19.5" customHeight="1" x14ac:dyDescent="0.35">
      <c r="A178" s="205"/>
      <c r="B178" s="466">
        <f t="shared" si="2511"/>
        <v>39539</v>
      </c>
      <c r="C178" s="467">
        <f t="shared" si="2512"/>
        <v>117411</v>
      </c>
      <c r="D178" s="467">
        <v>0</v>
      </c>
      <c r="E178" s="467">
        <v>0</v>
      </c>
      <c r="F178" s="467">
        <f t="shared" si="2453"/>
        <v>2237.0499999999997</v>
      </c>
      <c r="G178" s="467">
        <f t="shared" si="2513"/>
        <v>119648.05</v>
      </c>
      <c r="H178" s="480">
        <f t="shared" si="2514"/>
        <v>1.9053155155820151E-2</v>
      </c>
      <c r="I178" s="347">
        <f t="shared" si="2515"/>
        <v>471845.49999999994</v>
      </c>
      <c r="J178" s="210">
        <f t="shared" si="2454"/>
        <v>0</v>
      </c>
      <c r="K178" s="211">
        <v>39539</v>
      </c>
      <c r="L178" s="212">
        <f t="shared" si="2516"/>
        <v>1</v>
      </c>
      <c r="M178" s="398">
        <v>3144.5</v>
      </c>
      <c r="N178" s="235">
        <f t="shared" si="2455"/>
        <v>3144.5</v>
      </c>
      <c r="O178" s="214">
        <f t="shared" ref="O178" si="2562">O177</f>
        <v>0</v>
      </c>
      <c r="P178" s="398">
        <v>314.45</v>
      </c>
      <c r="Q178" s="236">
        <f t="shared" si="2456"/>
        <v>0</v>
      </c>
      <c r="R178" s="212">
        <f t="shared" ref="R178" si="2563">R177</f>
        <v>0</v>
      </c>
      <c r="S178" s="398">
        <v>2715.4</v>
      </c>
      <c r="T178" s="237">
        <f t="shared" si="2457"/>
        <v>0</v>
      </c>
      <c r="U178" s="216">
        <f t="shared" ref="U178" si="2564">U177</f>
        <v>0</v>
      </c>
      <c r="V178" s="398">
        <v>271.54000000000002</v>
      </c>
      <c r="W178" s="237">
        <f t="shared" si="2458"/>
        <v>0</v>
      </c>
      <c r="X178" s="216">
        <f t="shared" ref="X178" si="2565">X177</f>
        <v>0</v>
      </c>
      <c r="Y178" s="383">
        <v>3905</v>
      </c>
      <c r="Z178" s="238">
        <f t="shared" si="2459"/>
        <v>0</v>
      </c>
      <c r="AA178" s="218">
        <f t="shared" ref="AA178" si="2566">AA177</f>
        <v>1</v>
      </c>
      <c r="AB178" s="383">
        <v>1952.5</v>
      </c>
      <c r="AC178" s="239">
        <f t="shared" si="2460"/>
        <v>1952.5</v>
      </c>
      <c r="AD178" s="216">
        <f t="shared" ref="AD178" si="2567">AD177</f>
        <v>0</v>
      </c>
      <c r="AE178" s="383">
        <v>390.5</v>
      </c>
      <c r="AF178" s="239">
        <f t="shared" si="2461"/>
        <v>0</v>
      </c>
      <c r="AG178" s="216">
        <f t="shared" ref="AG178" si="2568">AG177</f>
        <v>0</v>
      </c>
      <c r="AH178" s="383">
        <v>1750</v>
      </c>
      <c r="AI178" s="238">
        <f t="shared" si="2462"/>
        <v>0</v>
      </c>
      <c r="AJ178" s="218">
        <f t="shared" ref="AJ178" si="2569">AJ177</f>
        <v>0</v>
      </c>
      <c r="AK178" s="383">
        <v>875</v>
      </c>
      <c r="AL178" s="239">
        <f t="shared" si="2463"/>
        <v>0</v>
      </c>
      <c r="AM178" s="216">
        <f t="shared" ref="AM178" si="2570">AM177</f>
        <v>1</v>
      </c>
      <c r="AN178" s="383">
        <v>350</v>
      </c>
      <c r="AO178" s="238">
        <f t="shared" si="2464"/>
        <v>350</v>
      </c>
      <c r="AP178" s="218">
        <f t="shared" ref="AP178" si="2571">AP177</f>
        <v>1</v>
      </c>
      <c r="AQ178" s="398">
        <v>571</v>
      </c>
      <c r="AR178" s="239">
        <f t="shared" si="2465"/>
        <v>571</v>
      </c>
      <c r="AS178" s="216">
        <f t="shared" ref="AS178" si="2572">AS177</f>
        <v>0</v>
      </c>
      <c r="AT178" s="398">
        <v>22</v>
      </c>
      <c r="AU178" s="240">
        <f t="shared" si="2466"/>
        <v>0</v>
      </c>
      <c r="AV178" s="214">
        <f t="shared" ref="AV178" si="2573">AV177</f>
        <v>0</v>
      </c>
      <c r="AW178" s="397">
        <v>-2937</v>
      </c>
      <c r="AX178" s="236">
        <f t="shared" si="2467"/>
        <v>0</v>
      </c>
      <c r="AY178" s="212">
        <f t="shared" ref="AY178" si="2574">AY177</f>
        <v>1</v>
      </c>
      <c r="AZ178" s="383">
        <v>361.03</v>
      </c>
      <c r="BA178" s="241">
        <f t="shared" si="2468"/>
        <v>361.03</v>
      </c>
      <c r="BB178" s="214">
        <f t="shared" ref="BB178" si="2575">BB177</f>
        <v>0</v>
      </c>
      <c r="BC178" s="383">
        <v>1</v>
      </c>
      <c r="BD178" s="242">
        <f t="shared" si="2469"/>
        <v>0</v>
      </c>
      <c r="BE178" s="212">
        <f t="shared" ref="BE178" si="2576">BE177</f>
        <v>0</v>
      </c>
      <c r="BF178" s="374">
        <v>-1739</v>
      </c>
      <c r="BG178" s="242">
        <f t="shared" si="2470"/>
        <v>0</v>
      </c>
      <c r="BH178" s="212">
        <f t="shared" ref="BH178" si="2577">BH177</f>
        <v>1</v>
      </c>
      <c r="BI178" s="374">
        <v>-889</v>
      </c>
      <c r="BJ178" s="240">
        <f t="shared" si="2471"/>
        <v>-889</v>
      </c>
      <c r="BK178" s="212">
        <f t="shared" ref="BK178" si="2578">BK177</f>
        <v>0</v>
      </c>
      <c r="BL178" s="374">
        <v>-209</v>
      </c>
      <c r="BM178" s="240">
        <f t="shared" si="2472"/>
        <v>0</v>
      </c>
      <c r="BN178" s="212">
        <f t="shared" ref="BN178" si="2579">BN177</f>
        <v>0</v>
      </c>
      <c r="BO178" s="397">
        <v>-726.5</v>
      </c>
      <c r="BP178" s="236">
        <f t="shared" si="2473"/>
        <v>0</v>
      </c>
      <c r="BQ178" s="212">
        <f t="shared" ref="BQ178" si="2580">BQ177</f>
        <v>2</v>
      </c>
      <c r="BR178" s="397">
        <v>-1626.49</v>
      </c>
      <c r="BS178" s="242">
        <f t="shared" si="2474"/>
        <v>-3252.98</v>
      </c>
      <c r="BT178" s="212">
        <f t="shared" ref="BT178" si="2581">BT177</f>
        <v>0</v>
      </c>
      <c r="BU178" s="397">
        <v>-832.74</v>
      </c>
      <c r="BV178" s="240">
        <f t="shared" si="2475"/>
        <v>0</v>
      </c>
      <c r="BW178" s="220">
        <f t="shared" ref="BW178" si="2582">BW177</f>
        <v>0</v>
      </c>
      <c r="BX178" s="397">
        <v>-197.75</v>
      </c>
      <c r="BY178" s="236">
        <f t="shared" si="2476"/>
        <v>0</v>
      </c>
      <c r="BZ178" s="212">
        <f t="shared" si="2538"/>
        <v>0</v>
      </c>
      <c r="CA178" s="213"/>
      <c r="CB178" s="240">
        <f t="shared" si="2477"/>
        <v>0</v>
      </c>
      <c r="CC178" s="214">
        <f t="shared" si="2539"/>
        <v>0</v>
      </c>
      <c r="CD178" s="215"/>
      <c r="CE178" s="242">
        <f t="shared" si="2478"/>
        <v>0</v>
      </c>
      <c r="CF178" s="221">
        <f t="shared" si="2479"/>
        <v>2237.0499999999997</v>
      </c>
      <c r="CG178" s="222">
        <f t="shared" si="2480"/>
        <v>1</v>
      </c>
      <c r="CH178" s="222">
        <f t="shared" si="2481"/>
        <v>0</v>
      </c>
      <c r="CI178" s="223">
        <v>39539</v>
      </c>
      <c r="CJ178" s="209">
        <f t="shared" si="2482"/>
        <v>2237.0499999999997</v>
      </c>
      <c r="CK178" s="209">
        <f t="shared" si="2483"/>
        <v>0</v>
      </c>
      <c r="CL178" s="209">
        <f t="shared" si="2540"/>
        <v>471845.49999999994</v>
      </c>
      <c r="CM178" s="207">
        <f>MAX(CL55:CL178)</f>
        <v>471845.49999999994</v>
      </c>
      <c r="CN178" s="207">
        <f t="shared" si="2484"/>
        <v>0</v>
      </c>
      <c r="CO178" s="225" t="b">
        <f>(CN179=CM394)</f>
        <v>0</v>
      </c>
      <c r="CP178" s="226">
        <f t="shared" si="2452"/>
        <v>0</v>
      </c>
      <c r="CQ178" s="227">
        <f t="shared" si="2485"/>
        <v>40269</v>
      </c>
      <c r="CR178" s="228">
        <f t="shared" si="2486"/>
        <v>96526</v>
      </c>
      <c r="CS178" s="228">
        <f t="shared" si="2487"/>
        <v>0</v>
      </c>
      <c r="CT178" s="228">
        <f t="shared" si="2488"/>
        <v>0</v>
      </c>
      <c r="CU178" s="228">
        <f t="shared" si="2489"/>
        <v>0</v>
      </c>
      <c r="CV178" s="228">
        <f t="shared" si="2490"/>
        <v>0</v>
      </c>
      <c r="CW178" s="228">
        <f t="shared" si="2491"/>
        <v>56849</v>
      </c>
      <c r="CX178" s="228">
        <f t="shared" si="2492"/>
        <v>0</v>
      </c>
      <c r="CY178" s="228">
        <f t="shared" si="2493"/>
        <v>0</v>
      </c>
      <c r="CZ178" s="228">
        <f t="shared" si="2494"/>
        <v>0</v>
      </c>
      <c r="DA178" s="228">
        <f t="shared" si="2495"/>
        <v>15675.000000000002</v>
      </c>
      <c r="DB178" s="228">
        <f t="shared" si="2496"/>
        <v>128423</v>
      </c>
      <c r="DC178" s="228">
        <f t="shared" si="2497"/>
        <v>0</v>
      </c>
      <c r="DD178" s="228">
        <f t="shared" si="2498"/>
        <v>0</v>
      </c>
      <c r="DE178" s="228">
        <f t="shared" si="2499"/>
        <v>72441.989999999962</v>
      </c>
      <c r="DF178" s="228">
        <f t="shared" si="2500"/>
        <v>0</v>
      </c>
      <c r="DG178" s="228">
        <f t="shared" si="2501"/>
        <v>0</v>
      </c>
      <c r="DH178" s="228">
        <f t="shared" si="2502"/>
        <v>90936.520000000019</v>
      </c>
      <c r="DI178" s="228">
        <f t="shared" si="2503"/>
        <v>0</v>
      </c>
      <c r="DJ178" s="228">
        <f t="shared" si="2504"/>
        <v>0</v>
      </c>
      <c r="DK178" s="228">
        <f t="shared" si="2505"/>
        <v>271240.76</v>
      </c>
      <c r="DL178" s="228">
        <f t="shared" si="2506"/>
        <v>0</v>
      </c>
      <c r="DM178" s="228">
        <f t="shared" si="2507"/>
        <v>0</v>
      </c>
      <c r="DN178" s="228">
        <f t="shared" si="2508"/>
        <v>0</v>
      </c>
      <c r="DO178" s="228">
        <f t="shared" si="2509"/>
        <v>0</v>
      </c>
      <c r="DP178" s="229">
        <f t="shared" si="2510"/>
        <v>40269</v>
      </c>
      <c r="DQ178" s="228">
        <f t="shared" si="1379"/>
        <v>732092.27</v>
      </c>
      <c r="DR178" s="230">
        <f t="shared" si="1380"/>
        <v>40269</v>
      </c>
      <c r="DS178" s="231">
        <f t="shared" si="1381"/>
        <v>-2032.4899999999907</v>
      </c>
      <c r="DT178" s="232"/>
      <c r="DU178" s="232"/>
      <c r="DV178" s="232"/>
      <c r="DW178" s="232"/>
      <c r="DX178" s="232"/>
      <c r="DY178" s="232"/>
      <c r="DZ178" s="232"/>
      <c r="EA178" s="232"/>
      <c r="EB178" s="232"/>
      <c r="EC178" s="232"/>
      <c r="ED178" s="232"/>
      <c r="EE178" s="232"/>
      <c r="EF178" s="232"/>
      <c r="EG178" s="232"/>
      <c r="EH178" s="232"/>
      <c r="EI178" s="232"/>
      <c r="EJ178" s="232"/>
      <c r="EK178" s="232"/>
      <c r="EL178" s="232"/>
      <c r="EM178" s="232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33"/>
      <c r="FB178" s="233"/>
      <c r="FC178" s="233"/>
      <c r="FD178" s="233"/>
      <c r="FE178" s="233"/>
      <c r="FF178" s="233"/>
      <c r="FG178" s="233"/>
      <c r="FH178" s="233"/>
      <c r="FI178" s="233"/>
    </row>
    <row r="179" spans="1:165" s="234" customFormat="1" ht="19.5" customHeight="1" x14ac:dyDescent="0.35">
      <c r="A179" s="205"/>
      <c r="B179" s="466">
        <f t="shared" si="2511"/>
        <v>39569</v>
      </c>
      <c r="C179" s="467">
        <f t="shared" si="2512"/>
        <v>119648.05</v>
      </c>
      <c r="D179" s="467">
        <v>0</v>
      </c>
      <c r="E179" s="467">
        <v>0</v>
      </c>
      <c r="F179" s="467">
        <f t="shared" si="2453"/>
        <v>-2032.4900000000002</v>
      </c>
      <c r="G179" s="467">
        <f t="shared" si="2513"/>
        <v>117615.56</v>
      </c>
      <c r="H179" s="480">
        <f t="shared" si="2514"/>
        <v>-1.6987238822529914E-2</v>
      </c>
      <c r="I179" s="347">
        <f t="shared" si="2515"/>
        <v>469813.00999999995</v>
      </c>
      <c r="J179" s="210">
        <f t="shared" si="2454"/>
        <v>-2032.4899999999907</v>
      </c>
      <c r="K179" s="211">
        <v>39569</v>
      </c>
      <c r="L179" s="212">
        <f t="shared" si="2516"/>
        <v>1</v>
      </c>
      <c r="M179" s="398">
        <v>739.5</v>
      </c>
      <c r="N179" s="235">
        <f t="shared" si="2455"/>
        <v>739.5</v>
      </c>
      <c r="O179" s="214">
        <f t="shared" ref="O179" si="2583">O178</f>
        <v>0</v>
      </c>
      <c r="P179" s="398">
        <v>73.95</v>
      </c>
      <c r="Q179" s="236">
        <f t="shared" si="2456"/>
        <v>0</v>
      </c>
      <c r="R179" s="212">
        <f t="shared" ref="R179" si="2584">R178</f>
        <v>0</v>
      </c>
      <c r="S179" s="398">
        <v>2297.4</v>
      </c>
      <c r="T179" s="237">
        <f t="shared" si="2457"/>
        <v>0</v>
      </c>
      <c r="U179" s="216">
        <f t="shared" ref="U179" si="2585">U178</f>
        <v>0</v>
      </c>
      <c r="V179" s="398">
        <v>229.74</v>
      </c>
      <c r="W179" s="237">
        <f t="shared" si="2458"/>
        <v>0</v>
      </c>
      <c r="X179" s="216">
        <f t="shared" ref="X179" si="2586">X178</f>
        <v>0</v>
      </c>
      <c r="Y179" s="382">
        <v>-4647</v>
      </c>
      <c r="Z179" s="238">
        <f t="shared" si="2459"/>
        <v>0</v>
      </c>
      <c r="AA179" s="218">
        <f t="shared" ref="AA179" si="2587">AA178</f>
        <v>1</v>
      </c>
      <c r="AB179" s="382">
        <v>-2343</v>
      </c>
      <c r="AC179" s="239">
        <f t="shared" si="2460"/>
        <v>-2343</v>
      </c>
      <c r="AD179" s="216">
        <f t="shared" ref="AD179" si="2588">AD178</f>
        <v>0</v>
      </c>
      <c r="AE179" s="382">
        <v>-499.8</v>
      </c>
      <c r="AF179" s="239">
        <f t="shared" si="2461"/>
        <v>0</v>
      </c>
      <c r="AG179" s="216">
        <f t="shared" ref="AG179" si="2589">AG178</f>
        <v>0</v>
      </c>
      <c r="AH179" s="382">
        <v>-8024</v>
      </c>
      <c r="AI179" s="238">
        <f t="shared" si="2462"/>
        <v>0</v>
      </c>
      <c r="AJ179" s="218">
        <f t="shared" ref="AJ179" si="2590">AJ178</f>
        <v>0</v>
      </c>
      <c r="AK179" s="382">
        <v>-4031.5</v>
      </c>
      <c r="AL179" s="239">
        <f t="shared" si="2463"/>
        <v>0</v>
      </c>
      <c r="AM179" s="216">
        <f t="shared" ref="AM179" si="2591">AM178</f>
        <v>1</v>
      </c>
      <c r="AN179" s="382">
        <v>-1636</v>
      </c>
      <c r="AO179" s="238">
        <f t="shared" si="2464"/>
        <v>-1636</v>
      </c>
      <c r="AP179" s="218">
        <f t="shared" ref="AP179" si="2592">AP178</f>
        <v>1</v>
      </c>
      <c r="AQ179" s="398">
        <v>960</v>
      </c>
      <c r="AR179" s="239">
        <f t="shared" si="2465"/>
        <v>960</v>
      </c>
      <c r="AS179" s="216">
        <f t="shared" ref="AS179" si="2593">AS178</f>
        <v>0</v>
      </c>
      <c r="AT179" s="398">
        <v>96</v>
      </c>
      <c r="AU179" s="240">
        <f t="shared" si="2466"/>
        <v>0</v>
      </c>
      <c r="AV179" s="214">
        <f t="shared" ref="AV179" si="2594">AV178</f>
        <v>0</v>
      </c>
      <c r="AW179" s="397">
        <v>-2298</v>
      </c>
      <c r="AX179" s="236">
        <f t="shared" si="2467"/>
        <v>0</v>
      </c>
      <c r="AY179" s="212">
        <f t="shared" ref="AY179" si="2595">AY178</f>
        <v>1</v>
      </c>
      <c r="AZ179" s="382">
        <v>-2301.5100000000002</v>
      </c>
      <c r="BA179" s="241">
        <f t="shared" si="2468"/>
        <v>-2301.5100000000002</v>
      </c>
      <c r="BB179" s="214">
        <f t="shared" ref="BB179" si="2596">BB178</f>
        <v>0</v>
      </c>
      <c r="BC179" s="382">
        <v>-265.25</v>
      </c>
      <c r="BD179" s="242">
        <f t="shared" si="2469"/>
        <v>0</v>
      </c>
      <c r="BE179" s="212">
        <f t="shared" ref="BE179" si="2597">BE178</f>
        <v>0</v>
      </c>
      <c r="BF179" s="374">
        <v>-1814</v>
      </c>
      <c r="BG179" s="242">
        <f t="shared" si="2470"/>
        <v>0</v>
      </c>
      <c r="BH179" s="212">
        <f t="shared" ref="BH179" si="2598">BH178</f>
        <v>1</v>
      </c>
      <c r="BI179" s="374">
        <v>-926.5</v>
      </c>
      <c r="BJ179" s="240">
        <f t="shared" si="2471"/>
        <v>-926.5</v>
      </c>
      <c r="BK179" s="212">
        <f t="shared" ref="BK179" si="2599">BK178</f>
        <v>0</v>
      </c>
      <c r="BL179" s="374">
        <v>-216.5</v>
      </c>
      <c r="BM179" s="240">
        <f t="shared" si="2472"/>
        <v>0</v>
      </c>
      <c r="BN179" s="212">
        <f t="shared" ref="BN179" si="2600">BN178</f>
        <v>0</v>
      </c>
      <c r="BO179" s="398">
        <v>817.25</v>
      </c>
      <c r="BP179" s="236">
        <f t="shared" si="2473"/>
        <v>0</v>
      </c>
      <c r="BQ179" s="212">
        <f t="shared" ref="BQ179" si="2601">BQ178</f>
        <v>2</v>
      </c>
      <c r="BR179" s="398">
        <v>1737.51</v>
      </c>
      <c r="BS179" s="242">
        <f t="shared" si="2474"/>
        <v>3475.02</v>
      </c>
      <c r="BT179" s="212">
        <f t="shared" ref="BT179" si="2602">BT178</f>
        <v>0</v>
      </c>
      <c r="BU179" s="398">
        <v>868.76</v>
      </c>
      <c r="BV179" s="240">
        <f t="shared" si="2475"/>
        <v>0</v>
      </c>
      <c r="BW179" s="220">
        <f t="shared" ref="BW179" si="2603">BW178</f>
        <v>0</v>
      </c>
      <c r="BX179" s="398">
        <v>173.75</v>
      </c>
      <c r="BY179" s="236">
        <f t="shared" si="2476"/>
        <v>0</v>
      </c>
      <c r="BZ179" s="212">
        <f t="shared" si="2538"/>
        <v>0</v>
      </c>
      <c r="CA179" s="213"/>
      <c r="CB179" s="240">
        <f t="shared" si="2477"/>
        <v>0</v>
      </c>
      <c r="CC179" s="214">
        <f t="shared" si="2539"/>
        <v>0</v>
      </c>
      <c r="CD179" s="215"/>
      <c r="CE179" s="242">
        <f t="shared" si="2478"/>
        <v>0</v>
      </c>
      <c r="CF179" s="221">
        <f t="shared" si="2479"/>
        <v>-2032.4900000000002</v>
      </c>
      <c r="CG179" s="222">
        <f t="shared" si="2480"/>
        <v>0</v>
      </c>
      <c r="CH179" s="222">
        <f t="shared" si="2481"/>
        <v>1</v>
      </c>
      <c r="CI179" s="223">
        <v>39569</v>
      </c>
      <c r="CJ179" s="209">
        <f t="shared" si="2482"/>
        <v>0</v>
      </c>
      <c r="CK179" s="209">
        <f t="shared" si="2483"/>
        <v>-2032.4900000000002</v>
      </c>
      <c r="CL179" s="209">
        <f t="shared" si="2540"/>
        <v>469813.00999999995</v>
      </c>
      <c r="CM179" s="207">
        <f>MAX(CL55:CL179)</f>
        <v>471845.49999999994</v>
      </c>
      <c r="CN179" s="207">
        <f t="shared" si="2484"/>
        <v>-2032.4899999999907</v>
      </c>
      <c r="CO179" s="225" t="b">
        <f>(CN180=CM394)</f>
        <v>0</v>
      </c>
      <c r="CP179" s="226">
        <f t="shared" si="2452"/>
        <v>0</v>
      </c>
      <c r="CQ179" s="227">
        <f t="shared" si="2485"/>
        <v>40299</v>
      </c>
      <c r="CR179" s="228">
        <f t="shared" si="2486"/>
        <v>100042.5</v>
      </c>
      <c r="CS179" s="228">
        <f t="shared" si="2487"/>
        <v>0</v>
      </c>
      <c r="CT179" s="228">
        <f t="shared" si="2488"/>
        <v>0</v>
      </c>
      <c r="CU179" s="228">
        <f t="shared" si="2489"/>
        <v>0</v>
      </c>
      <c r="CV179" s="228">
        <f t="shared" si="2490"/>
        <v>0</v>
      </c>
      <c r="CW179" s="228">
        <f t="shared" si="2491"/>
        <v>58696.5</v>
      </c>
      <c r="CX179" s="228">
        <f t="shared" si="2492"/>
        <v>0</v>
      </c>
      <c r="CY179" s="228">
        <f t="shared" si="2493"/>
        <v>0</v>
      </c>
      <c r="CZ179" s="228">
        <f t="shared" si="2494"/>
        <v>0</v>
      </c>
      <c r="DA179" s="228">
        <f t="shared" si="2495"/>
        <v>13743.500000000002</v>
      </c>
      <c r="DB179" s="228">
        <f t="shared" si="2496"/>
        <v>133095</v>
      </c>
      <c r="DC179" s="228">
        <f t="shared" si="2497"/>
        <v>0</v>
      </c>
      <c r="DD179" s="228">
        <f t="shared" si="2498"/>
        <v>0</v>
      </c>
      <c r="DE179" s="228">
        <f t="shared" si="2499"/>
        <v>79939.479999999967</v>
      </c>
      <c r="DF179" s="228">
        <f t="shared" si="2500"/>
        <v>0</v>
      </c>
      <c r="DG179" s="228">
        <f t="shared" si="2501"/>
        <v>0</v>
      </c>
      <c r="DH179" s="228">
        <f t="shared" si="2502"/>
        <v>97130.270000000019</v>
      </c>
      <c r="DI179" s="228">
        <f t="shared" si="2503"/>
        <v>0</v>
      </c>
      <c r="DJ179" s="228">
        <f t="shared" si="2504"/>
        <v>0</v>
      </c>
      <c r="DK179" s="228">
        <f t="shared" si="2505"/>
        <v>258912.76</v>
      </c>
      <c r="DL179" s="228">
        <f t="shared" si="2506"/>
        <v>0</v>
      </c>
      <c r="DM179" s="228">
        <f t="shared" si="2507"/>
        <v>0</v>
      </c>
      <c r="DN179" s="228">
        <f t="shared" si="2508"/>
        <v>0</v>
      </c>
      <c r="DO179" s="228">
        <f t="shared" si="2509"/>
        <v>0</v>
      </c>
      <c r="DP179" s="229">
        <f t="shared" si="2510"/>
        <v>40299</v>
      </c>
      <c r="DQ179" s="228">
        <f t="shared" si="1379"/>
        <v>741560.01</v>
      </c>
      <c r="DR179" s="230">
        <f t="shared" si="1380"/>
        <v>40299</v>
      </c>
      <c r="DS179" s="231">
        <f t="shared" si="1381"/>
        <v>0</v>
      </c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/>
      <c r="EG179" s="232"/>
      <c r="EH179" s="232"/>
      <c r="EI179" s="232"/>
      <c r="EJ179" s="232"/>
      <c r="EK179" s="232"/>
      <c r="EL179" s="232"/>
      <c r="EM179" s="232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33"/>
      <c r="FB179" s="233"/>
      <c r="FC179" s="233"/>
      <c r="FD179" s="233"/>
      <c r="FE179" s="233"/>
      <c r="FF179" s="233"/>
      <c r="FG179" s="233"/>
      <c r="FH179" s="233"/>
      <c r="FI179" s="233"/>
    </row>
    <row r="180" spans="1:165" s="234" customFormat="1" ht="19.5" customHeight="1" x14ac:dyDescent="0.35">
      <c r="A180" s="205"/>
      <c r="B180" s="466">
        <f t="shared" si="2511"/>
        <v>39600</v>
      </c>
      <c r="C180" s="467">
        <f t="shared" si="2512"/>
        <v>117615.56</v>
      </c>
      <c r="D180" s="467">
        <v>0</v>
      </c>
      <c r="E180" s="467">
        <v>0</v>
      </c>
      <c r="F180" s="467">
        <f t="shared" si="2453"/>
        <v>6697.08</v>
      </c>
      <c r="G180" s="467">
        <f t="shared" si="2513"/>
        <v>124312.64</v>
      </c>
      <c r="H180" s="480">
        <f t="shared" si="2514"/>
        <v>5.6940425229450933E-2</v>
      </c>
      <c r="I180" s="347">
        <f t="shared" si="2515"/>
        <v>476510.08999999997</v>
      </c>
      <c r="J180" s="210">
        <f t="shared" si="2454"/>
        <v>0</v>
      </c>
      <c r="K180" s="211">
        <v>39600</v>
      </c>
      <c r="L180" s="212">
        <f t="shared" si="2516"/>
        <v>1</v>
      </c>
      <c r="M180" s="398">
        <v>4509</v>
      </c>
      <c r="N180" s="235">
        <f t="shared" si="2455"/>
        <v>4509</v>
      </c>
      <c r="O180" s="214">
        <f t="shared" ref="O180" si="2604">O179</f>
        <v>0</v>
      </c>
      <c r="P180" s="398">
        <v>415.8</v>
      </c>
      <c r="Q180" s="236">
        <f t="shared" si="2456"/>
        <v>0</v>
      </c>
      <c r="R180" s="212">
        <f t="shared" ref="R180" si="2605">R179</f>
        <v>0</v>
      </c>
      <c r="S180" s="398">
        <v>1469.4</v>
      </c>
      <c r="T180" s="237">
        <f t="shared" si="2457"/>
        <v>0</v>
      </c>
      <c r="U180" s="216">
        <f t="shared" ref="U180" si="2606">U179</f>
        <v>0</v>
      </c>
      <c r="V180" s="398">
        <v>111.84</v>
      </c>
      <c r="W180" s="237">
        <f t="shared" si="2458"/>
        <v>0</v>
      </c>
      <c r="X180" s="216">
        <f t="shared" ref="X180" si="2607">X179</f>
        <v>0</v>
      </c>
      <c r="Y180" s="383">
        <v>3905</v>
      </c>
      <c r="Z180" s="238">
        <f t="shared" si="2459"/>
        <v>0</v>
      </c>
      <c r="AA180" s="218">
        <f t="shared" ref="AA180" si="2608">AA179</f>
        <v>1</v>
      </c>
      <c r="AB180" s="383">
        <v>1913.5</v>
      </c>
      <c r="AC180" s="239">
        <f t="shared" si="2460"/>
        <v>1913.5</v>
      </c>
      <c r="AD180" s="216">
        <f t="shared" ref="AD180" si="2609">AD179</f>
        <v>0</v>
      </c>
      <c r="AE180" s="383">
        <v>320.3</v>
      </c>
      <c r="AF180" s="239">
        <f t="shared" si="2461"/>
        <v>0</v>
      </c>
      <c r="AG180" s="216">
        <f t="shared" ref="AG180" si="2610">AG179</f>
        <v>0</v>
      </c>
      <c r="AH180" s="382">
        <v>-280</v>
      </c>
      <c r="AI180" s="238">
        <f t="shared" si="2462"/>
        <v>0</v>
      </c>
      <c r="AJ180" s="218">
        <f t="shared" ref="AJ180" si="2611">AJ179</f>
        <v>0</v>
      </c>
      <c r="AK180" s="382">
        <v>-179</v>
      </c>
      <c r="AL180" s="239">
        <f t="shared" si="2463"/>
        <v>0</v>
      </c>
      <c r="AM180" s="216">
        <f t="shared" ref="AM180" si="2612">AM179</f>
        <v>1</v>
      </c>
      <c r="AN180" s="382">
        <v>-118.4</v>
      </c>
      <c r="AO180" s="238">
        <f t="shared" si="2464"/>
        <v>-118.4</v>
      </c>
      <c r="AP180" s="218">
        <f t="shared" ref="AP180" si="2613">AP179</f>
        <v>1</v>
      </c>
      <c r="AQ180" s="397">
        <v>-498</v>
      </c>
      <c r="AR180" s="239">
        <f t="shared" si="2465"/>
        <v>-498</v>
      </c>
      <c r="AS180" s="216">
        <f t="shared" ref="AS180" si="2614">AS179</f>
        <v>0</v>
      </c>
      <c r="AT180" s="397">
        <v>-120</v>
      </c>
      <c r="AU180" s="240">
        <f t="shared" si="2466"/>
        <v>0</v>
      </c>
      <c r="AV180" s="214">
        <f t="shared" ref="AV180" si="2615">AV179</f>
        <v>0</v>
      </c>
      <c r="AW180" s="397">
        <v>-299</v>
      </c>
      <c r="AX180" s="236">
        <f t="shared" si="2467"/>
        <v>0</v>
      </c>
      <c r="AY180" s="212">
        <f t="shared" ref="AY180" si="2616">AY179</f>
        <v>1</v>
      </c>
      <c r="AZ180" s="382">
        <v>-1131</v>
      </c>
      <c r="BA180" s="241">
        <f t="shared" si="2468"/>
        <v>-1131</v>
      </c>
      <c r="BB180" s="214">
        <f t="shared" ref="BB180" si="2617">BB179</f>
        <v>0</v>
      </c>
      <c r="BC180" s="382">
        <v>-253.5</v>
      </c>
      <c r="BD180" s="242">
        <f t="shared" si="2469"/>
        <v>0</v>
      </c>
      <c r="BE180" s="212">
        <f t="shared" ref="BE180" si="2618">BE179</f>
        <v>0</v>
      </c>
      <c r="BF180" s="375">
        <v>1472</v>
      </c>
      <c r="BG180" s="242">
        <f t="shared" si="2470"/>
        <v>0</v>
      </c>
      <c r="BH180" s="212">
        <f t="shared" ref="BH180" si="2619">BH179</f>
        <v>1</v>
      </c>
      <c r="BI180" s="375">
        <v>697</v>
      </c>
      <c r="BJ180" s="240">
        <f t="shared" si="2471"/>
        <v>697</v>
      </c>
      <c r="BK180" s="212">
        <f t="shared" ref="BK180" si="2620">BK179</f>
        <v>0</v>
      </c>
      <c r="BL180" s="375">
        <v>77</v>
      </c>
      <c r="BM180" s="240">
        <f t="shared" si="2472"/>
        <v>0</v>
      </c>
      <c r="BN180" s="212">
        <f t="shared" ref="BN180" si="2621">BN179</f>
        <v>0</v>
      </c>
      <c r="BO180" s="398">
        <v>209.5</v>
      </c>
      <c r="BP180" s="236">
        <f t="shared" si="2473"/>
        <v>0</v>
      </c>
      <c r="BQ180" s="212">
        <f t="shared" ref="BQ180" si="2622">BQ179</f>
        <v>2</v>
      </c>
      <c r="BR180" s="398">
        <v>662.49</v>
      </c>
      <c r="BS180" s="242">
        <f t="shared" si="2474"/>
        <v>1324.98</v>
      </c>
      <c r="BT180" s="212">
        <f t="shared" ref="BT180" si="2623">BT179</f>
        <v>0</v>
      </c>
      <c r="BU180" s="398">
        <v>331.24</v>
      </c>
      <c r="BV180" s="240">
        <f t="shared" si="2475"/>
        <v>0</v>
      </c>
      <c r="BW180" s="220">
        <f t="shared" ref="BW180" si="2624">BW179</f>
        <v>0</v>
      </c>
      <c r="BX180" s="398">
        <v>66.25</v>
      </c>
      <c r="BY180" s="236">
        <f t="shared" si="2476"/>
        <v>0</v>
      </c>
      <c r="BZ180" s="212">
        <f t="shared" si="2538"/>
        <v>0</v>
      </c>
      <c r="CA180" s="213"/>
      <c r="CB180" s="240">
        <f t="shared" si="2477"/>
        <v>0</v>
      </c>
      <c r="CC180" s="214">
        <f t="shared" si="2539"/>
        <v>0</v>
      </c>
      <c r="CD180" s="215"/>
      <c r="CE180" s="242">
        <f t="shared" si="2478"/>
        <v>0</v>
      </c>
      <c r="CF180" s="221">
        <f t="shared" si="2479"/>
        <v>6697.08</v>
      </c>
      <c r="CG180" s="222">
        <f t="shared" si="2480"/>
        <v>1</v>
      </c>
      <c r="CH180" s="222">
        <f t="shared" si="2481"/>
        <v>0</v>
      </c>
      <c r="CI180" s="223">
        <v>39600</v>
      </c>
      <c r="CJ180" s="209">
        <f t="shared" si="2482"/>
        <v>6697.08</v>
      </c>
      <c r="CK180" s="209">
        <f t="shared" si="2483"/>
        <v>0</v>
      </c>
      <c r="CL180" s="209">
        <f t="shared" si="2540"/>
        <v>476510.08999999997</v>
      </c>
      <c r="CM180" s="207">
        <f>MAX(CL55:CL180)</f>
        <v>476510.08999999997</v>
      </c>
      <c r="CN180" s="207">
        <f t="shared" si="2484"/>
        <v>0</v>
      </c>
      <c r="CO180" s="225" t="b">
        <f>(CN181=CM394)</f>
        <v>0</v>
      </c>
      <c r="CP180" s="226">
        <f t="shared" si="2452"/>
        <v>0</v>
      </c>
      <c r="CQ180" s="227">
        <f t="shared" si="2485"/>
        <v>40330</v>
      </c>
      <c r="CR180" s="228">
        <f t="shared" si="2486"/>
        <v>100499.5</v>
      </c>
      <c r="CS180" s="228">
        <f t="shared" si="2487"/>
        <v>0</v>
      </c>
      <c r="CT180" s="228">
        <f t="shared" si="2488"/>
        <v>0</v>
      </c>
      <c r="CU180" s="228">
        <f t="shared" si="2489"/>
        <v>0</v>
      </c>
      <c r="CV180" s="228">
        <f t="shared" si="2490"/>
        <v>0</v>
      </c>
      <c r="CW180" s="228">
        <f t="shared" si="2491"/>
        <v>60018</v>
      </c>
      <c r="CX180" s="228">
        <f t="shared" si="2492"/>
        <v>0</v>
      </c>
      <c r="CY180" s="228">
        <f t="shared" si="2493"/>
        <v>0</v>
      </c>
      <c r="CZ180" s="228">
        <f t="shared" si="2494"/>
        <v>0</v>
      </c>
      <c r="DA180" s="228">
        <f t="shared" si="2495"/>
        <v>13729.000000000002</v>
      </c>
      <c r="DB180" s="228">
        <f t="shared" si="2496"/>
        <v>128595</v>
      </c>
      <c r="DC180" s="228">
        <f t="shared" si="2497"/>
        <v>0</v>
      </c>
      <c r="DD180" s="228">
        <f t="shared" si="2498"/>
        <v>0</v>
      </c>
      <c r="DE180" s="228">
        <f t="shared" si="2499"/>
        <v>82276.729999999967</v>
      </c>
      <c r="DF180" s="228">
        <f t="shared" si="2500"/>
        <v>0</v>
      </c>
      <c r="DG180" s="228">
        <f t="shared" si="2501"/>
        <v>0</v>
      </c>
      <c r="DH180" s="228">
        <f t="shared" si="2502"/>
        <v>95666.020000000019</v>
      </c>
      <c r="DI180" s="228">
        <f t="shared" si="2503"/>
        <v>0</v>
      </c>
      <c r="DJ180" s="228">
        <f t="shared" si="2504"/>
        <v>0</v>
      </c>
      <c r="DK180" s="228">
        <f t="shared" si="2505"/>
        <v>267662.76</v>
      </c>
      <c r="DL180" s="228">
        <f t="shared" si="2506"/>
        <v>0</v>
      </c>
      <c r="DM180" s="228">
        <f t="shared" si="2507"/>
        <v>0</v>
      </c>
      <c r="DN180" s="228">
        <f t="shared" si="2508"/>
        <v>0</v>
      </c>
      <c r="DO180" s="228">
        <f t="shared" si="2509"/>
        <v>0</v>
      </c>
      <c r="DP180" s="229">
        <f t="shared" si="2510"/>
        <v>40330</v>
      </c>
      <c r="DQ180" s="228">
        <f t="shared" si="1379"/>
        <v>748447.01</v>
      </c>
      <c r="DR180" s="230">
        <f t="shared" si="1380"/>
        <v>40330</v>
      </c>
      <c r="DS180" s="231">
        <f t="shared" si="1381"/>
        <v>0</v>
      </c>
      <c r="DT180" s="232"/>
      <c r="DU180" s="232"/>
      <c r="DV180" s="232"/>
      <c r="DW180" s="232"/>
      <c r="DX180" s="232"/>
      <c r="DY180" s="232"/>
      <c r="DZ180" s="232"/>
      <c r="EA180" s="232"/>
      <c r="EB180" s="232"/>
      <c r="EC180" s="232"/>
      <c r="ED180" s="232"/>
      <c r="EE180" s="232"/>
      <c r="EF180" s="232"/>
      <c r="EG180" s="232"/>
      <c r="EH180" s="232"/>
      <c r="EI180" s="232"/>
      <c r="EJ180" s="232"/>
      <c r="EK180" s="232"/>
      <c r="EL180" s="232"/>
      <c r="EM180" s="232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33"/>
      <c r="FB180" s="233"/>
      <c r="FC180" s="233"/>
      <c r="FD180" s="233"/>
      <c r="FE180" s="233"/>
      <c r="FF180" s="233"/>
      <c r="FG180" s="233"/>
      <c r="FH180" s="233"/>
      <c r="FI180" s="233"/>
    </row>
    <row r="181" spans="1:165" s="234" customFormat="1" ht="19.5" customHeight="1" x14ac:dyDescent="0.35">
      <c r="A181" s="205"/>
      <c r="B181" s="466">
        <f t="shared" si="2511"/>
        <v>39630</v>
      </c>
      <c r="C181" s="467">
        <f t="shared" si="2512"/>
        <v>124312.64</v>
      </c>
      <c r="D181" s="467">
        <v>0</v>
      </c>
      <c r="E181" s="467">
        <v>0</v>
      </c>
      <c r="F181" s="467">
        <f t="shared" si="2453"/>
        <v>638.62000000000035</v>
      </c>
      <c r="G181" s="467">
        <f t="shared" si="2513"/>
        <v>124951.26</v>
      </c>
      <c r="H181" s="480">
        <f t="shared" si="2514"/>
        <v>5.1372088952499149E-3</v>
      </c>
      <c r="I181" s="347">
        <f t="shared" si="2515"/>
        <v>477148.70999999996</v>
      </c>
      <c r="J181" s="210">
        <f t="shared" si="2454"/>
        <v>0</v>
      </c>
      <c r="K181" s="211">
        <v>39630</v>
      </c>
      <c r="L181" s="212">
        <f t="shared" si="2516"/>
        <v>1</v>
      </c>
      <c r="M181" s="398">
        <v>631</v>
      </c>
      <c r="N181" s="235">
        <f t="shared" si="2455"/>
        <v>631</v>
      </c>
      <c r="O181" s="214">
        <f t="shared" ref="O181" si="2625">O180</f>
        <v>0</v>
      </c>
      <c r="P181" s="398">
        <v>63.1</v>
      </c>
      <c r="Q181" s="236">
        <f t="shared" si="2456"/>
        <v>0</v>
      </c>
      <c r="R181" s="212">
        <f t="shared" ref="R181" si="2626">R180</f>
        <v>0</v>
      </c>
      <c r="S181" s="397">
        <v>-241.2</v>
      </c>
      <c r="T181" s="237">
        <f t="shared" si="2457"/>
        <v>0</v>
      </c>
      <c r="U181" s="216">
        <f t="shared" ref="U181" si="2627">U180</f>
        <v>0</v>
      </c>
      <c r="V181" s="397">
        <v>-24.12</v>
      </c>
      <c r="W181" s="237">
        <f t="shared" si="2458"/>
        <v>0</v>
      </c>
      <c r="X181" s="216">
        <f t="shared" ref="X181" si="2628">X180</f>
        <v>0</v>
      </c>
      <c r="Y181" s="383">
        <v>2184</v>
      </c>
      <c r="Z181" s="238">
        <f t="shared" si="2459"/>
        <v>0</v>
      </c>
      <c r="AA181" s="218">
        <f t="shared" ref="AA181" si="2629">AA180</f>
        <v>1</v>
      </c>
      <c r="AB181" s="383">
        <v>1072.5</v>
      </c>
      <c r="AC181" s="239">
        <f t="shared" si="2460"/>
        <v>1072.5</v>
      </c>
      <c r="AD181" s="216">
        <f t="shared" ref="AD181" si="2630">AD180</f>
        <v>0</v>
      </c>
      <c r="AE181" s="383">
        <v>183.3</v>
      </c>
      <c r="AF181" s="239">
        <f t="shared" si="2461"/>
        <v>0</v>
      </c>
      <c r="AG181" s="216">
        <f t="shared" ref="AG181" si="2631">AG180</f>
        <v>0</v>
      </c>
      <c r="AH181" s="382">
        <v>-1429</v>
      </c>
      <c r="AI181" s="238">
        <f t="shared" si="2462"/>
        <v>0</v>
      </c>
      <c r="AJ181" s="218">
        <f t="shared" ref="AJ181" si="2632">AJ180</f>
        <v>0</v>
      </c>
      <c r="AK181" s="382">
        <v>-734</v>
      </c>
      <c r="AL181" s="239">
        <f t="shared" si="2463"/>
        <v>0</v>
      </c>
      <c r="AM181" s="216">
        <f t="shared" ref="AM181" si="2633">AM180</f>
        <v>1</v>
      </c>
      <c r="AN181" s="382">
        <v>-317</v>
      </c>
      <c r="AO181" s="238">
        <f t="shared" si="2464"/>
        <v>-317</v>
      </c>
      <c r="AP181" s="218">
        <f t="shared" ref="AP181" si="2634">AP180</f>
        <v>1</v>
      </c>
      <c r="AQ181" s="398">
        <v>1311</v>
      </c>
      <c r="AR181" s="239">
        <f t="shared" si="2465"/>
        <v>1311</v>
      </c>
      <c r="AS181" s="216">
        <f t="shared" ref="AS181" si="2635">AS180</f>
        <v>0</v>
      </c>
      <c r="AT181" s="398">
        <v>96</v>
      </c>
      <c r="AU181" s="240">
        <f t="shared" si="2466"/>
        <v>0</v>
      </c>
      <c r="AV181" s="214">
        <f t="shared" ref="AV181" si="2636">AV180</f>
        <v>0</v>
      </c>
      <c r="AW181" s="397">
        <v>-188</v>
      </c>
      <c r="AX181" s="236">
        <f t="shared" si="2467"/>
        <v>0</v>
      </c>
      <c r="AY181" s="212">
        <f t="shared" ref="AY181" si="2637">AY180</f>
        <v>1</v>
      </c>
      <c r="AZ181" s="382">
        <v>-1276.53</v>
      </c>
      <c r="BA181" s="241">
        <f t="shared" si="2468"/>
        <v>-1276.53</v>
      </c>
      <c r="BB181" s="214">
        <f t="shared" ref="BB181" si="2638">BB180</f>
        <v>0</v>
      </c>
      <c r="BC181" s="382">
        <v>-162.75</v>
      </c>
      <c r="BD181" s="242">
        <f t="shared" si="2469"/>
        <v>0</v>
      </c>
      <c r="BE181" s="212">
        <f t="shared" ref="BE181" si="2639">BE180</f>
        <v>0</v>
      </c>
      <c r="BF181" s="375">
        <v>1948.5</v>
      </c>
      <c r="BG181" s="242">
        <f t="shared" si="2470"/>
        <v>0</v>
      </c>
      <c r="BH181" s="212">
        <f t="shared" ref="BH181" si="2640">BH180</f>
        <v>1</v>
      </c>
      <c r="BI181" s="375">
        <v>954.75</v>
      </c>
      <c r="BJ181" s="240">
        <f t="shared" si="2471"/>
        <v>954.75</v>
      </c>
      <c r="BK181" s="212">
        <f t="shared" ref="BK181" si="2641">BK180</f>
        <v>0</v>
      </c>
      <c r="BL181" s="375">
        <v>159.75</v>
      </c>
      <c r="BM181" s="240">
        <f t="shared" si="2472"/>
        <v>0</v>
      </c>
      <c r="BN181" s="212">
        <f t="shared" ref="BN181" si="2642">BN180</f>
        <v>0</v>
      </c>
      <c r="BO181" s="397">
        <v>-568.75</v>
      </c>
      <c r="BP181" s="236">
        <f t="shared" si="2473"/>
        <v>0</v>
      </c>
      <c r="BQ181" s="212">
        <f t="shared" ref="BQ181" si="2643">BQ180</f>
        <v>2</v>
      </c>
      <c r="BR181" s="397">
        <v>-868.55</v>
      </c>
      <c r="BS181" s="242">
        <f t="shared" si="2474"/>
        <v>-1737.1</v>
      </c>
      <c r="BT181" s="212">
        <f t="shared" ref="BT181" si="2644">BT180</f>
        <v>0</v>
      </c>
      <c r="BU181" s="397">
        <v>-512.28</v>
      </c>
      <c r="BV181" s="240">
        <f t="shared" si="2475"/>
        <v>0</v>
      </c>
      <c r="BW181" s="220">
        <f t="shared" ref="BW181" si="2645">BW180</f>
        <v>0</v>
      </c>
      <c r="BX181" s="397">
        <v>-227.26</v>
      </c>
      <c r="BY181" s="236">
        <f t="shared" si="2476"/>
        <v>0</v>
      </c>
      <c r="BZ181" s="212">
        <f t="shared" si="2538"/>
        <v>0</v>
      </c>
      <c r="CA181" s="213"/>
      <c r="CB181" s="240">
        <f t="shared" si="2477"/>
        <v>0</v>
      </c>
      <c r="CC181" s="214">
        <f t="shared" si="2539"/>
        <v>0</v>
      </c>
      <c r="CD181" s="215"/>
      <c r="CE181" s="242">
        <f t="shared" si="2478"/>
        <v>0</v>
      </c>
      <c r="CF181" s="221">
        <f t="shared" si="2479"/>
        <v>638.62000000000035</v>
      </c>
      <c r="CG181" s="222">
        <f t="shared" si="2480"/>
        <v>1</v>
      </c>
      <c r="CH181" s="222">
        <f t="shared" si="2481"/>
        <v>0</v>
      </c>
      <c r="CI181" s="223">
        <v>39630</v>
      </c>
      <c r="CJ181" s="209">
        <f t="shared" si="2482"/>
        <v>638.62000000000035</v>
      </c>
      <c r="CK181" s="209">
        <f t="shared" si="2483"/>
        <v>0</v>
      </c>
      <c r="CL181" s="209">
        <f t="shared" si="2540"/>
        <v>477148.70999999996</v>
      </c>
      <c r="CM181" s="207">
        <f>MAX(CL55:CL181)</f>
        <v>477148.70999999996</v>
      </c>
      <c r="CN181" s="207">
        <f t="shared" si="2484"/>
        <v>0</v>
      </c>
      <c r="CO181" s="225" t="b">
        <f>(CN182=CM394)</f>
        <v>0</v>
      </c>
      <c r="CP181" s="226">
        <f t="shared" si="2452"/>
        <v>0</v>
      </c>
      <c r="CQ181" s="227">
        <f t="shared" si="2485"/>
        <v>40360</v>
      </c>
      <c r="CR181" s="228">
        <f t="shared" si="2486"/>
        <v>97559</v>
      </c>
      <c r="CS181" s="228">
        <f t="shared" si="2487"/>
        <v>0</v>
      </c>
      <c r="CT181" s="228">
        <f t="shared" si="2488"/>
        <v>0</v>
      </c>
      <c r="CU181" s="228">
        <f t="shared" si="2489"/>
        <v>0</v>
      </c>
      <c r="CV181" s="228">
        <f t="shared" si="2490"/>
        <v>0</v>
      </c>
      <c r="CW181" s="228">
        <f t="shared" si="2491"/>
        <v>59320</v>
      </c>
      <c r="CX181" s="228">
        <f t="shared" si="2492"/>
        <v>0</v>
      </c>
      <c r="CY181" s="228">
        <f t="shared" si="2493"/>
        <v>0</v>
      </c>
      <c r="CZ181" s="228">
        <f t="shared" si="2494"/>
        <v>0</v>
      </c>
      <c r="DA181" s="228">
        <f t="shared" si="2495"/>
        <v>12660.000000000002</v>
      </c>
      <c r="DB181" s="228">
        <f t="shared" si="2496"/>
        <v>130175</v>
      </c>
      <c r="DC181" s="228">
        <f t="shared" si="2497"/>
        <v>0</v>
      </c>
      <c r="DD181" s="228">
        <f t="shared" si="2498"/>
        <v>0</v>
      </c>
      <c r="DE181" s="228">
        <f t="shared" si="2499"/>
        <v>86794.229999999967</v>
      </c>
      <c r="DF181" s="228">
        <f t="shared" si="2500"/>
        <v>0</v>
      </c>
      <c r="DG181" s="228">
        <f t="shared" si="2501"/>
        <v>0</v>
      </c>
      <c r="DH181" s="228">
        <f t="shared" si="2502"/>
        <v>97014.520000000019</v>
      </c>
      <c r="DI181" s="228">
        <f t="shared" si="2503"/>
        <v>0</v>
      </c>
      <c r="DJ181" s="228">
        <f t="shared" si="2504"/>
        <v>0</v>
      </c>
      <c r="DK181" s="228">
        <f t="shared" si="2505"/>
        <v>274162.76</v>
      </c>
      <c r="DL181" s="228">
        <f t="shared" si="2506"/>
        <v>0</v>
      </c>
      <c r="DM181" s="228">
        <f t="shared" si="2507"/>
        <v>0</v>
      </c>
      <c r="DN181" s="228">
        <f t="shared" si="2508"/>
        <v>0</v>
      </c>
      <c r="DO181" s="228">
        <f t="shared" si="2509"/>
        <v>0</v>
      </c>
      <c r="DP181" s="229">
        <f t="shared" si="2510"/>
        <v>40360</v>
      </c>
      <c r="DQ181" s="228">
        <f t="shared" si="1379"/>
        <v>757685.51</v>
      </c>
      <c r="DR181" s="230">
        <f t="shared" si="1380"/>
        <v>40360</v>
      </c>
      <c r="DS181" s="231">
        <f t="shared" si="1381"/>
        <v>0</v>
      </c>
      <c r="DT181" s="232"/>
      <c r="DU181" s="232"/>
      <c r="DV181" s="232"/>
      <c r="DW181" s="232"/>
      <c r="DX181" s="232"/>
      <c r="DY181" s="232"/>
      <c r="DZ181" s="232"/>
      <c r="EA181" s="232"/>
      <c r="EB181" s="232"/>
      <c r="EC181" s="232"/>
      <c r="ED181" s="232"/>
      <c r="EE181" s="232"/>
      <c r="EF181" s="232"/>
      <c r="EG181" s="232"/>
      <c r="EH181" s="232"/>
      <c r="EI181" s="232"/>
      <c r="EJ181" s="232"/>
      <c r="EK181" s="232"/>
      <c r="EL181" s="232"/>
      <c r="EM181" s="232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33"/>
      <c r="FB181" s="233"/>
      <c r="FC181" s="233"/>
      <c r="FD181" s="233"/>
      <c r="FE181" s="233"/>
      <c r="FF181" s="233"/>
      <c r="FG181" s="233"/>
      <c r="FH181" s="233"/>
      <c r="FI181" s="233"/>
    </row>
    <row r="182" spans="1:165" s="234" customFormat="1" ht="19.5" customHeight="1" x14ac:dyDescent="0.35">
      <c r="A182" s="205"/>
      <c r="B182" s="466">
        <f t="shared" si="2511"/>
        <v>39661</v>
      </c>
      <c r="C182" s="467">
        <f t="shared" si="2512"/>
        <v>124951.26</v>
      </c>
      <c r="D182" s="467">
        <v>0</v>
      </c>
      <c r="E182" s="467">
        <v>0</v>
      </c>
      <c r="F182" s="467">
        <f t="shared" si="2453"/>
        <v>28847.5</v>
      </c>
      <c r="G182" s="467">
        <f t="shared" si="2513"/>
        <v>153798.76</v>
      </c>
      <c r="H182" s="480">
        <f t="shared" si="2514"/>
        <v>0.23087002083852537</v>
      </c>
      <c r="I182" s="347">
        <f t="shared" si="2515"/>
        <v>505996.20999999996</v>
      </c>
      <c r="J182" s="210">
        <f t="shared" si="2454"/>
        <v>0</v>
      </c>
      <c r="K182" s="211">
        <v>39661</v>
      </c>
      <c r="L182" s="212">
        <f t="shared" si="2516"/>
        <v>1</v>
      </c>
      <c r="M182" s="397">
        <v>-1016.5</v>
      </c>
      <c r="N182" s="235">
        <f t="shared" si="2455"/>
        <v>-1016.5</v>
      </c>
      <c r="O182" s="214">
        <f t="shared" ref="O182" si="2646">O181</f>
        <v>0</v>
      </c>
      <c r="P182" s="397">
        <v>-136.75</v>
      </c>
      <c r="Q182" s="236">
        <f t="shared" si="2456"/>
        <v>0</v>
      </c>
      <c r="R182" s="212">
        <f t="shared" ref="R182" si="2647">R181</f>
        <v>0</v>
      </c>
      <c r="S182" s="397">
        <v>-395.6</v>
      </c>
      <c r="T182" s="237">
        <f t="shared" si="2457"/>
        <v>0</v>
      </c>
      <c r="U182" s="216">
        <f t="shared" ref="U182" si="2648">U181</f>
        <v>0</v>
      </c>
      <c r="V182" s="397">
        <v>-74.66</v>
      </c>
      <c r="W182" s="237">
        <f t="shared" si="2458"/>
        <v>0</v>
      </c>
      <c r="X182" s="216">
        <f t="shared" ref="X182" si="2649">X181</f>
        <v>0</v>
      </c>
      <c r="Y182" s="383">
        <v>8272</v>
      </c>
      <c r="Z182" s="238">
        <f t="shared" si="2459"/>
        <v>0</v>
      </c>
      <c r="AA182" s="218">
        <f t="shared" ref="AA182" si="2650">AA181</f>
        <v>1</v>
      </c>
      <c r="AB182" s="383">
        <v>4136</v>
      </c>
      <c r="AC182" s="239">
        <f t="shared" si="2460"/>
        <v>4136</v>
      </c>
      <c r="AD182" s="216">
        <f t="shared" ref="AD182" si="2651">AD181</f>
        <v>0</v>
      </c>
      <c r="AE182" s="383">
        <v>827.2</v>
      </c>
      <c r="AF182" s="239">
        <f t="shared" si="2461"/>
        <v>0</v>
      </c>
      <c r="AG182" s="216">
        <f t="shared" ref="AG182" si="2652">AG181</f>
        <v>0</v>
      </c>
      <c r="AH182" s="383">
        <v>20740</v>
      </c>
      <c r="AI182" s="238">
        <f t="shared" si="2462"/>
        <v>0</v>
      </c>
      <c r="AJ182" s="218">
        <f t="shared" ref="AJ182" si="2653">AJ181</f>
        <v>0</v>
      </c>
      <c r="AK182" s="383">
        <v>10370</v>
      </c>
      <c r="AL182" s="239">
        <f t="shared" si="2463"/>
        <v>0</v>
      </c>
      <c r="AM182" s="216">
        <f t="shared" ref="AM182" si="2654">AM181</f>
        <v>1</v>
      </c>
      <c r="AN182" s="383">
        <v>4148</v>
      </c>
      <c r="AO182" s="238">
        <f t="shared" si="2464"/>
        <v>4148</v>
      </c>
      <c r="AP182" s="218">
        <f t="shared" ref="AP182" si="2655">AP181</f>
        <v>1</v>
      </c>
      <c r="AQ182" s="398">
        <v>8430</v>
      </c>
      <c r="AR182" s="239">
        <f t="shared" si="2465"/>
        <v>8430</v>
      </c>
      <c r="AS182" s="216">
        <f t="shared" ref="AS182" si="2656">AS181</f>
        <v>0</v>
      </c>
      <c r="AT182" s="398">
        <v>843</v>
      </c>
      <c r="AU182" s="240">
        <f t="shared" si="2466"/>
        <v>0</v>
      </c>
      <c r="AV182" s="214">
        <f t="shared" ref="AV182" si="2657">AV181</f>
        <v>0</v>
      </c>
      <c r="AW182" s="398">
        <v>3650</v>
      </c>
      <c r="AX182" s="236">
        <f t="shared" si="2467"/>
        <v>0</v>
      </c>
      <c r="AY182" s="212">
        <f t="shared" ref="AY182" si="2658">AY181</f>
        <v>1</v>
      </c>
      <c r="AZ182" s="383">
        <v>5487.5</v>
      </c>
      <c r="BA182" s="241">
        <f t="shared" si="2468"/>
        <v>5487.5</v>
      </c>
      <c r="BB182" s="214">
        <f t="shared" ref="BB182" si="2659">BB181</f>
        <v>0</v>
      </c>
      <c r="BC182" s="383">
        <v>548.75</v>
      </c>
      <c r="BD182" s="242">
        <f t="shared" si="2469"/>
        <v>0</v>
      </c>
      <c r="BE182" s="212">
        <f t="shared" ref="BE182" si="2660">BE181</f>
        <v>0</v>
      </c>
      <c r="BF182" s="375">
        <v>11575</v>
      </c>
      <c r="BG182" s="242">
        <f t="shared" si="2470"/>
        <v>0</v>
      </c>
      <c r="BH182" s="212">
        <f t="shared" ref="BH182" si="2661">BH181</f>
        <v>1</v>
      </c>
      <c r="BI182" s="375">
        <v>5787.5</v>
      </c>
      <c r="BJ182" s="240">
        <f t="shared" si="2471"/>
        <v>5787.5</v>
      </c>
      <c r="BK182" s="212">
        <f t="shared" ref="BK182" si="2662">BK181</f>
        <v>0</v>
      </c>
      <c r="BL182" s="375">
        <v>1157.5</v>
      </c>
      <c r="BM182" s="240">
        <f t="shared" si="2472"/>
        <v>0</v>
      </c>
      <c r="BN182" s="212">
        <f t="shared" ref="BN182" si="2663">BN181</f>
        <v>0</v>
      </c>
      <c r="BO182" s="398">
        <v>9604.75</v>
      </c>
      <c r="BP182" s="236">
        <f t="shared" si="2473"/>
        <v>0</v>
      </c>
      <c r="BQ182" s="212">
        <f t="shared" ref="BQ182" si="2664">BQ181</f>
        <v>2</v>
      </c>
      <c r="BR182" s="398">
        <v>937.5</v>
      </c>
      <c r="BS182" s="242">
        <f t="shared" si="2474"/>
        <v>1875</v>
      </c>
      <c r="BT182" s="212">
        <f t="shared" ref="BT182" si="2665">BT181</f>
        <v>0</v>
      </c>
      <c r="BU182" s="398">
        <v>468.75</v>
      </c>
      <c r="BV182" s="240">
        <f t="shared" si="2475"/>
        <v>0</v>
      </c>
      <c r="BW182" s="220">
        <f t="shared" ref="BW182" si="2666">BW181</f>
        <v>0</v>
      </c>
      <c r="BX182" s="398">
        <v>93.75</v>
      </c>
      <c r="BY182" s="236">
        <f t="shared" si="2476"/>
        <v>0</v>
      </c>
      <c r="BZ182" s="212">
        <f t="shared" si="2538"/>
        <v>0</v>
      </c>
      <c r="CA182" s="213"/>
      <c r="CB182" s="240">
        <f t="shared" si="2477"/>
        <v>0</v>
      </c>
      <c r="CC182" s="214">
        <f t="shared" si="2539"/>
        <v>0</v>
      </c>
      <c r="CD182" s="215"/>
      <c r="CE182" s="242">
        <f t="shared" si="2478"/>
        <v>0</v>
      </c>
      <c r="CF182" s="221">
        <f t="shared" si="2479"/>
        <v>28847.5</v>
      </c>
      <c r="CG182" s="222">
        <f t="shared" si="2480"/>
        <v>1</v>
      </c>
      <c r="CH182" s="222">
        <f t="shared" si="2481"/>
        <v>0</v>
      </c>
      <c r="CI182" s="223">
        <v>39661</v>
      </c>
      <c r="CJ182" s="209">
        <f t="shared" si="2482"/>
        <v>28847.5</v>
      </c>
      <c r="CK182" s="209">
        <f t="shared" si="2483"/>
        <v>0</v>
      </c>
      <c r="CL182" s="209">
        <f t="shared" si="2540"/>
        <v>505996.20999999996</v>
      </c>
      <c r="CM182" s="207">
        <f>MAX(CL55:CL182)</f>
        <v>505996.20999999996</v>
      </c>
      <c r="CN182" s="207">
        <f t="shared" si="2484"/>
        <v>0</v>
      </c>
      <c r="CO182" s="225" t="b">
        <f>(CN183=CM394)</f>
        <v>0</v>
      </c>
      <c r="CP182" s="226">
        <f t="shared" si="2452"/>
        <v>0</v>
      </c>
      <c r="CQ182" s="227">
        <f t="shared" si="2485"/>
        <v>40391</v>
      </c>
      <c r="CR182" s="228">
        <f t="shared" si="2486"/>
        <v>97898.5</v>
      </c>
      <c r="CS182" s="228">
        <f t="shared" si="2487"/>
        <v>0</v>
      </c>
      <c r="CT182" s="228">
        <f t="shared" si="2488"/>
        <v>0</v>
      </c>
      <c r="CU182" s="228">
        <f t="shared" si="2489"/>
        <v>0</v>
      </c>
      <c r="CV182" s="228">
        <f t="shared" si="2490"/>
        <v>0</v>
      </c>
      <c r="CW182" s="228">
        <f t="shared" si="2491"/>
        <v>59622.5</v>
      </c>
      <c r="CX182" s="228">
        <f t="shared" si="2492"/>
        <v>0</v>
      </c>
      <c r="CY182" s="228">
        <f t="shared" si="2493"/>
        <v>0</v>
      </c>
      <c r="CZ182" s="228">
        <f t="shared" si="2494"/>
        <v>0</v>
      </c>
      <c r="DA182" s="228">
        <f t="shared" si="2495"/>
        <v>13151.000000000002</v>
      </c>
      <c r="DB182" s="228">
        <f t="shared" si="2496"/>
        <v>129096</v>
      </c>
      <c r="DC182" s="228">
        <f t="shared" si="2497"/>
        <v>0</v>
      </c>
      <c r="DD182" s="228">
        <f t="shared" si="2498"/>
        <v>0</v>
      </c>
      <c r="DE182" s="228">
        <f t="shared" si="2499"/>
        <v>88507.969999999972</v>
      </c>
      <c r="DF182" s="228">
        <f t="shared" si="2500"/>
        <v>0</v>
      </c>
      <c r="DG182" s="228">
        <f t="shared" si="2501"/>
        <v>0</v>
      </c>
      <c r="DH182" s="228">
        <f t="shared" si="2502"/>
        <v>96560.520000000019</v>
      </c>
      <c r="DI182" s="228">
        <f t="shared" si="2503"/>
        <v>0</v>
      </c>
      <c r="DJ182" s="228">
        <f t="shared" si="2504"/>
        <v>0</v>
      </c>
      <c r="DK182" s="228">
        <f t="shared" si="2505"/>
        <v>281912.76</v>
      </c>
      <c r="DL182" s="228">
        <f t="shared" si="2506"/>
        <v>0</v>
      </c>
      <c r="DM182" s="228">
        <f t="shared" si="2507"/>
        <v>0</v>
      </c>
      <c r="DN182" s="228">
        <f t="shared" si="2508"/>
        <v>0</v>
      </c>
      <c r="DO182" s="228">
        <f t="shared" si="2509"/>
        <v>0</v>
      </c>
      <c r="DP182" s="229">
        <f t="shared" si="2510"/>
        <v>40391</v>
      </c>
      <c r="DQ182" s="228">
        <f t="shared" si="1379"/>
        <v>766749.25</v>
      </c>
      <c r="DR182" s="230">
        <f t="shared" si="1380"/>
        <v>40391</v>
      </c>
      <c r="DS182" s="231">
        <f t="shared" si="1381"/>
        <v>0</v>
      </c>
      <c r="DT182" s="232"/>
      <c r="DU182" s="232"/>
      <c r="DV182" s="232"/>
      <c r="DW182" s="232"/>
      <c r="DX182" s="232"/>
      <c r="DY182" s="232"/>
      <c r="DZ182" s="232"/>
      <c r="EA182" s="232"/>
      <c r="EB182" s="232"/>
      <c r="EC182" s="232"/>
      <c r="ED182" s="232"/>
      <c r="EE182" s="232"/>
      <c r="EF182" s="232"/>
      <c r="EG182" s="232"/>
      <c r="EH182" s="232"/>
      <c r="EI182" s="232"/>
      <c r="EJ182" s="232"/>
      <c r="EK182" s="232"/>
      <c r="EL182" s="232"/>
      <c r="EM182" s="232"/>
      <c r="EN182" s="205"/>
      <c r="EO182" s="205"/>
      <c r="EP182" s="205"/>
      <c r="EQ182" s="205"/>
      <c r="ER182" s="205"/>
      <c r="ES182" s="205"/>
      <c r="ET182" s="205"/>
      <c r="EU182" s="205"/>
      <c r="EV182" s="205"/>
      <c r="EW182" s="205"/>
      <c r="EX182" s="205"/>
      <c r="EY182" s="205"/>
      <c r="EZ182" s="205"/>
      <c r="FA182" s="233"/>
      <c r="FB182" s="233"/>
      <c r="FC182" s="233"/>
      <c r="FD182" s="233"/>
      <c r="FE182" s="233"/>
      <c r="FF182" s="233"/>
      <c r="FG182" s="233"/>
      <c r="FH182" s="233"/>
      <c r="FI182" s="233"/>
    </row>
    <row r="183" spans="1:165" s="234" customFormat="1" ht="19.5" customHeight="1" x14ac:dyDescent="0.35">
      <c r="A183" s="205"/>
      <c r="B183" s="466">
        <f t="shared" si="2511"/>
        <v>39692</v>
      </c>
      <c r="C183" s="467">
        <f t="shared" si="2512"/>
        <v>153798.76</v>
      </c>
      <c r="D183" s="467">
        <v>0</v>
      </c>
      <c r="E183" s="467">
        <v>0</v>
      </c>
      <c r="F183" s="467">
        <f t="shared" si="2453"/>
        <v>12070.79</v>
      </c>
      <c r="G183" s="467">
        <f t="shared" si="2513"/>
        <v>165869.55000000002</v>
      </c>
      <c r="H183" s="480">
        <f t="shared" si="2514"/>
        <v>7.8484312877425022E-2</v>
      </c>
      <c r="I183" s="347">
        <f t="shared" si="2515"/>
        <v>518066.99999999994</v>
      </c>
      <c r="J183" s="210">
        <f t="shared" si="2454"/>
        <v>0</v>
      </c>
      <c r="K183" s="211">
        <v>39692</v>
      </c>
      <c r="L183" s="212">
        <f t="shared" si="2516"/>
        <v>1</v>
      </c>
      <c r="M183" s="398">
        <v>5080.5</v>
      </c>
      <c r="N183" s="235">
        <f t="shared" si="2455"/>
        <v>5080.5</v>
      </c>
      <c r="O183" s="214">
        <f t="shared" ref="O183" si="2667">O182</f>
        <v>0</v>
      </c>
      <c r="P183" s="398">
        <v>472.95</v>
      </c>
      <c r="Q183" s="236">
        <f t="shared" si="2456"/>
        <v>0</v>
      </c>
      <c r="R183" s="212">
        <f t="shared" ref="R183" si="2668">R182</f>
        <v>0</v>
      </c>
      <c r="S183" s="398">
        <v>4823.8</v>
      </c>
      <c r="T183" s="237">
        <f t="shared" si="2457"/>
        <v>0</v>
      </c>
      <c r="U183" s="216">
        <f t="shared" ref="U183" si="2669">U182</f>
        <v>0</v>
      </c>
      <c r="V183" s="398">
        <v>447.28</v>
      </c>
      <c r="W183" s="237">
        <f t="shared" si="2458"/>
        <v>0</v>
      </c>
      <c r="X183" s="216">
        <f t="shared" ref="X183" si="2670">X182</f>
        <v>0</v>
      </c>
      <c r="Y183" s="382">
        <v>-376</v>
      </c>
      <c r="Z183" s="238">
        <f t="shared" si="2459"/>
        <v>0</v>
      </c>
      <c r="AA183" s="218">
        <f t="shared" ref="AA183" si="2671">AA182</f>
        <v>1</v>
      </c>
      <c r="AB183" s="382">
        <v>-207.5</v>
      </c>
      <c r="AC183" s="239">
        <f t="shared" si="2460"/>
        <v>-207.5</v>
      </c>
      <c r="AD183" s="216">
        <f t="shared" ref="AD183" si="2672">AD182</f>
        <v>0</v>
      </c>
      <c r="AE183" s="382">
        <v>-72.7</v>
      </c>
      <c r="AF183" s="239">
        <f t="shared" si="2461"/>
        <v>0</v>
      </c>
      <c r="AG183" s="216">
        <f t="shared" ref="AG183" si="2673">AG182</f>
        <v>0</v>
      </c>
      <c r="AH183" s="382">
        <v>-4274</v>
      </c>
      <c r="AI183" s="238">
        <f t="shared" si="2462"/>
        <v>0</v>
      </c>
      <c r="AJ183" s="218">
        <f t="shared" ref="AJ183" si="2674">AJ182</f>
        <v>0</v>
      </c>
      <c r="AK183" s="382">
        <v>-2156.5</v>
      </c>
      <c r="AL183" s="239">
        <f t="shared" si="2463"/>
        <v>0</v>
      </c>
      <c r="AM183" s="216">
        <f t="shared" ref="AM183" si="2675">AM182</f>
        <v>1</v>
      </c>
      <c r="AN183" s="382">
        <v>-886</v>
      </c>
      <c r="AO183" s="238">
        <f t="shared" si="2464"/>
        <v>-886</v>
      </c>
      <c r="AP183" s="218">
        <f t="shared" ref="AP183" si="2676">AP182</f>
        <v>1</v>
      </c>
      <c r="AQ183" s="398">
        <v>6660</v>
      </c>
      <c r="AR183" s="239">
        <f t="shared" si="2465"/>
        <v>6660</v>
      </c>
      <c r="AS183" s="216">
        <f t="shared" ref="AS183" si="2677">AS182</f>
        <v>0</v>
      </c>
      <c r="AT183" s="398">
        <v>666</v>
      </c>
      <c r="AU183" s="240">
        <f t="shared" si="2466"/>
        <v>0</v>
      </c>
      <c r="AV183" s="214">
        <f t="shared" ref="AV183" si="2678">AV182</f>
        <v>0</v>
      </c>
      <c r="AW183" s="397">
        <v>-2459</v>
      </c>
      <c r="AX183" s="236">
        <f t="shared" si="2467"/>
        <v>0</v>
      </c>
      <c r="AY183" s="212">
        <f t="shared" ref="AY183" si="2679">AY182</f>
        <v>1</v>
      </c>
      <c r="AZ183" s="382">
        <v>-3713.98</v>
      </c>
      <c r="BA183" s="241">
        <f t="shared" si="2468"/>
        <v>-3713.98</v>
      </c>
      <c r="BB183" s="214">
        <f t="shared" ref="BB183" si="2680">BB182</f>
        <v>0</v>
      </c>
      <c r="BC183" s="382">
        <v>-406.5</v>
      </c>
      <c r="BD183" s="242">
        <f t="shared" si="2469"/>
        <v>0</v>
      </c>
      <c r="BE183" s="212">
        <f t="shared" ref="BE183" si="2681">BE182</f>
        <v>0</v>
      </c>
      <c r="BF183" s="375">
        <v>1109.5</v>
      </c>
      <c r="BG183" s="242">
        <f t="shared" si="2470"/>
        <v>0</v>
      </c>
      <c r="BH183" s="212">
        <f t="shared" ref="BH183" si="2682">BH182</f>
        <v>1</v>
      </c>
      <c r="BI183" s="375">
        <v>515.75</v>
      </c>
      <c r="BJ183" s="240">
        <f t="shared" si="2471"/>
        <v>515.75</v>
      </c>
      <c r="BK183" s="212">
        <f t="shared" ref="BK183" si="2683">BK182</f>
        <v>0</v>
      </c>
      <c r="BL183" s="375">
        <v>40.75</v>
      </c>
      <c r="BM183" s="240">
        <f t="shared" si="2472"/>
        <v>0</v>
      </c>
      <c r="BN183" s="212">
        <f t="shared" ref="BN183" si="2684">BN182</f>
        <v>0</v>
      </c>
      <c r="BO183" s="397">
        <v>-2632.75</v>
      </c>
      <c r="BP183" s="236">
        <f t="shared" si="2473"/>
        <v>0</v>
      </c>
      <c r="BQ183" s="212">
        <f t="shared" ref="BQ183" si="2685">BQ182</f>
        <v>2</v>
      </c>
      <c r="BR183" s="398">
        <v>2311.0100000000002</v>
      </c>
      <c r="BS183" s="242">
        <f t="shared" si="2474"/>
        <v>4622.0200000000004</v>
      </c>
      <c r="BT183" s="212">
        <f t="shared" ref="BT183" si="2686">BT182</f>
        <v>0</v>
      </c>
      <c r="BU183" s="398">
        <v>1136.01</v>
      </c>
      <c r="BV183" s="240">
        <f t="shared" si="2475"/>
        <v>0</v>
      </c>
      <c r="BW183" s="220">
        <f t="shared" ref="BW183" si="2687">BW182</f>
        <v>0</v>
      </c>
      <c r="BX183" s="398">
        <v>196</v>
      </c>
      <c r="BY183" s="236">
        <f t="shared" si="2476"/>
        <v>0</v>
      </c>
      <c r="BZ183" s="212">
        <f t="shared" si="2538"/>
        <v>0</v>
      </c>
      <c r="CA183" s="213"/>
      <c r="CB183" s="240">
        <f t="shared" si="2477"/>
        <v>0</v>
      </c>
      <c r="CC183" s="214">
        <f t="shared" si="2539"/>
        <v>0</v>
      </c>
      <c r="CD183" s="215"/>
      <c r="CE183" s="242">
        <f t="shared" si="2478"/>
        <v>0</v>
      </c>
      <c r="CF183" s="221">
        <f t="shared" si="2479"/>
        <v>12070.79</v>
      </c>
      <c r="CG183" s="222">
        <f t="shared" si="2480"/>
        <v>1</v>
      </c>
      <c r="CH183" s="222">
        <f t="shared" si="2481"/>
        <v>0</v>
      </c>
      <c r="CI183" s="223">
        <v>39692</v>
      </c>
      <c r="CJ183" s="209">
        <f t="shared" si="2482"/>
        <v>12070.79</v>
      </c>
      <c r="CK183" s="209">
        <f t="shared" si="2483"/>
        <v>0</v>
      </c>
      <c r="CL183" s="209">
        <f t="shared" si="2540"/>
        <v>518066.99999999994</v>
      </c>
      <c r="CM183" s="207">
        <f>MAX(CL55:CL183)</f>
        <v>518066.99999999994</v>
      </c>
      <c r="CN183" s="207">
        <f t="shared" si="2484"/>
        <v>0</v>
      </c>
      <c r="CO183" s="225" t="b">
        <f>(CN184=CM394)</f>
        <v>0</v>
      </c>
      <c r="CP183" s="226">
        <f t="shared" si="2452"/>
        <v>0</v>
      </c>
      <c r="CQ183" s="227">
        <f t="shared" si="2485"/>
        <v>40422</v>
      </c>
      <c r="CR183" s="228">
        <f t="shared" si="2486"/>
        <v>96935</v>
      </c>
      <c r="CS183" s="228">
        <f t="shared" si="2487"/>
        <v>0</v>
      </c>
      <c r="CT183" s="228">
        <f t="shared" si="2488"/>
        <v>0</v>
      </c>
      <c r="CU183" s="228">
        <f t="shared" si="2489"/>
        <v>0</v>
      </c>
      <c r="CV183" s="228">
        <f t="shared" si="2490"/>
        <v>0</v>
      </c>
      <c r="CW183" s="228">
        <f t="shared" si="2491"/>
        <v>62677.5</v>
      </c>
      <c r="CX183" s="228">
        <f t="shared" si="2492"/>
        <v>0</v>
      </c>
      <c r="CY183" s="228">
        <f t="shared" si="2493"/>
        <v>0</v>
      </c>
      <c r="CZ183" s="228">
        <f t="shared" si="2494"/>
        <v>0</v>
      </c>
      <c r="DA183" s="228">
        <f t="shared" si="2495"/>
        <v>15551.000000000002</v>
      </c>
      <c r="DB183" s="228">
        <f t="shared" si="2496"/>
        <v>132768</v>
      </c>
      <c r="DC183" s="228">
        <f t="shared" si="2497"/>
        <v>0</v>
      </c>
      <c r="DD183" s="228">
        <f t="shared" si="2498"/>
        <v>0</v>
      </c>
      <c r="DE183" s="228">
        <f t="shared" si="2499"/>
        <v>94800.469999999972</v>
      </c>
      <c r="DF183" s="228">
        <f t="shared" si="2500"/>
        <v>0</v>
      </c>
      <c r="DG183" s="228">
        <f t="shared" si="2501"/>
        <v>0</v>
      </c>
      <c r="DH183" s="228">
        <f t="shared" si="2502"/>
        <v>99952.770000000019</v>
      </c>
      <c r="DI183" s="228">
        <f t="shared" si="2503"/>
        <v>0</v>
      </c>
      <c r="DJ183" s="228">
        <f t="shared" si="2504"/>
        <v>0</v>
      </c>
      <c r="DK183" s="228">
        <f t="shared" si="2505"/>
        <v>272756.76</v>
      </c>
      <c r="DL183" s="228">
        <f t="shared" si="2506"/>
        <v>0</v>
      </c>
      <c r="DM183" s="228">
        <f t="shared" si="2507"/>
        <v>0</v>
      </c>
      <c r="DN183" s="228">
        <f t="shared" si="2508"/>
        <v>0</v>
      </c>
      <c r="DO183" s="228">
        <f t="shared" si="2509"/>
        <v>0</v>
      </c>
      <c r="DP183" s="229">
        <f t="shared" si="2510"/>
        <v>40422</v>
      </c>
      <c r="DQ183" s="228">
        <f t="shared" ref="DQ183:DQ246" si="2688">SUM(CR183:DO183)</f>
        <v>775441.5</v>
      </c>
      <c r="DR183" s="230">
        <f t="shared" ref="DR183:DR246" si="2689">DP183</f>
        <v>40422</v>
      </c>
      <c r="DS183" s="231">
        <f t="shared" ref="DS183:DS246" si="2690">CN184</f>
        <v>0</v>
      </c>
      <c r="DT183" s="232"/>
      <c r="DU183" s="232"/>
      <c r="DV183" s="232"/>
      <c r="DW183" s="232"/>
      <c r="DX183" s="232"/>
      <c r="DY183" s="232"/>
      <c r="DZ183" s="232"/>
      <c r="EA183" s="232"/>
      <c r="EB183" s="232"/>
      <c r="EC183" s="232"/>
      <c r="ED183" s="232"/>
      <c r="EE183" s="232"/>
      <c r="EF183" s="232"/>
      <c r="EG183" s="232"/>
      <c r="EH183" s="232"/>
      <c r="EI183" s="232"/>
      <c r="EJ183" s="232"/>
      <c r="EK183" s="232"/>
      <c r="EL183" s="232"/>
      <c r="EM183" s="232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33"/>
      <c r="FB183" s="233"/>
      <c r="FC183" s="233"/>
      <c r="FD183" s="233"/>
      <c r="FE183" s="233"/>
      <c r="FF183" s="233"/>
      <c r="FG183" s="233"/>
      <c r="FH183" s="233"/>
      <c r="FI183" s="233"/>
    </row>
    <row r="184" spans="1:165" s="234" customFormat="1" ht="19.5" customHeight="1" x14ac:dyDescent="0.35">
      <c r="A184" s="205"/>
      <c r="B184" s="466">
        <f t="shared" si="2511"/>
        <v>39722</v>
      </c>
      <c r="C184" s="467">
        <f t="shared" si="2512"/>
        <v>165869.55000000002</v>
      </c>
      <c r="D184" s="467">
        <v>0</v>
      </c>
      <c r="E184" s="467">
        <v>0</v>
      </c>
      <c r="F184" s="467">
        <f t="shared" si="2453"/>
        <v>51155.56</v>
      </c>
      <c r="G184" s="467">
        <f t="shared" si="2513"/>
        <v>217025.11000000002</v>
      </c>
      <c r="H184" s="480">
        <f t="shared" si="2514"/>
        <v>0.30840838478189631</v>
      </c>
      <c r="I184" s="347">
        <f t="shared" si="2515"/>
        <v>569222.55999999994</v>
      </c>
      <c r="J184" s="210">
        <f t="shared" si="2454"/>
        <v>0</v>
      </c>
      <c r="K184" s="211">
        <v>39722</v>
      </c>
      <c r="L184" s="212">
        <f t="shared" si="2516"/>
        <v>1</v>
      </c>
      <c r="M184" s="398">
        <v>9799.5</v>
      </c>
      <c r="N184" s="235">
        <f t="shared" si="2455"/>
        <v>9799.5</v>
      </c>
      <c r="O184" s="214">
        <f t="shared" ref="O184" si="2691">O183</f>
        <v>0</v>
      </c>
      <c r="P184" s="398">
        <v>979.95</v>
      </c>
      <c r="Q184" s="236">
        <f t="shared" si="2456"/>
        <v>0</v>
      </c>
      <c r="R184" s="212">
        <f t="shared" ref="R184" si="2692">R183</f>
        <v>0</v>
      </c>
      <c r="S184" s="398">
        <v>4996.3999999999996</v>
      </c>
      <c r="T184" s="237">
        <f t="shared" si="2457"/>
        <v>0</v>
      </c>
      <c r="U184" s="216">
        <f t="shared" ref="U184" si="2693">U183</f>
        <v>0</v>
      </c>
      <c r="V184" s="398">
        <v>499.64</v>
      </c>
      <c r="W184" s="237">
        <f t="shared" si="2458"/>
        <v>0</v>
      </c>
      <c r="X184" s="216">
        <f t="shared" ref="X184" si="2694">X183</f>
        <v>0</v>
      </c>
      <c r="Y184" s="383">
        <v>10302</v>
      </c>
      <c r="Z184" s="238">
        <f t="shared" si="2459"/>
        <v>0</v>
      </c>
      <c r="AA184" s="218">
        <f t="shared" ref="AA184" si="2695">AA183</f>
        <v>1</v>
      </c>
      <c r="AB184" s="383">
        <v>5131.5</v>
      </c>
      <c r="AC184" s="239">
        <f t="shared" si="2460"/>
        <v>5131.5</v>
      </c>
      <c r="AD184" s="216">
        <f t="shared" ref="AD184" si="2696">AD183</f>
        <v>0</v>
      </c>
      <c r="AE184" s="383">
        <v>995.1</v>
      </c>
      <c r="AF184" s="239">
        <f t="shared" si="2461"/>
        <v>0</v>
      </c>
      <c r="AG184" s="216">
        <f t="shared" ref="AG184" si="2697">AG183</f>
        <v>0</v>
      </c>
      <c r="AH184" s="382">
        <v>-795</v>
      </c>
      <c r="AI184" s="238">
        <f t="shared" si="2462"/>
        <v>0</v>
      </c>
      <c r="AJ184" s="218">
        <f t="shared" ref="AJ184" si="2698">AJ183</f>
        <v>0</v>
      </c>
      <c r="AK184" s="382">
        <v>-417</v>
      </c>
      <c r="AL184" s="239">
        <f t="shared" si="2463"/>
        <v>0</v>
      </c>
      <c r="AM184" s="216">
        <f t="shared" ref="AM184" si="2699">AM183</f>
        <v>1</v>
      </c>
      <c r="AN184" s="382">
        <v>-190.2</v>
      </c>
      <c r="AO184" s="238">
        <f t="shared" si="2464"/>
        <v>-190.2</v>
      </c>
      <c r="AP184" s="218">
        <f t="shared" ref="AP184" si="2700">AP183</f>
        <v>1</v>
      </c>
      <c r="AQ184" s="398">
        <v>12360</v>
      </c>
      <c r="AR184" s="239">
        <f t="shared" si="2465"/>
        <v>12360</v>
      </c>
      <c r="AS184" s="216">
        <f t="shared" ref="AS184" si="2701">AS183</f>
        <v>0</v>
      </c>
      <c r="AT184" s="398">
        <v>1236</v>
      </c>
      <c r="AU184" s="240">
        <f t="shared" si="2466"/>
        <v>0</v>
      </c>
      <c r="AV184" s="214">
        <f t="shared" ref="AV184" si="2702">AV183</f>
        <v>0</v>
      </c>
      <c r="AW184" s="398">
        <v>11141</v>
      </c>
      <c r="AX184" s="236">
        <f t="shared" si="2467"/>
        <v>0</v>
      </c>
      <c r="AY184" s="212">
        <f t="shared" ref="AY184" si="2703">AY183</f>
        <v>1</v>
      </c>
      <c r="AZ184" s="382">
        <v>-2263.9899999999998</v>
      </c>
      <c r="BA184" s="241">
        <f t="shared" si="2468"/>
        <v>-2263.9899999999998</v>
      </c>
      <c r="BB184" s="214">
        <f t="shared" ref="BB184" si="2704">BB183</f>
        <v>0</v>
      </c>
      <c r="BC184" s="382">
        <v>-261.5</v>
      </c>
      <c r="BD184" s="242">
        <f t="shared" si="2469"/>
        <v>0</v>
      </c>
      <c r="BE184" s="212">
        <f t="shared" ref="BE184" si="2705">BE183</f>
        <v>0</v>
      </c>
      <c r="BF184" s="375">
        <v>16537.5</v>
      </c>
      <c r="BG184" s="242">
        <f t="shared" si="2470"/>
        <v>0</v>
      </c>
      <c r="BH184" s="212">
        <f t="shared" ref="BH184" si="2706">BH183</f>
        <v>1</v>
      </c>
      <c r="BI184" s="375">
        <v>8268.75</v>
      </c>
      <c r="BJ184" s="240">
        <f t="shared" si="2471"/>
        <v>8268.75</v>
      </c>
      <c r="BK184" s="212">
        <f t="shared" ref="BK184" si="2707">BK183</f>
        <v>0</v>
      </c>
      <c r="BL184" s="375">
        <v>1653.75</v>
      </c>
      <c r="BM184" s="240">
        <f t="shared" si="2472"/>
        <v>0</v>
      </c>
      <c r="BN184" s="212">
        <f t="shared" ref="BN184" si="2708">BN183</f>
        <v>0</v>
      </c>
      <c r="BO184" s="398">
        <v>5098.5</v>
      </c>
      <c r="BP184" s="236">
        <f t="shared" si="2473"/>
        <v>0</v>
      </c>
      <c r="BQ184" s="212">
        <f t="shared" ref="BQ184" si="2709">BQ183</f>
        <v>2</v>
      </c>
      <c r="BR184" s="398">
        <v>9025</v>
      </c>
      <c r="BS184" s="242">
        <f t="shared" si="2474"/>
        <v>18050</v>
      </c>
      <c r="BT184" s="212">
        <f t="shared" ref="BT184" si="2710">BT183</f>
        <v>0</v>
      </c>
      <c r="BU184" s="398">
        <v>4512.5</v>
      </c>
      <c r="BV184" s="240">
        <f t="shared" si="2475"/>
        <v>0</v>
      </c>
      <c r="BW184" s="220">
        <f t="shared" ref="BW184" si="2711">BW183</f>
        <v>0</v>
      </c>
      <c r="BX184" s="398">
        <v>902.5</v>
      </c>
      <c r="BY184" s="236">
        <f t="shared" si="2476"/>
        <v>0</v>
      </c>
      <c r="BZ184" s="212">
        <f t="shared" si="2538"/>
        <v>0</v>
      </c>
      <c r="CA184" s="213"/>
      <c r="CB184" s="240">
        <f t="shared" si="2477"/>
        <v>0</v>
      </c>
      <c r="CC184" s="214">
        <f t="shared" si="2539"/>
        <v>0</v>
      </c>
      <c r="CD184" s="215"/>
      <c r="CE184" s="242">
        <f t="shared" si="2478"/>
        <v>0</v>
      </c>
      <c r="CF184" s="221">
        <f t="shared" si="2479"/>
        <v>51155.56</v>
      </c>
      <c r="CG184" s="222">
        <f t="shared" si="2480"/>
        <v>1</v>
      </c>
      <c r="CH184" s="222">
        <f t="shared" si="2481"/>
        <v>0</v>
      </c>
      <c r="CI184" s="223">
        <v>39722</v>
      </c>
      <c r="CJ184" s="209">
        <f t="shared" si="2482"/>
        <v>51155.56</v>
      </c>
      <c r="CK184" s="209">
        <f t="shared" si="2483"/>
        <v>0</v>
      </c>
      <c r="CL184" s="209">
        <f t="shared" si="2540"/>
        <v>569222.55999999994</v>
      </c>
      <c r="CM184" s="207">
        <f>MAX(CL55:CL184)</f>
        <v>569222.55999999994</v>
      </c>
      <c r="CN184" s="207">
        <f t="shared" si="2484"/>
        <v>0</v>
      </c>
      <c r="CO184" s="225" t="b">
        <f>(CN185=CM394)</f>
        <v>0</v>
      </c>
      <c r="CP184" s="226">
        <f t="shared" si="2452"/>
        <v>0</v>
      </c>
      <c r="CQ184" s="227">
        <f t="shared" si="2485"/>
        <v>40452</v>
      </c>
      <c r="CR184" s="228">
        <f t="shared" si="2486"/>
        <v>99038</v>
      </c>
      <c r="CS184" s="228">
        <f t="shared" si="2487"/>
        <v>0</v>
      </c>
      <c r="CT184" s="228">
        <f t="shared" si="2488"/>
        <v>0</v>
      </c>
      <c r="CU184" s="228">
        <f t="shared" si="2489"/>
        <v>0</v>
      </c>
      <c r="CV184" s="228">
        <f t="shared" si="2490"/>
        <v>0</v>
      </c>
      <c r="CW184" s="228">
        <f t="shared" si="2491"/>
        <v>65167.5</v>
      </c>
      <c r="CX184" s="228">
        <f t="shared" si="2492"/>
        <v>0</v>
      </c>
      <c r="CY184" s="228">
        <f t="shared" si="2493"/>
        <v>0</v>
      </c>
      <c r="CZ184" s="228">
        <f t="shared" si="2494"/>
        <v>0</v>
      </c>
      <c r="DA184" s="228">
        <f t="shared" si="2495"/>
        <v>18528</v>
      </c>
      <c r="DB184" s="228">
        <f t="shared" si="2496"/>
        <v>133797</v>
      </c>
      <c r="DC184" s="228">
        <f t="shared" si="2497"/>
        <v>0</v>
      </c>
      <c r="DD184" s="228">
        <f t="shared" si="2498"/>
        <v>0</v>
      </c>
      <c r="DE184" s="228">
        <f t="shared" si="2499"/>
        <v>93523.969999999972</v>
      </c>
      <c r="DF184" s="228">
        <f t="shared" si="2500"/>
        <v>0</v>
      </c>
      <c r="DG184" s="228">
        <f t="shared" si="2501"/>
        <v>0</v>
      </c>
      <c r="DH184" s="228">
        <f t="shared" si="2502"/>
        <v>101721.52000000002</v>
      </c>
      <c r="DI184" s="228">
        <f t="shared" si="2503"/>
        <v>0</v>
      </c>
      <c r="DJ184" s="228">
        <f t="shared" si="2504"/>
        <v>0</v>
      </c>
      <c r="DK184" s="228">
        <f t="shared" si="2505"/>
        <v>285006.76</v>
      </c>
      <c r="DL184" s="228">
        <f t="shared" si="2506"/>
        <v>0</v>
      </c>
      <c r="DM184" s="228">
        <f t="shared" si="2507"/>
        <v>0</v>
      </c>
      <c r="DN184" s="228">
        <f t="shared" si="2508"/>
        <v>0</v>
      </c>
      <c r="DO184" s="228">
        <f t="shared" si="2509"/>
        <v>0</v>
      </c>
      <c r="DP184" s="229">
        <f t="shared" si="2510"/>
        <v>40452</v>
      </c>
      <c r="DQ184" s="228">
        <f t="shared" si="2688"/>
        <v>796782.75</v>
      </c>
      <c r="DR184" s="230">
        <f t="shared" si="2689"/>
        <v>40452</v>
      </c>
      <c r="DS184" s="231">
        <f t="shared" si="2690"/>
        <v>0</v>
      </c>
      <c r="DT184" s="232"/>
      <c r="DU184" s="232"/>
      <c r="DV184" s="232"/>
      <c r="DW184" s="232"/>
      <c r="DX184" s="232"/>
      <c r="DY184" s="232"/>
      <c r="DZ184" s="232"/>
      <c r="EA184" s="232"/>
      <c r="EB184" s="232"/>
      <c r="EC184" s="232"/>
      <c r="ED184" s="232"/>
      <c r="EE184" s="232"/>
      <c r="EF184" s="232"/>
      <c r="EG184" s="232"/>
      <c r="EH184" s="232"/>
      <c r="EI184" s="232"/>
      <c r="EJ184" s="232"/>
      <c r="EK184" s="232"/>
      <c r="EL184" s="232"/>
      <c r="EM184" s="232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5"/>
      <c r="FA184" s="233"/>
      <c r="FB184" s="233"/>
      <c r="FC184" s="233"/>
      <c r="FD184" s="233"/>
      <c r="FE184" s="233"/>
      <c r="FF184" s="233"/>
      <c r="FG184" s="233"/>
      <c r="FH184" s="233"/>
      <c r="FI184" s="233"/>
    </row>
    <row r="185" spans="1:165" s="234" customFormat="1" ht="19.5" customHeight="1" x14ac:dyDescent="0.35">
      <c r="A185" s="205"/>
      <c r="B185" s="466">
        <f t="shared" si="2511"/>
        <v>39753</v>
      </c>
      <c r="C185" s="467">
        <f t="shared" si="2512"/>
        <v>217025.11000000002</v>
      </c>
      <c r="D185" s="467">
        <v>0</v>
      </c>
      <c r="E185" s="467">
        <v>0</v>
      </c>
      <c r="F185" s="467">
        <f t="shared" si="2453"/>
        <v>15831.24</v>
      </c>
      <c r="G185" s="467">
        <f t="shared" si="2513"/>
        <v>232856.35</v>
      </c>
      <c r="H185" s="480">
        <f t="shared" si="2514"/>
        <v>7.2946582079833983E-2</v>
      </c>
      <c r="I185" s="347">
        <f t="shared" si="2515"/>
        <v>585053.79999999993</v>
      </c>
      <c r="J185" s="210">
        <f t="shared" si="2454"/>
        <v>0</v>
      </c>
      <c r="K185" s="211">
        <v>39753</v>
      </c>
      <c r="L185" s="212">
        <f t="shared" si="2516"/>
        <v>1</v>
      </c>
      <c r="M185" s="398">
        <v>3625.5</v>
      </c>
      <c r="N185" s="235">
        <f t="shared" si="2455"/>
        <v>3625.5</v>
      </c>
      <c r="O185" s="214">
        <f t="shared" ref="O185" si="2712">O184</f>
        <v>0</v>
      </c>
      <c r="P185" s="398">
        <v>362.55</v>
      </c>
      <c r="Q185" s="236">
        <f t="shared" si="2456"/>
        <v>0</v>
      </c>
      <c r="R185" s="212">
        <f t="shared" ref="R185" si="2713">R184</f>
        <v>0</v>
      </c>
      <c r="S185" s="398">
        <v>2980.6</v>
      </c>
      <c r="T185" s="237">
        <f t="shared" si="2457"/>
        <v>0</v>
      </c>
      <c r="U185" s="216">
        <f t="shared" ref="U185" si="2714">U184</f>
        <v>0</v>
      </c>
      <c r="V185" s="398">
        <v>298.06</v>
      </c>
      <c r="W185" s="237">
        <f t="shared" si="2458"/>
        <v>0</v>
      </c>
      <c r="X185" s="216">
        <f t="shared" ref="X185" si="2715">X184</f>
        <v>0</v>
      </c>
      <c r="Y185" s="382">
        <v>-6119</v>
      </c>
      <c r="Z185" s="238">
        <f t="shared" si="2459"/>
        <v>0</v>
      </c>
      <c r="AA185" s="218">
        <f t="shared" ref="AA185" si="2716">AA184</f>
        <v>1</v>
      </c>
      <c r="AB185" s="382">
        <v>-3079</v>
      </c>
      <c r="AC185" s="239">
        <f t="shared" si="2460"/>
        <v>-3079</v>
      </c>
      <c r="AD185" s="216">
        <f t="shared" ref="AD185" si="2717">AD184</f>
        <v>0</v>
      </c>
      <c r="AE185" s="382">
        <v>-647</v>
      </c>
      <c r="AF185" s="239">
        <f t="shared" si="2461"/>
        <v>0</v>
      </c>
      <c r="AG185" s="216">
        <f t="shared" ref="AG185" si="2718">AG184</f>
        <v>0</v>
      </c>
      <c r="AH185" s="382">
        <v>-2839</v>
      </c>
      <c r="AI185" s="238">
        <f t="shared" si="2462"/>
        <v>0</v>
      </c>
      <c r="AJ185" s="218">
        <f t="shared" ref="AJ185" si="2719">AJ184</f>
        <v>0</v>
      </c>
      <c r="AK185" s="382">
        <v>-1439</v>
      </c>
      <c r="AL185" s="239">
        <f t="shared" si="2463"/>
        <v>0</v>
      </c>
      <c r="AM185" s="216">
        <f t="shared" ref="AM185" si="2720">AM184</f>
        <v>1</v>
      </c>
      <c r="AN185" s="382">
        <v>-599</v>
      </c>
      <c r="AO185" s="238">
        <f t="shared" si="2464"/>
        <v>-599</v>
      </c>
      <c r="AP185" s="218">
        <f t="shared" ref="AP185" si="2721">AP184</f>
        <v>1</v>
      </c>
      <c r="AQ185" s="398">
        <v>1340</v>
      </c>
      <c r="AR185" s="239">
        <f t="shared" si="2465"/>
        <v>1340</v>
      </c>
      <c r="AS185" s="216">
        <f t="shared" ref="AS185" si="2722">AS184</f>
        <v>0</v>
      </c>
      <c r="AT185" s="398">
        <v>134</v>
      </c>
      <c r="AU185" s="240">
        <f t="shared" si="2466"/>
        <v>0</v>
      </c>
      <c r="AV185" s="214">
        <f t="shared" ref="AV185" si="2723">AV184</f>
        <v>0</v>
      </c>
      <c r="AW185" s="398">
        <v>2480</v>
      </c>
      <c r="AX185" s="236">
        <f t="shared" si="2467"/>
        <v>0</v>
      </c>
      <c r="AY185" s="212">
        <f t="shared" ref="AY185" si="2724">AY184</f>
        <v>1</v>
      </c>
      <c r="AZ185" s="383">
        <v>5999.99</v>
      </c>
      <c r="BA185" s="241">
        <f t="shared" si="2468"/>
        <v>5999.99</v>
      </c>
      <c r="BB185" s="214">
        <f t="shared" ref="BB185" si="2725">BB184</f>
        <v>0</v>
      </c>
      <c r="BC185" s="383">
        <v>600</v>
      </c>
      <c r="BD185" s="242">
        <f t="shared" si="2469"/>
        <v>0</v>
      </c>
      <c r="BE185" s="212">
        <f t="shared" ref="BE185" si="2726">BE184</f>
        <v>0</v>
      </c>
      <c r="BF185" s="375">
        <v>637.5</v>
      </c>
      <c r="BG185" s="242">
        <f t="shared" si="2470"/>
        <v>0</v>
      </c>
      <c r="BH185" s="212">
        <f t="shared" ref="BH185" si="2727">BH184</f>
        <v>1</v>
      </c>
      <c r="BI185" s="375">
        <v>318.75</v>
      </c>
      <c r="BJ185" s="240">
        <f t="shared" si="2471"/>
        <v>318.75</v>
      </c>
      <c r="BK185" s="212">
        <f t="shared" ref="BK185" si="2728">BK184</f>
        <v>0</v>
      </c>
      <c r="BL185" s="375">
        <v>63.75</v>
      </c>
      <c r="BM185" s="240">
        <f t="shared" si="2472"/>
        <v>0</v>
      </c>
      <c r="BN185" s="212">
        <f t="shared" ref="BN185" si="2729">BN184</f>
        <v>0</v>
      </c>
      <c r="BO185" s="398">
        <v>5475</v>
      </c>
      <c r="BP185" s="236">
        <f t="shared" si="2473"/>
        <v>0</v>
      </c>
      <c r="BQ185" s="212">
        <f t="shared" ref="BQ185" si="2730">BQ184</f>
        <v>2</v>
      </c>
      <c r="BR185" s="398">
        <v>4112.5</v>
      </c>
      <c r="BS185" s="242">
        <f t="shared" si="2474"/>
        <v>8225</v>
      </c>
      <c r="BT185" s="212">
        <f t="shared" ref="BT185" si="2731">BT184</f>
        <v>0</v>
      </c>
      <c r="BU185" s="398">
        <v>2056.25</v>
      </c>
      <c r="BV185" s="240">
        <f t="shared" si="2475"/>
        <v>0</v>
      </c>
      <c r="BW185" s="220">
        <f t="shared" ref="BW185" si="2732">BW184</f>
        <v>0</v>
      </c>
      <c r="BX185" s="398">
        <v>411.25</v>
      </c>
      <c r="BY185" s="236">
        <f t="shared" si="2476"/>
        <v>0</v>
      </c>
      <c r="BZ185" s="212">
        <f t="shared" si="2538"/>
        <v>0</v>
      </c>
      <c r="CA185" s="213"/>
      <c r="CB185" s="240">
        <f t="shared" si="2477"/>
        <v>0</v>
      </c>
      <c r="CC185" s="214">
        <f t="shared" si="2539"/>
        <v>0</v>
      </c>
      <c r="CD185" s="215"/>
      <c r="CE185" s="242">
        <f t="shared" si="2478"/>
        <v>0</v>
      </c>
      <c r="CF185" s="221">
        <f t="shared" si="2479"/>
        <v>15831.24</v>
      </c>
      <c r="CG185" s="222">
        <f t="shared" si="2480"/>
        <v>1</v>
      </c>
      <c r="CH185" s="222">
        <f t="shared" si="2481"/>
        <v>0</v>
      </c>
      <c r="CI185" s="223">
        <v>39753</v>
      </c>
      <c r="CJ185" s="209">
        <f t="shared" si="2482"/>
        <v>15831.24</v>
      </c>
      <c r="CK185" s="209">
        <f t="shared" si="2483"/>
        <v>0</v>
      </c>
      <c r="CL185" s="209">
        <f t="shared" si="2540"/>
        <v>585053.79999999993</v>
      </c>
      <c r="CM185" s="207">
        <f>MAX(CL55:CL185)</f>
        <v>585053.79999999993</v>
      </c>
      <c r="CN185" s="207">
        <f t="shared" si="2484"/>
        <v>0</v>
      </c>
      <c r="CO185" s="225" t="b">
        <f>(CN186=CM394)</f>
        <v>0</v>
      </c>
      <c r="CP185" s="226">
        <f t="shared" si="2452"/>
        <v>0</v>
      </c>
      <c r="CQ185" s="227">
        <f t="shared" si="2485"/>
        <v>40483</v>
      </c>
      <c r="CR185" s="228">
        <f t="shared" si="2486"/>
        <v>99748.5</v>
      </c>
      <c r="CS185" s="228">
        <f t="shared" si="2487"/>
        <v>0</v>
      </c>
      <c r="CT185" s="228">
        <f t="shared" si="2488"/>
        <v>0</v>
      </c>
      <c r="CU185" s="228">
        <f t="shared" si="2489"/>
        <v>0</v>
      </c>
      <c r="CV185" s="228">
        <f t="shared" si="2490"/>
        <v>0</v>
      </c>
      <c r="CW185" s="228">
        <f t="shared" si="2491"/>
        <v>65120.5</v>
      </c>
      <c r="CX185" s="228">
        <f t="shared" si="2492"/>
        <v>0</v>
      </c>
      <c r="CY185" s="228">
        <f t="shared" si="2493"/>
        <v>0</v>
      </c>
      <c r="CZ185" s="228">
        <f t="shared" si="2494"/>
        <v>0</v>
      </c>
      <c r="DA185" s="228">
        <f t="shared" si="2495"/>
        <v>21864</v>
      </c>
      <c r="DB185" s="228">
        <f t="shared" si="2496"/>
        <v>137641</v>
      </c>
      <c r="DC185" s="228">
        <f t="shared" si="2497"/>
        <v>0</v>
      </c>
      <c r="DD185" s="228">
        <f t="shared" si="2498"/>
        <v>0</v>
      </c>
      <c r="DE185" s="228">
        <f t="shared" si="2499"/>
        <v>93012.209999999977</v>
      </c>
      <c r="DF185" s="228">
        <f t="shared" si="2500"/>
        <v>0</v>
      </c>
      <c r="DG185" s="228">
        <f t="shared" si="2501"/>
        <v>0</v>
      </c>
      <c r="DH185" s="228">
        <f t="shared" si="2502"/>
        <v>105845.65000000002</v>
      </c>
      <c r="DI185" s="228">
        <f t="shared" si="2503"/>
        <v>0</v>
      </c>
      <c r="DJ185" s="228">
        <f t="shared" si="2504"/>
        <v>0</v>
      </c>
      <c r="DK185" s="228">
        <f t="shared" si="2505"/>
        <v>283178.76</v>
      </c>
      <c r="DL185" s="228">
        <f t="shared" si="2506"/>
        <v>0</v>
      </c>
      <c r="DM185" s="228">
        <f t="shared" si="2507"/>
        <v>0</v>
      </c>
      <c r="DN185" s="228">
        <f t="shared" si="2508"/>
        <v>0</v>
      </c>
      <c r="DO185" s="228">
        <f t="shared" si="2509"/>
        <v>0</v>
      </c>
      <c r="DP185" s="229">
        <f t="shared" si="2510"/>
        <v>40483</v>
      </c>
      <c r="DQ185" s="228">
        <f t="shared" si="2688"/>
        <v>806410.62</v>
      </c>
      <c r="DR185" s="230">
        <f t="shared" si="2689"/>
        <v>40483</v>
      </c>
      <c r="DS185" s="231">
        <f t="shared" si="2690"/>
        <v>0</v>
      </c>
      <c r="DT185" s="232"/>
      <c r="DU185" s="232"/>
      <c r="DV185" s="232"/>
      <c r="DW185" s="232"/>
      <c r="DX185" s="232"/>
      <c r="DY185" s="232"/>
      <c r="DZ185" s="232"/>
      <c r="EA185" s="232"/>
      <c r="EB185" s="232"/>
      <c r="EC185" s="232"/>
      <c r="ED185" s="232"/>
      <c r="EE185" s="232"/>
      <c r="EF185" s="232"/>
      <c r="EG185" s="232"/>
      <c r="EH185" s="232"/>
      <c r="EI185" s="232"/>
      <c r="EJ185" s="232"/>
      <c r="EK185" s="232"/>
      <c r="EL185" s="232"/>
      <c r="EM185" s="232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33"/>
      <c r="FB185" s="233"/>
      <c r="FC185" s="233"/>
      <c r="FD185" s="233"/>
      <c r="FE185" s="233"/>
      <c r="FF185" s="233"/>
      <c r="FG185" s="233"/>
      <c r="FH185" s="233"/>
      <c r="FI185" s="233"/>
    </row>
    <row r="186" spans="1:165" s="234" customFormat="1" ht="19.5" customHeight="1" x14ac:dyDescent="0.35">
      <c r="A186" s="205"/>
      <c r="B186" s="466">
        <f t="shared" si="2511"/>
        <v>39783</v>
      </c>
      <c r="C186" s="467">
        <f t="shared" si="2512"/>
        <v>232856.35</v>
      </c>
      <c r="D186" s="467">
        <v>0</v>
      </c>
      <c r="E186" s="467">
        <v>0</v>
      </c>
      <c r="F186" s="467">
        <f t="shared" si="2453"/>
        <v>35242.76</v>
      </c>
      <c r="G186" s="467">
        <f t="shared" si="2513"/>
        <v>268099.11</v>
      </c>
      <c r="H186" s="480">
        <f t="shared" si="2514"/>
        <v>0.15134979140573149</v>
      </c>
      <c r="I186" s="347">
        <f t="shared" si="2515"/>
        <v>620296.55999999994</v>
      </c>
      <c r="J186" s="210">
        <f t="shared" si="2454"/>
        <v>0</v>
      </c>
      <c r="K186" s="211">
        <v>39783</v>
      </c>
      <c r="L186" s="212">
        <f t="shared" si="2516"/>
        <v>1</v>
      </c>
      <c r="M186" s="397">
        <v>-793.5</v>
      </c>
      <c r="N186" s="235">
        <f t="shared" si="2455"/>
        <v>-793.5</v>
      </c>
      <c r="O186" s="214">
        <f t="shared" ref="O186" si="2733">O185</f>
        <v>0</v>
      </c>
      <c r="P186" s="397">
        <v>-184.65</v>
      </c>
      <c r="Q186" s="236">
        <f t="shared" si="2456"/>
        <v>0</v>
      </c>
      <c r="R186" s="212">
        <f t="shared" ref="R186" si="2734">R185</f>
        <v>0</v>
      </c>
      <c r="S186" s="397">
        <v>-986.2</v>
      </c>
      <c r="T186" s="237">
        <f t="shared" si="2457"/>
        <v>0</v>
      </c>
      <c r="U186" s="216">
        <f t="shared" ref="U186" si="2735">U185</f>
        <v>0</v>
      </c>
      <c r="V186" s="397">
        <v>-133.72</v>
      </c>
      <c r="W186" s="237">
        <f t="shared" si="2458"/>
        <v>0</v>
      </c>
      <c r="X186" s="216">
        <f t="shared" ref="X186" si="2736">X185</f>
        <v>0</v>
      </c>
      <c r="Y186" s="383">
        <v>6376</v>
      </c>
      <c r="Z186" s="238">
        <f t="shared" si="2459"/>
        <v>0</v>
      </c>
      <c r="AA186" s="218">
        <f t="shared" ref="AA186" si="2737">AA185</f>
        <v>1</v>
      </c>
      <c r="AB186" s="383">
        <v>3188</v>
      </c>
      <c r="AC186" s="239">
        <f t="shared" si="2460"/>
        <v>3188</v>
      </c>
      <c r="AD186" s="216">
        <f t="shared" ref="AD186" si="2738">AD185</f>
        <v>0</v>
      </c>
      <c r="AE186" s="383">
        <v>637.6</v>
      </c>
      <c r="AF186" s="239">
        <f t="shared" si="2461"/>
        <v>0</v>
      </c>
      <c r="AG186" s="216">
        <f t="shared" ref="AG186" si="2739">AG185</f>
        <v>0</v>
      </c>
      <c r="AH186" s="382">
        <v>-1330.51</v>
      </c>
      <c r="AI186" s="238">
        <f t="shared" si="2462"/>
        <v>0</v>
      </c>
      <c r="AJ186" s="218">
        <f t="shared" ref="AJ186" si="2740">AJ185</f>
        <v>0</v>
      </c>
      <c r="AK186" s="382">
        <v>-704.26</v>
      </c>
      <c r="AL186" s="239">
        <f t="shared" si="2463"/>
        <v>0</v>
      </c>
      <c r="AM186" s="216">
        <f t="shared" ref="AM186" si="2741">AM185</f>
        <v>1</v>
      </c>
      <c r="AN186" s="382">
        <v>-328.5</v>
      </c>
      <c r="AO186" s="238">
        <f t="shared" si="2464"/>
        <v>-328.5</v>
      </c>
      <c r="AP186" s="218">
        <f t="shared" ref="AP186" si="2742">AP185</f>
        <v>1</v>
      </c>
      <c r="AQ186" s="398">
        <v>5411</v>
      </c>
      <c r="AR186" s="239">
        <f t="shared" si="2465"/>
        <v>5411</v>
      </c>
      <c r="AS186" s="216">
        <f t="shared" ref="AS186" si="2743">AS185</f>
        <v>0</v>
      </c>
      <c r="AT186" s="398">
        <v>506</v>
      </c>
      <c r="AU186" s="240">
        <f t="shared" si="2466"/>
        <v>0</v>
      </c>
      <c r="AV186" s="214">
        <f t="shared" ref="AV186" si="2744">AV185</f>
        <v>0</v>
      </c>
      <c r="AW186" s="397">
        <v>-1839</v>
      </c>
      <c r="AX186" s="236">
        <f t="shared" si="2467"/>
        <v>0</v>
      </c>
      <c r="AY186" s="212">
        <f t="shared" ref="AY186" si="2745">AY185</f>
        <v>1</v>
      </c>
      <c r="AZ186" s="383">
        <v>9561.01</v>
      </c>
      <c r="BA186" s="241">
        <f t="shared" si="2468"/>
        <v>9561.01</v>
      </c>
      <c r="BB186" s="214">
        <f t="shared" ref="BB186" si="2746">BB185</f>
        <v>0</v>
      </c>
      <c r="BC186" s="383">
        <v>921</v>
      </c>
      <c r="BD186" s="242">
        <f t="shared" si="2469"/>
        <v>0</v>
      </c>
      <c r="BE186" s="212">
        <f t="shared" ref="BE186" si="2747">BE185</f>
        <v>0</v>
      </c>
      <c r="BF186" s="375">
        <v>9348.5</v>
      </c>
      <c r="BG186" s="242">
        <f t="shared" si="2470"/>
        <v>0</v>
      </c>
      <c r="BH186" s="212">
        <f t="shared" ref="BH186" si="2748">BH185</f>
        <v>1</v>
      </c>
      <c r="BI186" s="375">
        <v>4654.75</v>
      </c>
      <c r="BJ186" s="240">
        <f t="shared" si="2471"/>
        <v>4654.75</v>
      </c>
      <c r="BK186" s="212">
        <f t="shared" ref="BK186" si="2749">BK185</f>
        <v>0</v>
      </c>
      <c r="BL186" s="375">
        <v>899.75</v>
      </c>
      <c r="BM186" s="240">
        <f t="shared" si="2472"/>
        <v>0</v>
      </c>
      <c r="BN186" s="212">
        <f t="shared" ref="BN186" si="2750">BN185</f>
        <v>0</v>
      </c>
      <c r="BO186" s="398">
        <v>509.5</v>
      </c>
      <c r="BP186" s="236">
        <f t="shared" si="2473"/>
        <v>0</v>
      </c>
      <c r="BQ186" s="212">
        <f t="shared" ref="BQ186" si="2751">BQ185</f>
        <v>2</v>
      </c>
      <c r="BR186" s="398">
        <v>6775</v>
      </c>
      <c r="BS186" s="242">
        <f t="shared" si="2474"/>
        <v>13550</v>
      </c>
      <c r="BT186" s="212">
        <f t="shared" ref="BT186" si="2752">BT185</f>
        <v>0</v>
      </c>
      <c r="BU186" s="398">
        <v>3387.5</v>
      </c>
      <c r="BV186" s="240">
        <f t="shared" si="2475"/>
        <v>0</v>
      </c>
      <c r="BW186" s="220">
        <f t="shared" ref="BW186" si="2753">BW185</f>
        <v>0</v>
      </c>
      <c r="BX186" s="398">
        <v>677.5</v>
      </c>
      <c r="BY186" s="236">
        <f t="shared" si="2476"/>
        <v>0</v>
      </c>
      <c r="BZ186" s="212">
        <f t="shared" si="2538"/>
        <v>0</v>
      </c>
      <c r="CA186" s="213"/>
      <c r="CB186" s="240">
        <f t="shared" si="2477"/>
        <v>0</v>
      </c>
      <c r="CC186" s="214">
        <f t="shared" si="2539"/>
        <v>0</v>
      </c>
      <c r="CD186" s="215"/>
      <c r="CE186" s="242">
        <f t="shared" si="2478"/>
        <v>0</v>
      </c>
      <c r="CF186" s="221">
        <f t="shared" si="2479"/>
        <v>35242.76</v>
      </c>
      <c r="CG186" s="222">
        <f t="shared" si="2480"/>
        <v>1</v>
      </c>
      <c r="CH186" s="222">
        <f t="shared" si="2481"/>
        <v>0</v>
      </c>
      <c r="CI186" s="223">
        <v>39783</v>
      </c>
      <c r="CJ186" s="209">
        <f t="shared" si="2482"/>
        <v>35242.76</v>
      </c>
      <c r="CK186" s="209">
        <f t="shared" si="2483"/>
        <v>0</v>
      </c>
      <c r="CL186" s="209">
        <f t="shared" si="2540"/>
        <v>620296.55999999994</v>
      </c>
      <c r="CM186" s="207">
        <f>MAX(CL55:CL186)</f>
        <v>620296.55999999994</v>
      </c>
      <c r="CN186" s="207">
        <f t="shared" si="2484"/>
        <v>0</v>
      </c>
      <c r="CO186" s="247"/>
      <c r="CP186" s="226"/>
      <c r="CQ186" s="227">
        <f t="shared" si="2485"/>
        <v>40513</v>
      </c>
      <c r="CR186" s="228">
        <f t="shared" si="2486"/>
        <v>101012</v>
      </c>
      <c r="CS186" s="228">
        <f t="shared" si="2487"/>
        <v>0</v>
      </c>
      <c r="CT186" s="228">
        <f t="shared" si="2488"/>
        <v>0</v>
      </c>
      <c r="CU186" s="228">
        <f t="shared" si="2489"/>
        <v>0</v>
      </c>
      <c r="CV186" s="228">
        <f t="shared" si="2490"/>
        <v>0</v>
      </c>
      <c r="CW186" s="228">
        <f t="shared" si="2491"/>
        <v>66863</v>
      </c>
      <c r="CX186" s="228">
        <f t="shared" si="2492"/>
        <v>0</v>
      </c>
      <c r="CY186" s="228">
        <f t="shared" si="2493"/>
        <v>0</v>
      </c>
      <c r="CZ186" s="228">
        <f t="shared" si="2494"/>
        <v>0</v>
      </c>
      <c r="DA186" s="228">
        <f t="shared" si="2495"/>
        <v>24647</v>
      </c>
      <c r="DB186" s="228">
        <f t="shared" si="2496"/>
        <v>138727</v>
      </c>
      <c r="DC186" s="228">
        <f t="shared" si="2497"/>
        <v>0</v>
      </c>
      <c r="DD186" s="228">
        <f t="shared" si="2498"/>
        <v>0</v>
      </c>
      <c r="DE186" s="228">
        <f t="shared" si="2499"/>
        <v>97453.219999999972</v>
      </c>
      <c r="DF186" s="228">
        <f t="shared" si="2500"/>
        <v>0</v>
      </c>
      <c r="DG186" s="228">
        <f t="shared" si="2501"/>
        <v>0</v>
      </c>
      <c r="DH186" s="228">
        <f t="shared" si="2502"/>
        <v>103331.27000000002</v>
      </c>
      <c r="DI186" s="228">
        <f t="shared" si="2503"/>
        <v>0</v>
      </c>
      <c r="DJ186" s="228">
        <f t="shared" si="2504"/>
        <v>0</v>
      </c>
      <c r="DK186" s="228">
        <f t="shared" si="2505"/>
        <v>287600.76</v>
      </c>
      <c r="DL186" s="228">
        <f t="shared" si="2506"/>
        <v>0</v>
      </c>
      <c r="DM186" s="228">
        <f t="shared" si="2507"/>
        <v>0</v>
      </c>
      <c r="DN186" s="228">
        <f t="shared" si="2508"/>
        <v>0</v>
      </c>
      <c r="DO186" s="228">
        <f t="shared" si="2509"/>
        <v>0</v>
      </c>
      <c r="DP186" s="229">
        <f t="shared" si="2510"/>
        <v>40513</v>
      </c>
      <c r="DQ186" s="228">
        <f t="shared" si="2688"/>
        <v>819634.25</v>
      </c>
      <c r="DR186" s="230">
        <f t="shared" si="2689"/>
        <v>40513</v>
      </c>
      <c r="DS186" s="231">
        <f t="shared" si="2690"/>
        <v>0</v>
      </c>
      <c r="DT186" s="232"/>
      <c r="DU186" s="232"/>
      <c r="DV186" s="232"/>
      <c r="DW186" s="232"/>
      <c r="DX186" s="232"/>
      <c r="DY186" s="232"/>
      <c r="DZ186" s="232"/>
      <c r="EA186" s="232"/>
      <c r="EB186" s="232"/>
      <c r="EC186" s="232"/>
      <c r="ED186" s="232"/>
      <c r="EE186" s="232"/>
      <c r="EF186" s="232"/>
      <c r="EG186" s="232"/>
      <c r="EH186" s="232"/>
      <c r="EI186" s="232"/>
      <c r="EJ186" s="232"/>
      <c r="EK186" s="232"/>
      <c r="EL186" s="232"/>
      <c r="EM186" s="232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33"/>
      <c r="FB186" s="233"/>
      <c r="FC186" s="233"/>
      <c r="FD186" s="233"/>
      <c r="FE186" s="233"/>
      <c r="FF186" s="233"/>
      <c r="FG186" s="233"/>
      <c r="FH186" s="233"/>
      <c r="FI186" s="233"/>
    </row>
    <row r="187" spans="1:165" s="234" customFormat="1" ht="19.5" customHeight="1" x14ac:dyDescent="0.35">
      <c r="A187" s="205"/>
      <c r="B187" s="466"/>
      <c r="C187" s="467"/>
      <c r="D187" s="467"/>
      <c r="E187" s="467"/>
      <c r="F187" s="481" t="s">
        <v>70</v>
      </c>
      <c r="G187" s="467"/>
      <c r="H187" s="482" t="s">
        <v>28</v>
      </c>
      <c r="I187" s="347"/>
      <c r="J187" s="210"/>
      <c r="K187" s="248"/>
      <c r="L187" s="212"/>
      <c r="M187"/>
      <c r="N187" s="235"/>
      <c r="O187" s="214"/>
      <c r="P187"/>
      <c r="Q187" s="236"/>
      <c r="R187" s="212"/>
      <c r="S187"/>
      <c r="T187" s="237"/>
      <c r="U187" s="216"/>
      <c r="V187"/>
      <c r="W187" s="237"/>
      <c r="X187" s="216"/>
      <c r="Y187" s="384" t="s">
        <v>70</v>
      </c>
      <c r="Z187" s="238"/>
      <c r="AA187" s="218"/>
      <c r="AB187" s="384" t="s">
        <v>70</v>
      </c>
      <c r="AC187" s="239"/>
      <c r="AD187" s="216"/>
      <c r="AE187" s="384" t="s">
        <v>70</v>
      </c>
      <c r="AF187" s="239"/>
      <c r="AG187" s="216"/>
      <c r="AH187" s="384" t="s">
        <v>70</v>
      </c>
      <c r="AI187" s="238"/>
      <c r="AJ187" s="218"/>
      <c r="AK187" s="384" t="s">
        <v>70</v>
      </c>
      <c r="AL187" s="239"/>
      <c r="AM187" s="216"/>
      <c r="AN187" s="384" t="s">
        <v>70</v>
      </c>
      <c r="AO187" s="238"/>
      <c r="AP187" s="218"/>
      <c r="AQ187" s="378" t="s">
        <v>4</v>
      </c>
      <c r="AR187" s="239"/>
      <c r="AS187" s="216"/>
      <c r="AT187" s="378" t="s">
        <v>4</v>
      </c>
      <c r="AU187" s="240"/>
      <c r="AV187" s="214"/>
      <c r="AW187" s="378" t="s">
        <v>4</v>
      </c>
      <c r="AX187" s="236"/>
      <c r="AY187" s="212"/>
      <c r="AZ187" s="384" t="s">
        <v>4</v>
      </c>
      <c r="BA187" s="241"/>
      <c r="BB187" s="214"/>
      <c r="BC187" s="384" t="s">
        <v>4</v>
      </c>
      <c r="BD187" s="242"/>
      <c r="BE187" s="212"/>
      <c r="BF187" s="380" t="s">
        <v>140</v>
      </c>
      <c r="BG187" s="242"/>
      <c r="BH187" s="212"/>
      <c r="BI187" s="380" t="s">
        <v>140</v>
      </c>
      <c r="BJ187" s="240"/>
      <c r="BK187" s="212"/>
      <c r="BL187" s="380" t="s">
        <v>140</v>
      </c>
      <c r="BM187" s="240"/>
      <c r="BN187" s="212"/>
      <c r="BO187" s="378" t="s">
        <v>4</v>
      </c>
      <c r="BP187" s="236"/>
      <c r="BQ187" s="212"/>
      <c r="BR187" s="378" t="s">
        <v>4</v>
      </c>
      <c r="BS187" s="242"/>
      <c r="BT187" s="212"/>
      <c r="BU187" s="378" t="s">
        <v>4</v>
      </c>
      <c r="BV187" s="240"/>
      <c r="BW187" s="220"/>
      <c r="BX187" s="378" t="s">
        <v>4</v>
      </c>
      <c r="BY187" s="236"/>
      <c r="BZ187" s="212"/>
      <c r="CA187" s="249"/>
      <c r="CB187" s="240"/>
      <c r="CC187" s="214"/>
      <c r="CD187" s="250"/>
      <c r="CE187" s="242"/>
      <c r="CF187" s="251" t="s">
        <v>4</v>
      </c>
      <c r="CG187" s="222"/>
      <c r="CH187" s="222"/>
      <c r="CI187" s="223"/>
      <c r="CJ187" s="209"/>
      <c r="CK187" s="209"/>
      <c r="CL187" s="209"/>
      <c r="CM187" s="207"/>
      <c r="CN187" s="207"/>
      <c r="CO187" s="247"/>
      <c r="CP187" s="226"/>
      <c r="CQ187" s="227">
        <f t="shared" ref="CQ187:CQ198" si="2754">CI220</f>
        <v>40554</v>
      </c>
      <c r="CR187" s="228">
        <f t="shared" ref="CR187:CR198" si="2755">N220+CR186</f>
        <v>102436</v>
      </c>
      <c r="CS187" s="228">
        <f t="shared" ref="CS187:CS198" si="2756">Q220+CS186</f>
        <v>0</v>
      </c>
      <c r="CT187" s="228">
        <f t="shared" ref="CT187:CT198" si="2757">T220+CT186</f>
        <v>0</v>
      </c>
      <c r="CU187" s="228">
        <f t="shared" ref="CU187:CU198" si="2758">W220+CU186</f>
        <v>0</v>
      </c>
      <c r="CV187" s="228">
        <f t="shared" ref="CV187:CV198" si="2759">Z220+CV186</f>
        <v>0</v>
      </c>
      <c r="CW187" s="228">
        <f t="shared" ref="CW187:CW198" si="2760">AC220+CW186</f>
        <v>66952.5</v>
      </c>
      <c r="CX187" s="228">
        <f t="shared" ref="CX187:CX198" si="2761">AF220+CX186</f>
        <v>0</v>
      </c>
      <c r="CY187" s="228">
        <f t="shared" ref="CY187:CY198" si="2762">AI220+CY186</f>
        <v>0</v>
      </c>
      <c r="CZ187" s="228">
        <f t="shared" ref="CZ187:CZ198" si="2763">AL220+CZ186</f>
        <v>0</v>
      </c>
      <c r="DA187" s="228">
        <f t="shared" ref="DA187:DA198" si="2764">AO220+DA186</f>
        <v>23046</v>
      </c>
      <c r="DB187" s="228">
        <f t="shared" ref="DB187:DB198" si="2765">AR220+DB186</f>
        <v>135782</v>
      </c>
      <c r="DC187" s="228">
        <f t="shared" ref="DC187:DC198" si="2766">AU220+DC186</f>
        <v>0</v>
      </c>
      <c r="DD187" s="228">
        <f t="shared" ref="DD187:DD198" si="2767">AX220+DD186</f>
        <v>0</v>
      </c>
      <c r="DE187" s="228">
        <f t="shared" ref="DE187:DE198" si="2768">BA220+DE186</f>
        <v>93957.719999999972</v>
      </c>
      <c r="DF187" s="228">
        <f t="shared" ref="DF187:DF198" si="2769">BD220+DF186</f>
        <v>0</v>
      </c>
      <c r="DG187" s="228">
        <f t="shared" ref="DG187:DG198" si="2770">BG220+DG186</f>
        <v>0</v>
      </c>
      <c r="DH187" s="228">
        <f t="shared" ref="DH187:DH198" si="2771">BJ220+DH186</f>
        <v>105366.02000000002</v>
      </c>
      <c r="DI187" s="228">
        <f t="shared" ref="DI187:DI198" si="2772">BM220+DI186</f>
        <v>0</v>
      </c>
      <c r="DJ187" s="228">
        <f t="shared" ref="DJ187:DJ198" si="2773">BP220+DJ186</f>
        <v>0</v>
      </c>
      <c r="DK187" s="228">
        <f t="shared" ref="DK187:DK198" si="2774">BS220+DK186</f>
        <v>284350.76</v>
      </c>
      <c r="DL187" s="228">
        <f t="shared" ref="DL187:DL198" si="2775">BV220+DL186</f>
        <v>0</v>
      </c>
      <c r="DM187" s="228">
        <f t="shared" ref="DM187:DM198" si="2776">BY220+DM186</f>
        <v>0</v>
      </c>
      <c r="DN187" s="228">
        <f t="shared" ref="DN187:DN198" si="2777">CB220+DN186</f>
        <v>0</v>
      </c>
      <c r="DO187" s="228">
        <f t="shared" ref="DO187:DO198" si="2778">CE220+DO186</f>
        <v>0</v>
      </c>
      <c r="DP187" s="229">
        <f t="shared" ref="DP187:DP198" si="2779">B220</f>
        <v>40544</v>
      </c>
      <c r="DQ187" s="228">
        <f t="shared" si="2688"/>
        <v>811891</v>
      </c>
      <c r="DR187" s="230">
        <f t="shared" si="2689"/>
        <v>40544</v>
      </c>
      <c r="DS187" s="231">
        <f t="shared" si="2690"/>
        <v>0</v>
      </c>
      <c r="DT187" s="232"/>
      <c r="DU187" s="232"/>
      <c r="DV187" s="232"/>
      <c r="DW187" s="232"/>
      <c r="DX187" s="232"/>
      <c r="DY187" s="232"/>
      <c r="DZ187" s="232"/>
      <c r="EA187" s="232"/>
      <c r="EB187" s="232"/>
      <c r="EC187" s="232"/>
      <c r="ED187" s="232"/>
      <c r="EE187" s="232"/>
      <c r="EF187" s="232"/>
      <c r="EG187" s="232"/>
      <c r="EH187" s="232"/>
      <c r="EI187" s="232"/>
      <c r="EJ187" s="232"/>
      <c r="EK187" s="232"/>
      <c r="EL187" s="232"/>
      <c r="EM187" s="232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33"/>
      <c r="FB187" s="233"/>
      <c r="FC187" s="233"/>
      <c r="FD187" s="233"/>
      <c r="FE187" s="233"/>
      <c r="FF187" s="233"/>
      <c r="FG187" s="233"/>
      <c r="FH187" s="233"/>
      <c r="FI187" s="233"/>
    </row>
    <row r="188" spans="1:165" s="234" customFormat="1" ht="19.5" customHeight="1" x14ac:dyDescent="0.35">
      <c r="A188" s="205"/>
      <c r="B188" s="466"/>
      <c r="C188" s="467"/>
      <c r="D188" s="467"/>
      <c r="E188" s="467"/>
      <c r="F188" s="479">
        <f>SUM(F175:F187)</f>
        <v>208099.11000000002</v>
      </c>
      <c r="G188" s="479"/>
      <c r="H188" s="483">
        <f>F188/D55</f>
        <v>3.4683185000000001</v>
      </c>
      <c r="I188" s="344"/>
      <c r="J188" s="253"/>
      <c r="K188" s="248"/>
      <c r="L188" s="212">
        <f>L185</f>
        <v>1</v>
      </c>
      <c r="M188" s="389">
        <v>26011.5</v>
      </c>
      <c r="N188" s="235">
        <f>M188*L188</f>
        <v>26011.5</v>
      </c>
      <c r="O188" s="214">
        <f>O185</f>
        <v>0</v>
      </c>
      <c r="P188" s="389">
        <v>2250.15</v>
      </c>
      <c r="Q188" s="236">
        <f>P188*O188</f>
        <v>0</v>
      </c>
      <c r="R188" s="212">
        <f>R185</f>
        <v>0</v>
      </c>
      <c r="S188" s="389">
        <v>20934.400000000001</v>
      </c>
      <c r="T188" s="237">
        <f>S188*R188</f>
        <v>0</v>
      </c>
      <c r="U188" s="216">
        <f>U185</f>
        <v>0</v>
      </c>
      <c r="V188" s="389">
        <v>1882.84</v>
      </c>
      <c r="W188" s="237">
        <f>V188*U188</f>
        <v>0</v>
      </c>
      <c r="X188" s="216">
        <f>X185</f>
        <v>0</v>
      </c>
      <c r="Y188" s="385">
        <v>37556</v>
      </c>
      <c r="Z188" s="238">
        <f>Y188*X188</f>
        <v>0</v>
      </c>
      <c r="AA188" s="218">
        <f>AA185</f>
        <v>1</v>
      </c>
      <c r="AB188" s="385">
        <v>18622</v>
      </c>
      <c r="AC188" s="239">
        <f>AB188*AA188</f>
        <v>18622</v>
      </c>
      <c r="AD188" s="216">
        <f>AD185</f>
        <v>0</v>
      </c>
      <c r="AE188" s="385">
        <v>3474.8</v>
      </c>
      <c r="AF188" s="239">
        <f>AE188*AD188</f>
        <v>0</v>
      </c>
      <c r="AG188" s="216">
        <f>AG185</f>
        <v>0</v>
      </c>
      <c r="AH188" s="385">
        <v>27068.49</v>
      </c>
      <c r="AI188" s="238">
        <f>AH188*AG188</f>
        <v>0</v>
      </c>
      <c r="AJ188" s="218">
        <f>AJ185</f>
        <v>0</v>
      </c>
      <c r="AK188" s="385">
        <v>13339.25</v>
      </c>
      <c r="AL188" s="239">
        <f>AK188*AJ188</f>
        <v>0</v>
      </c>
      <c r="AM188" s="216">
        <f>AM185</f>
        <v>1</v>
      </c>
      <c r="AN188" s="385">
        <v>5101.7</v>
      </c>
      <c r="AO188" s="238">
        <f>AN188*AM188</f>
        <v>5101.7</v>
      </c>
      <c r="AP188" s="218">
        <f>AP185</f>
        <v>1</v>
      </c>
      <c r="AQ188" s="389">
        <v>35199</v>
      </c>
      <c r="AR188" s="239">
        <f>AQ188*AP188</f>
        <v>35199</v>
      </c>
      <c r="AS188" s="216">
        <f>AS185</f>
        <v>0</v>
      </c>
      <c r="AT188" s="389">
        <v>3204</v>
      </c>
      <c r="AU188" s="240">
        <f>AT188*AS188</f>
        <v>0</v>
      </c>
      <c r="AV188" s="214">
        <f>AV185</f>
        <v>0</v>
      </c>
      <c r="AW188" s="389">
        <v>6726</v>
      </c>
      <c r="AX188" s="236">
        <f>AW188*AV188</f>
        <v>0</v>
      </c>
      <c r="AY188" s="212">
        <f>AY185</f>
        <v>1</v>
      </c>
      <c r="AZ188" s="385">
        <v>26358.51</v>
      </c>
      <c r="BA188" s="241">
        <f>AZ188*AY188</f>
        <v>26358.51</v>
      </c>
      <c r="BB188" s="214">
        <f>BB185</f>
        <v>0</v>
      </c>
      <c r="BC188" s="385">
        <v>2249.75</v>
      </c>
      <c r="BD188" s="242">
        <f>BC188*BB188</f>
        <v>0</v>
      </c>
      <c r="BE188" s="212">
        <f>BE185</f>
        <v>0</v>
      </c>
      <c r="BF188" s="379">
        <v>51596</v>
      </c>
      <c r="BG188" s="242">
        <f>BF188*BE188</f>
        <v>0</v>
      </c>
      <c r="BH188" s="212">
        <f>BH185</f>
        <v>1</v>
      </c>
      <c r="BI188" s="379">
        <v>25583.5</v>
      </c>
      <c r="BJ188" s="240">
        <f>BI188*BH188</f>
        <v>25583.5</v>
      </c>
      <c r="BK188" s="212">
        <f>BK185</f>
        <v>0</v>
      </c>
      <c r="BL188" s="379">
        <v>4773.5</v>
      </c>
      <c r="BM188" s="240">
        <f>BL188*BK188</f>
        <v>0</v>
      </c>
      <c r="BN188" s="212">
        <f>BN185</f>
        <v>0</v>
      </c>
      <c r="BO188" s="389">
        <v>19732</v>
      </c>
      <c r="BP188" s="236">
        <f>BO188*BN188</f>
        <v>0</v>
      </c>
      <c r="BQ188" s="212">
        <f>BQ185</f>
        <v>2</v>
      </c>
      <c r="BR188" s="389">
        <v>35611.449999999997</v>
      </c>
      <c r="BS188" s="242">
        <f>BR188*BQ188</f>
        <v>71222.899999999994</v>
      </c>
      <c r="BT188" s="212">
        <f>BT185</f>
        <v>0</v>
      </c>
      <c r="BU188" s="389">
        <v>17630.23</v>
      </c>
      <c r="BV188" s="240">
        <f>BU188*BT188</f>
        <v>0</v>
      </c>
      <c r="BW188" s="220">
        <f>BW185</f>
        <v>0</v>
      </c>
      <c r="BX188" s="389">
        <v>3245.25</v>
      </c>
      <c r="BY188" s="236">
        <f>BX188*BW188</f>
        <v>0</v>
      </c>
      <c r="BZ188" s="212">
        <f>BZ185</f>
        <v>0</v>
      </c>
      <c r="CA188" s="213"/>
      <c r="CB188" s="240">
        <f>CA188*BZ188</f>
        <v>0</v>
      </c>
      <c r="CC188" s="214">
        <f>CC185</f>
        <v>0</v>
      </c>
      <c r="CD188" s="215"/>
      <c r="CE188" s="242">
        <f>CD188*CC188</f>
        <v>0</v>
      </c>
      <c r="CF188" s="254">
        <f>N188+Q188+T188+W188+Z188+AC188+AF188+AI188+AL188+AO188+AR188+AU188+AX188+BA188+BD188+BG188+BJ188+BM188+BP188+BS188+BV188+BY188+CB188+CE188</f>
        <v>208099.11</v>
      </c>
      <c r="CG188" s="222"/>
      <c r="CH188" s="222"/>
      <c r="CI188" s="223"/>
      <c r="CJ188" s="209"/>
      <c r="CK188" s="209"/>
      <c r="CL188" s="209"/>
      <c r="CM188" s="207"/>
      <c r="CN188" s="207"/>
      <c r="CO188" s="225"/>
      <c r="CP188" s="226"/>
      <c r="CQ188" s="227">
        <f t="shared" si="2754"/>
        <v>40575</v>
      </c>
      <c r="CR188" s="228">
        <f t="shared" si="2755"/>
        <v>104491</v>
      </c>
      <c r="CS188" s="228">
        <f t="shared" si="2756"/>
        <v>0</v>
      </c>
      <c r="CT188" s="228">
        <f t="shared" si="2757"/>
        <v>0</v>
      </c>
      <c r="CU188" s="228">
        <f t="shared" si="2758"/>
        <v>0</v>
      </c>
      <c r="CV188" s="228">
        <f t="shared" si="2759"/>
        <v>0</v>
      </c>
      <c r="CW188" s="228">
        <f t="shared" si="2760"/>
        <v>68475</v>
      </c>
      <c r="CX188" s="228">
        <f t="shared" si="2761"/>
        <v>0</v>
      </c>
      <c r="CY188" s="228">
        <f t="shared" si="2762"/>
        <v>0</v>
      </c>
      <c r="CZ188" s="228">
        <f t="shared" si="2763"/>
        <v>0</v>
      </c>
      <c r="DA188" s="228">
        <f t="shared" si="2764"/>
        <v>26768</v>
      </c>
      <c r="DB188" s="228">
        <f t="shared" si="2765"/>
        <v>135127</v>
      </c>
      <c r="DC188" s="228">
        <f t="shared" si="2766"/>
        <v>0</v>
      </c>
      <c r="DD188" s="228">
        <f t="shared" si="2767"/>
        <v>0</v>
      </c>
      <c r="DE188" s="228">
        <f t="shared" si="2768"/>
        <v>92563.469999999972</v>
      </c>
      <c r="DF188" s="228">
        <f t="shared" si="2769"/>
        <v>0</v>
      </c>
      <c r="DG188" s="228">
        <f t="shared" si="2770"/>
        <v>0</v>
      </c>
      <c r="DH188" s="228">
        <f t="shared" si="2771"/>
        <v>106069.77000000002</v>
      </c>
      <c r="DI188" s="228">
        <f t="shared" si="2772"/>
        <v>0</v>
      </c>
      <c r="DJ188" s="228">
        <f t="shared" si="2773"/>
        <v>0</v>
      </c>
      <c r="DK188" s="228">
        <f t="shared" si="2774"/>
        <v>285944.76</v>
      </c>
      <c r="DL188" s="228">
        <f t="shared" si="2775"/>
        <v>0</v>
      </c>
      <c r="DM188" s="228">
        <f t="shared" si="2776"/>
        <v>0</v>
      </c>
      <c r="DN188" s="228">
        <f t="shared" si="2777"/>
        <v>0</v>
      </c>
      <c r="DO188" s="228">
        <f t="shared" si="2778"/>
        <v>0</v>
      </c>
      <c r="DP188" s="229">
        <f t="shared" si="2779"/>
        <v>40575</v>
      </c>
      <c r="DQ188" s="228">
        <f t="shared" si="2688"/>
        <v>819439</v>
      </c>
      <c r="DR188" s="230">
        <f t="shared" si="2689"/>
        <v>40575</v>
      </c>
      <c r="DS188" s="231">
        <f t="shared" si="2690"/>
        <v>0</v>
      </c>
      <c r="DT188" s="232"/>
      <c r="DU188" s="232"/>
      <c r="DV188" s="232"/>
      <c r="DW188" s="232"/>
      <c r="DX188" s="232"/>
      <c r="DY188" s="232"/>
      <c r="DZ188" s="232"/>
      <c r="EA188" s="232"/>
      <c r="EB188" s="232"/>
      <c r="EC188" s="232"/>
      <c r="ED188" s="232"/>
      <c r="EE188" s="232"/>
      <c r="EF188" s="232"/>
      <c r="EG188" s="232"/>
      <c r="EH188" s="232"/>
      <c r="EI188" s="232"/>
      <c r="EJ188" s="232"/>
      <c r="EK188" s="232"/>
      <c r="EL188" s="232"/>
      <c r="EM188" s="232"/>
      <c r="EN188" s="205"/>
      <c r="EO188" s="205"/>
      <c r="EP188" s="205"/>
      <c r="EQ188" s="205"/>
      <c r="ER188" s="205"/>
      <c r="ES188" s="205"/>
      <c r="ET188" s="205"/>
      <c r="EU188" s="205"/>
      <c r="EV188" s="205"/>
      <c r="EW188" s="205"/>
      <c r="EX188" s="205"/>
      <c r="EY188" s="205"/>
      <c r="EZ188" s="205"/>
      <c r="FA188" s="233"/>
      <c r="FB188" s="233"/>
      <c r="FC188" s="233"/>
      <c r="FD188" s="233"/>
      <c r="FE188" s="233"/>
      <c r="FF188" s="233"/>
      <c r="FG188" s="233"/>
      <c r="FH188" s="233"/>
      <c r="FI188" s="233"/>
    </row>
    <row r="189" spans="1:165" s="234" customFormat="1" ht="19.5" customHeight="1" x14ac:dyDescent="0.35">
      <c r="A189" s="205"/>
      <c r="B189" s="466"/>
      <c r="C189" s="467"/>
      <c r="D189" s="467"/>
      <c r="E189" s="467"/>
      <c r="F189" s="467"/>
      <c r="G189" s="467"/>
      <c r="H189" s="480"/>
      <c r="I189" s="347"/>
      <c r="J189" s="210"/>
      <c r="K189" s="248"/>
      <c r="L189" s="212"/>
      <c r="M189"/>
      <c r="N189" s="255"/>
      <c r="O189" s="214"/>
      <c r="P189"/>
      <c r="Q189" s="256"/>
      <c r="R189" s="212"/>
      <c r="S189"/>
      <c r="T189" s="257"/>
      <c r="U189" s="216"/>
      <c r="V189"/>
      <c r="W189" s="258"/>
      <c r="X189" s="216"/>
      <c r="Y189"/>
      <c r="Z189" s="259"/>
      <c r="AA189" s="218"/>
      <c r="AB189"/>
      <c r="AC189" s="258"/>
      <c r="AD189" s="216"/>
      <c r="AE189"/>
      <c r="AF189" s="258"/>
      <c r="AG189" s="216"/>
      <c r="AH189"/>
      <c r="AI189" s="259"/>
      <c r="AJ189" s="218"/>
      <c r="AK189"/>
      <c r="AL189" s="258"/>
      <c r="AM189" s="216"/>
      <c r="AN189"/>
      <c r="AO189" s="259"/>
      <c r="AP189" s="218"/>
      <c r="AQ189"/>
      <c r="AR189" s="258"/>
      <c r="AS189" s="216"/>
      <c r="AT189"/>
      <c r="AU189" s="260"/>
      <c r="AV189" s="214"/>
      <c r="AW189"/>
      <c r="AX189" s="256"/>
      <c r="AY189" s="212"/>
      <c r="AZ189"/>
      <c r="BA189" s="260"/>
      <c r="BB189" s="214"/>
      <c r="BC189"/>
      <c r="BD189" s="256"/>
      <c r="BE189" s="212"/>
      <c r="BF189"/>
      <c r="BG189" s="256"/>
      <c r="BH189" s="212"/>
      <c r="BI189"/>
      <c r="BJ189" s="260"/>
      <c r="BK189" s="212"/>
      <c r="BL189"/>
      <c r="BM189" s="260"/>
      <c r="BN189" s="212"/>
      <c r="BO189"/>
      <c r="BP189" s="256"/>
      <c r="BQ189" s="212"/>
      <c r="BR189"/>
      <c r="BS189" s="256"/>
      <c r="BT189" s="212"/>
      <c r="BU189"/>
      <c r="BV189" s="260"/>
      <c r="BW189" s="220"/>
      <c r="BX189"/>
      <c r="BY189" s="256"/>
      <c r="BZ189" s="212"/>
      <c r="CA189" s="249"/>
      <c r="CB189" s="260"/>
      <c r="CC189" s="214"/>
      <c r="CD189" s="250"/>
      <c r="CE189" s="261"/>
      <c r="CF189" s="221"/>
      <c r="CG189" s="222"/>
      <c r="CH189" s="222"/>
      <c r="CI189" s="223"/>
      <c r="CJ189" s="209"/>
      <c r="CK189" s="209"/>
      <c r="CL189" s="209"/>
      <c r="CM189" s="207"/>
      <c r="CN189" s="207"/>
      <c r="CO189" s="225" t="b">
        <f>(CN190=CM394)</f>
        <v>0</v>
      </c>
      <c r="CP189" s="226">
        <f t="shared" ref="CP189:CP200" si="2780">CO189*CI190</f>
        <v>0</v>
      </c>
      <c r="CQ189" s="227">
        <f t="shared" si="2754"/>
        <v>40603</v>
      </c>
      <c r="CR189" s="228">
        <f t="shared" si="2755"/>
        <v>102835.5</v>
      </c>
      <c r="CS189" s="228">
        <f t="shared" si="2756"/>
        <v>0</v>
      </c>
      <c r="CT189" s="228">
        <f t="shared" si="2757"/>
        <v>0</v>
      </c>
      <c r="CU189" s="228">
        <f t="shared" si="2758"/>
        <v>0</v>
      </c>
      <c r="CV189" s="228">
        <f t="shared" si="2759"/>
        <v>0</v>
      </c>
      <c r="CW189" s="228">
        <f t="shared" si="2760"/>
        <v>69523.5</v>
      </c>
      <c r="CX189" s="228">
        <f t="shared" si="2761"/>
        <v>0</v>
      </c>
      <c r="CY189" s="228">
        <f t="shared" si="2762"/>
        <v>0</v>
      </c>
      <c r="CZ189" s="228">
        <f t="shared" si="2763"/>
        <v>0</v>
      </c>
      <c r="DA189" s="228">
        <f t="shared" si="2764"/>
        <v>30546</v>
      </c>
      <c r="DB189" s="228">
        <f t="shared" si="2765"/>
        <v>132018</v>
      </c>
      <c r="DC189" s="228">
        <f t="shared" si="2766"/>
        <v>0</v>
      </c>
      <c r="DD189" s="228">
        <f t="shared" si="2767"/>
        <v>0</v>
      </c>
      <c r="DE189" s="228">
        <f t="shared" si="2768"/>
        <v>94018.469999999972</v>
      </c>
      <c r="DF189" s="228">
        <f t="shared" si="2769"/>
        <v>0</v>
      </c>
      <c r="DG189" s="228">
        <f t="shared" si="2770"/>
        <v>0</v>
      </c>
      <c r="DH189" s="228">
        <f t="shared" si="2771"/>
        <v>108266.65000000002</v>
      </c>
      <c r="DI189" s="228">
        <f t="shared" si="2772"/>
        <v>0</v>
      </c>
      <c r="DJ189" s="228">
        <f t="shared" si="2773"/>
        <v>0</v>
      </c>
      <c r="DK189" s="228">
        <f t="shared" si="2774"/>
        <v>286616.76</v>
      </c>
      <c r="DL189" s="228">
        <f t="shared" si="2775"/>
        <v>0</v>
      </c>
      <c r="DM189" s="228">
        <f t="shared" si="2776"/>
        <v>0</v>
      </c>
      <c r="DN189" s="228">
        <f t="shared" si="2777"/>
        <v>0</v>
      </c>
      <c r="DO189" s="228">
        <f t="shared" si="2778"/>
        <v>0</v>
      </c>
      <c r="DP189" s="229">
        <f t="shared" si="2779"/>
        <v>40603</v>
      </c>
      <c r="DQ189" s="228">
        <f t="shared" si="2688"/>
        <v>823824.88</v>
      </c>
      <c r="DR189" s="230">
        <f t="shared" si="2689"/>
        <v>40603</v>
      </c>
      <c r="DS189" s="231">
        <f t="shared" si="2690"/>
        <v>-11487.989999999991</v>
      </c>
      <c r="DT189" s="232"/>
      <c r="DU189" s="232"/>
      <c r="DV189" s="232"/>
      <c r="DW189" s="232"/>
      <c r="DX189" s="232"/>
      <c r="DY189" s="232"/>
      <c r="DZ189" s="232"/>
      <c r="EA189" s="232"/>
      <c r="EB189" s="232"/>
      <c r="EC189" s="232"/>
      <c r="ED189" s="232"/>
      <c r="EE189" s="232"/>
      <c r="EF189" s="232"/>
      <c r="EG189" s="232"/>
      <c r="EH189" s="232"/>
      <c r="EI189" s="232"/>
      <c r="EJ189" s="232"/>
      <c r="EK189" s="232"/>
      <c r="EL189" s="232"/>
      <c r="EM189" s="232"/>
      <c r="EN189" s="205"/>
      <c r="EO189" s="205"/>
      <c r="EP189" s="205"/>
      <c r="EQ189" s="205"/>
      <c r="ER189" s="205"/>
      <c r="ES189" s="205"/>
      <c r="ET189" s="205"/>
      <c r="EU189" s="205"/>
      <c r="EV189" s="205"/>
      <c r="EW189" s="205"/>
      <c r="EX189" s="205"/>
      <c r="EY189" s="205"/>
      <c r="EZ189" s="205"/>
      <c r="FA189" s="233"/>
      <c r="FB189" s="233"/>
      <c r="FC189" s="233"/>
      <c r="FD189" s="233"/>
      <c r="FE189" s="233"/>
      <c r="FF189" s="233"/>
      <c r="FG189" s="233"/>
      <c r="FH189" s="233"/>
      <c r="FI189" s="233"/>
    </row>
    <row r="190" spans="1:165" s="234" customFormat="1" ht="19.5" customHeight="1" x14ac:dyDescent="0.35">
      <c r="A190" s="205"/>
      <c r="B190" s="466">
        <f>EDATE(B186,1)</f>
        <v>39814</v>
      </c>
      <c r="C190" s="467">
        <f>C175</f>
        <v>60000</v>
      </c>
      <c r="D190" s="467">
        <f>(F188&lt;0)*-F188</f>
        <v>0</v>
      </c>
      <c r="E190" s="467">
        <f>(F188&gt;0)*-F188</f>
        <v>-208099.11000000002</v>
      </c>
      <c r="F190" s="467">
        <f t="shared" ref="F190:F201" si="2781">CF190</f>
        <v>-11487.99</v>
      </c>
      <c r="G190" s="467">
        <f>F190+D55</f>
        <v>48512.01</v>
      </c>
      <c r="H190" s="480">
        <f>F190/D55</f>
        <v>-0.19146649999999998</v>
      </c>
      <c r="I190" s="347">
        <f>F190+I186</f>
        <v>608808.56999999995</v>
      </c>
      <c r="J190" s="210">
        <f t="shared" ref="J190:J201" si="2782">CN190</f>
        <v>-11487.989999999991</v>
      </c>
      <c r="K190" s="211">
        <v>39814</v>
      </c>
      <c r="L190" s="212">
        <f>L186</f>
        <v>1</v>
      </c>
      <c r="M190" s="398">
        <v>683.5</v>
      </c>
      <c r="N190" s="235">
        <f t="shared" ref="N190:N201" si="2783">M190*L190</f>
        <v>683.5</v>
      </c>
      <c r="O190" s="214">
        <f>O186</f>
        <v>0</v>
      </c>
      <c r="P190" s="398">
        <v>33.25</v>
      </c>
      <c r="Q190" s="236">
        <f t="shared" ref="Q190:Q201" si="2784">P190*O190</f>
        <v>0</v>
      </c>
      <c r="R190" s="212">
        <f>R186</f>
        <v>0</v>
      </c>
      <c r="S190" s="398">
        <v>229</v>
      </c>
      <c r="T190" s="237">
        <f t="shared" ref="T190:T201" si="2785">S190*R190</f>
        <v>0</v>
      </c>
      <c r="U190" s="216">
        <f>U186</f>
        <v>0</v>
      </c>
      <c r="V190" s="397">
        <v>-12.2</v>
      </c>
      <c r="W190" s="237">
        <f t="shared" ref="W190:W201" si="2786">V190*U190</f>
        <v>0</v>
      </c>
      <c r="X190" s="216">
        <f>X186</f>
        <v>0</v>
      </c>
      <c r="Y190" s="382">
        <v>-2581</v>
      </c>
      <c r="Z190" s="238">
        <f t="shared" ref="Z190:Z201" si="2787">Y190*X190</f>
        <v>0</v>
      </c>
      <c r="AA190" s="218">
        <f>AA186</f>
        <v>1</v>
      </c>
      <c r="AB190" s="382">
        <v>-1329.5</v>
      </c>
      <c r="AC190" s="239">
        <f t="shared" ref="AC190:AC201" si="2788">AB190*AA190</f>
        <v>-1329.5</v>
      </c>
      <c r="AD190" s="216">
        <f>AD186</f>
        <v>0</v>
      </c>
      <c r="AE190" s="382">
        <v>-328.3</v>
      </c>
      <c r="AF190" s="239">
        <f t="shared" ref="AF190:AF201" si="2789">AE190*AD190</f>
        <v>0</v>
      </c>
      <c r="AG190" s="216">
        <f>AG186</f>
        <v>0</v>
      </c>
      <c r="AH190" s="383">
        <v>6442.5</v>
      </c>
      <c r="AI190" s="238">
        <f t="shared" ref="AI190:AI201" si="2790">AH190*AG190</f>
        <v>0</v>
      </c>
      <c r="AJ190" s="218">
        <f>AJ186</f>
        <v>0</v>
      </c>
      <c r="AK190" s="383">
        <v>3221.25</v>
      </c>
      <c r="AL190" s="239">
        <f t="shared" ref="AL190:AL201" si="2791">AK190*AJ190</f>
        <v>0</v>
      </c>
      <c r="AM190" s="216">
        <f>AM186</f>
        <v>1</v>
      </c>
      <c r="AN190" s="383">
        <v>1288.5</v>
      </c>
      <c r="AO190" s="238">
        <f t="shared" ref="AO190:AO201" si="2792">AN190*AM190</f>
        <v>1288.5</v>
      </c>
      <c r="AP190" s="218">
        <f>AP186</f>
        <v>1</v>
      </c>
      <c r="AQ190" s="397">
        <v>-2409</v>
      </c>
      <c r="AR190" s="239">
        <f t="shared" ref="AR190:AR201" si="2793">AQ190*AP190</f>
        <v>-2409</v>
      </c>
      <c r="AS190" s="216">
        <f>AS186</f>
        <v>0</v>
      </c>
      <c r="AT190" s="397">
        <v>-276</v>
      </c>
      <c r="AU190" s="240">
        <f t="shared" ref="AU190:AU201" si="2794">AT190*AS190</f>
        <v>0</v>
      </c>
      <c r="AV190" s="214">
        <f>AV186</f>
        <v>0</v>
      </c>
      <c r="AW190" s="397">
        <v>-3149</v>
      </c>
      <c r="AX190" s="236">
        <f t="shared" ref="AX190:AX201" si="2795">AW190*AV190</f>
        <v>0</v>
      </c>
      <c r="AY190" s="212">
        <f>AY186</f>
        <v>1</v>
      </c>
      <c r="AZ190" s="382">
        <v>-2663.99</v>
      </c>
      <c r="BA190" s="241">
        <f t="shared" ref="BA190:BA201" si="2796">AZ190*AY190</f>
        <v>-2663.99</v>
      </c>
      <c r="BB190" s="214">
        <f>BB186</f>
        <v>0</v>
      </c>
      <c r="BC190" s="382">
        <v>-301.5</v>
      </c>
      <c r="BD190" s="242">
        <f t="shared" ref="BD190:BD201" si="2797">BC190*BB190</f>
        <v>0</v>
      </c>
      <c r="BE190" s="212">
        <f>BE186</f>
        <v>0</v>
      </c>
      <c r="BF190" s="375">
        <v>536</v>
      </c>
      <c r="BG190" s="242">
        <f t="shared" ref="BG190:BG201" si="2798">BF190*BE190</f>
        <v>0</v>
      </c>
      <c r="BH190" s="212">
        <f>BH186</f>
        <v>1</v>
      </c>
      <c r="BI190" s="375">
        <v>248.5</v>
      </c>
      <c r="BJ190" s="240">
        <f t="shared" ref="BJ190:BJ201" si="2799">BI190*BH190</f>
        <v>248.5</v>
      </c>
      <c r="BK190" s="212">
        <f>BK186</f>
        <v>0</v>
      </c>
      <c r="BL190" s="375">
        <v>18.5</v>
      </c>
      <c r="BM190" s="240">
        <f t="shared" ref="BM190:BM201" si="2800">BL190*BK190</f>
        <v>0</v>
      </c>
      <c r="BN190" s="212">
        <f>BN186</f>
        <v>0</v>
      </c>
      <c r="BO190" s="397">
        <v>-2984.25</v>
      </c>
      <c r="BP190" s="236">
        <f t="shared" ref="BP190:BP201" si="2801">BO190*BN190</f>
        <v>0</v>
      </c>
      <c r="BQ190" s="212">
        <f>BQ186</f>
        <v>2</v>
      </c>
      <c r="BR190" s="397">
        <v>-3653</v>
      </c>
      <c r="BS190" s="242">
        <f t="shared" ref="BS190:BS201" si="2802">BR190*BQ190</f>
        <v>-7306</v>
      </c>
      <c r="BT190" s="212">
        <f>BT186</f>
        <v>0</v>
      </c>
      <c r="BU190" s="397">
        <v>-1865.5</v>
      </c>
      <c r="BV190" s="240">
        <f t="shared" ref="BV190:BV201" si="2803">BU190*BT190</f>
        <v>0</v>
      </c>
      <c r="BW190" s="220">
        <f>BW186</f>
        <v>0</v>
      </c>
      <c r="BX190" s="397">
        <v>-435.5</v>
      </c>
      <c r="BY190" s="236">
        <f t="shared" ref="BY190:BY201" si="2804">BX190*BW190</f>
        <v>0</v>
      </c>
      <c r="BZ190" s="212">
        <f>BZ186</f>
        <v>0</v>
      </c>
      <c r="CA190" s="213"/>
      <c r="CB190" s="240">
        <f t="shared" ref="CB190:CB201" si="2805">CA190*BZ190</f>
        <v>0</v>
      </c>
      <c r="CC190" s="214">
        <f>CC186</f>
        <v>0</v>
      </c>
      <c r="CD190" s="215"/>
      <c r="CE190" s="242">
        <f t="shared" ref="CE190:CE201" si="2806">CD190*CC190</f>
        <v>0</v>
      </c>
      <c r="CF190" s="221">
        <f t="shared" ref="CF190:CF201" si="2807">N190+Q190+T190+W190+Z190+AC190+AF190+AI190+AL190+AO190+AR190+AU190+AX190+BA190+BD190+BG190+BJ190+BM190+BP190+BS190+BV190+BY190+CB190+CE190</f>
        <v>-11487.99</v>
      </c>
      <c r="CG190" s="222">
        <f t="shared" ref="CG190:CG201" si="2808">(CF190&gt;0)*1</f>
        <v>0</v>
      </c>
      <c r="CH190" s="222">
        <f t="shared" ref="CH190:CH201" si="2809">(CF190&lt;0)*1</f>
        <v>1</v>
      </c>
      <c r="CI190" s="223">
        <v>39814</v>
      </c>
      <c r="CJ190" s="209">
        <f t="shared" ref="CJ190:CJ201" si="2810">CF190*CG190</f>
        <v>0</v>
      </c>
      <c r="CK190" s="209">
        <f t="shared" ref="CK190:CK201" si="2811">CF190*CH190</f>
        <v>-11487.99</v>
      </c>
      <c r="CL190" s="209">
        <f>CL186+CF190</f>
        <v>608808.56999999995</v>
      </c>
      <c r="CM190" s="207">
        <f>MAX(CL55:CL190)</f>
        <v>620296.55999999994</v>
      </c>
      <c r="CN190" s="207">
        <f t="shared" ref="CN190:CN201" si="2812">CL190-CM190</f>
        <v>-11487.989999999991</v>
      </c>
      <c r="CO190" s="225" t="b">
        <f>(CN191=CM394)</f>
        <v>0</v>
      </c>
      <c r="CP190" s="226">
        <f t="shared" si="2780"/>
        <v>0</v>
      </c>
      <c r="CQ190" s="227">
        <f t="shared" si="2754"/>
        <v>40634</v>
      </c>
      <c r="CR190" s="228">
        <f t="shared" si="2755"/>
        <v>103898.5</v>
      </c>
      <c r="CS190" s="228">
        <f t="shared" si="2756"/>
        <v>0</v>
      </c>
      <c r="CT190" s="228">
        <f t="shared" si="2757"/>
        <v>0</v>
      </c>
      <c r="CU190" s="228">
        <f t="shared" si="2758"/>
        <v>0</v>
      </c>
      <c r="CV190" s="228">
        <f t="shared" si="2759"/>
        <v>0</v>
      </c>
      <c r="CW190" s="228">
        <f t="shared" si="2760"/>
        <v>76086.5</v>
      </c>
      <c r="CX190" s="228">
        <f t="shared" si="2761"/>
        <v>0</v>
      </c>
      <c r="CY190" s="228">
        <f t="shared" si="2762"/>
        <v>0</v>
      </c>
      <c r="CZ190" s="228">
        <f t="shared" si="2763"/>
        <v>0</v>
      </c>
      <c r="DA190" s="228">
        <f t="shared" si="2764"/>
        <v>40782</v>
      </c>
      <c r="DB190" s="228">
        <f t="shared" si="2765"/>
        <v>138442</v>
      </c>
      <c r="DC190" s="228">
        <f t="shared" si="2766"/>
        <v>0</v>
      </c>
      <c r="DD190" s="228">
        <f t="shared" si="2767"/>
        <v>0</v>
      </c>
      <c r="DE190" s="228">
        <f t="shared" si="2768"/>
        <v>100993.46999999997</v>
      </c>
      <c r="DF190" s="228">
        <f t="shared" si="2769"/>
        <v>0</v>
      </c>
      <c r="DG190" s="228">
        <f t="shared" si="2770"/>
        <v>0</v>
      </c>
      <c r="DH190" s="228">
        <f t="shared" si="2771"/>
        <v>112329.15000000002</v>
      </c>
      <c r="DI190" s="228">
        <f t="shared" si="2772"/>
        <v>0</v>
      </c>
      <c r="DJ190" s="228">
        <f t="shared" si="2773"/>
        <v>0</v>
      </c>
      <c r="DK190" s="228">
        <f t="shared" si="2774"/>
        <v>288788.76</v>
      </c>
      <c r="DL190" s="228">
        <f t="shared" si="2775"/>
        <v>0</v>
      </c>
      <c r="DM190" s="228">
        <f t="shared" si="2776"/>
        <v>0</v>
      </c>
      <c r="DN190" s="228">
        <f t="shared" si="2777"/>
        <v>0</v>
      </c>
      <c r="DO190" s="228">
        <f t="shared" si="2778"/>
        <v>0</v>
      </c>
      <c r="DP190" s="229">
        <f t="shared" si="2779"/>
        <v>40634</v>
      </c>
      <c r="DQ190" s="228">
        <f t="shared" si="2688"/>
        <v>861320.38</v>
      </c>
      <c r="DR190" s="230">
        <f t="shared" si="2689"/>
        <v>40634</v>
      </c>
      <c r="DS190" s="231">
        <f t="shared" si="2690"/>
        <v>0</v>
      </c>
      <c r="DT190" s="232"/>
      <c r="DU190" s="232"/>
      <c r="DV190" s="232"/>
      <c r="DW190" s="232"/>
      <c r="DX190" s="232"/>
      <c r="DY190" s="232"/>
      <c r="DZ190" s="232"/>
      <c r="EA190" s="232"/>
      <c r="EB190" s="232"/>
      <c r="EC190" s="232"/>
      <c r="ED190" s="232"/>
      <c r="EE190" s="232"/>
      <c r="EF190" s="232"/>
      <c r="EG190" s="232"/>
      <c r="EH190" s="232"/>
      <c r="EI190" s="232"/>
      <c r="EJ190" s="232"/>
      <c r="EK190" s="232"/>
      <c r="EL190" s="232"/>
      <c r="EM190" s="232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5"/>
      <c r="EY190" s="205"/>
      <c r="EZ190" s="205"/>
      <c r="FA190" s="233"/>
      <c r="FB190" s="233"/>
      <c r="FC190" s="233"/>
      <c r="FD190" s="233"/>
      <c r="FE190" s="233"/>
      <c r="FF190" s="233"/>
      <c r="FG190" s="233"/>
      <c r="FH190" s="233"/>
      <c r="FI190" s="233"/>
    </row>
    <row r="191" spans="1:165" s="234" customFormat="1" ht="19.5" customHeight="1" x14ac:dyDescent="0.35">
      <c r="A191" s="205"/>
      <c r="B191" s="466">
        <f t="shared" ref="B191:B201" si="2813">EDATE(B190,1)</f>
        <v>39845</v>
      </c>
      <c r="C191" s="467">
        <f t="shared" ref="C191:C201" si="2814">G190</f>
        <v>48512.01</v>
      </c>
      <c r="D191" s="467">
        <v>0</v>
      </c>
      <c r="E191" s="467">
        <v>0</v>
      </c>
      <c r="F191" s="467">
        <f t="shared" si="2781"/>
        <v>19831.010000000002</v>
      </c>
      <c r="G191" s="467">
        <f t="shared" ref="G191:G201" si="2815">F191+G190</f>
        <v>68343.02</v>
      </c>
      <c r="H191" s="480">
        <f t="shared" ref="H191:H201" si="2816">F191/G190</f>
        <v>0.40878557701484647</v>
      </c>
      <c r="I191" s="347">
        <f t="shared" ref="I191:I201" si="2817">F191+I190</f>
        <v>628639.57999999996</v>
      </c>
      <c r="J191" s="210">
        <f t="shared" si="2782"/>
        <v>0</v>
      </c>
      <c r="K191" s="211">
        <v>39845</v>
      </c>
      <c r="L191" s="212">
        <f t="shared" ref="L191:L201" si="2818">L190</f>
        <v>1</v>
      </c>
      <c r="M191" s="398">
        <v>4539.5</v>
      </c>
      <c r="N191" s="235">
        <f t="shared" si="2783"/>
        <v>4539.5</v>
      </c>
      <c r="O191" s="214">
        <f t="shared" ref="O191" si="2819">O190</f>
        <v>0</v>
      </c>
      <c r="P191" s="398">
        <v>453.95</v>
      </c>
      <c r="Q191" s="236">
        <f t="shared" si="2784"/>
        <v>0</v>
      </c>
      <c r="R191" s="212">
        <f t="shared" ref="R191" si="2820">R190</f>
        <v>0</v>
      </c>
      <c r="S191" s="398">
        <v>111.6</v>
      </c>
      <c r="T191" s="237">
        <f t="shared" si="2785"/>
        <v>0</v>
      </c>
      <c r="U191" s="216">
        <f t="shared" ref="U191" si="2821">U190</f>
        <v>0</v>
      </c>
      <c r="V191" s="397">
        <v>-59.04</v>
      </c>
      <c r="W191" s="237">
        <f t="shared" si="2786"/>
        <v>0</v>
      </c>
      <c r="X191" s="216">
        <f t="shared" ref="X191" si="2822">X190</f>
        <v>0</v>
      </c>
      <c r="Y191" s="383">
        <v>1638</v>
      </c>
      <c r="Z191" s="238">
        <f t="shared" si="2787"/>
        <v>0</v>
      </c>
      <c r="AA191" s="218">
        <f t="shared" ref="AA191" si="2823">AA190</f>
        <v>1</v>
      </c>
      <c r="AB191" s="383">
        <v>819</v>
      </c>
      <c r="AC191" s="239">
        <f t="shared" si="2788"/>
        <v>819</v>
      </c>
      <c r="AD191" s="216">
        <f t="shared" ref="AD191" si="2824">AD190</f>
        <v>0</v>
      </c>
      <c r="AE191" s="383">
        <v>163.80000000000001</v>
      </c>
      <c r="AF191" s="239">
        <f t="shared" si="2789"/>
        <v>0</v>
      </c>
      <c r="AG191" s="216">
        <f t="shared" ref="AG191" si="2825">AG190</f>
        <v>0</v>
      </c>
      <c r="AH191" s="383">
        <v>2265</v>
      </c>
      <c r="AI191" s="238">
        <f t="shared" si="2790"/>
        <v>0</v>
      </c>
      <c r="AJ191" s="218">
        <f t="shared" ref="AJ191" si="2826">AJ190</f>
        <v>0</v>
      </c>
      <c r="AK191" s="383">
        <v>1132.5</v>
      </c>
      <c r="AL191" s="239">
        <f t="shared" si="2791"/>
        <v>0</v>
      </c>
      <c r="AM191" s="216">
        <f t="shared" ref="AM191" si="2827">AM190</f>
        <v>1</v>
      </c>
      <c r="AN191" s="383">
        <v>453</v>
      </c>
      <c r="AO191" s="238">
        <f t="shared" si="2792"/>
        <v>453</v>
      </c>
      <c r="AP191" s="218">
        <f t="shared" ref="AP191" si="2828">AP190</f>
        <v>1</v>
      </c>
      <c r="AQ191" s="397">
        <v>-740</v>
      </c>
      <c r="AR191" s="239">
        <f t="shared" si="2793"/>
        <v>-740</v>
      </c>
      <c r="AS191" s="216">
        <f t="shared" ref="AS191" si="2829">AS190</f>
        <v>0</v>
      </c>
      <c r="AT191" s="397">
        <v>-74</v>
      </c>
      <c r="AU191" s="240">
        <f t="shared" si="2794"/>
        <v>0</v>
      </c>
      <c r="AV191" s="214">
        <f t="shared" ref="AV191" si="2830">AV190</f>
        <v>0</v>
      </c>
      <c r="AW191" s="397">
        <v>-468</v>
      </c>
      <c r="AX191" s="236">
        <f t="shared" si="2795"/>
        <v>0</v>
      </c>
      <c r="AY191" s="212">
        <f t="shared" ref="AY191" si="2831">AY190</f>
        <v>1</v>
      </c>
      <c r="AZ191" s="383">
        <v>1225.01</v>
      </c>
      <c r="BA191" s="241">
        <f t="shared" si="2796"/>
        <v>1225.01</v>
      </c>
      <c r="BB191" s="214">
        <f t="shared" ref="BB191" si="2832">BB190</f>
        <v>0</v>
      </c>
      <c r="BC191" s="383">
        <v>122.5</v>
      </c>
      <c r="BD191" s="242">
        <f t="shared" si="2797"/>
        <v>0</v>
      </c>
      <c r="BE191" s="212">
        <f t="shared" ref="BE191" si="2833">BE190</f>
        <v>0</v>
      </c>
      <c r="BF191" s="375">
        <v>1175</v>
      </c>
      <c r="BG191" s="242">
        <f t="shared" si="2798"/>
        <v>0</v>
      </c>
      <c r="BH191" s="212">
        <f t="shared" ref="BH191" si="2834">BH190</f>
        <v>1</v>
      </c>
      <c r="BI191" s="375">
        <v>587.5</v>
      </c>
      <c r="BJ191" s="240">
        <f t="shared" si="2799"/>
        <v>587.5</v>
      </c>
      <c r="BK191" s="212">
        <f t="shared" ref="BK191" si="2835">BK190</f>
        <v>0</v>
      </c>
      <c r="BL191" s="375">
        <v>117.5</v>
      </c>
      <c r="BM191" s="240">
        <f t="shared" si="2800"/>
        <v>0</v>
      </c>
      <c r="BN191" s="212">
        <f t="shared" ref="BN191" si="2836">BN190</f>
        <v>0</v>
      </c>
      <c r="BO191" s="397">
        <v>-2796.75</v>
      </c>
      <c r="BP191" s="236">
        <f t="shared" si="2801"/>
        <v>0</v>
      </c>
      <c r="BQ191" s="212">
        <f t="shared" ref="BQ191" si="2837">BQ190</f>
        <v>2</v>
      </c>
      <c r="BR191" s="398">
        <v>6473.5</v>
      </c>
      <c r="BS191" s="242">
        <f t="shared" si="2802"/>
        <v>12947</v>
      </c>
      <c r="BT191" s="212">
        <f t="shared" ref="BT191" si="2838">BT190</f>
        <v>0</v>
      </c>
      <c r="BU191" s="398">
        <v>3217.25</v>
      </c>
      <c r="BV191" s="240">
        <f t="shared" si="2803"/>
        <v>0</v>
      </c>
      <c r="BW191" s="220">
        <f t="shared" ref="BW191" si="2839">BW190</f>
        <v>0</v>
      </c>
      <c r="BX191" s="398">
        <v>612.25</v>
      </c>
      <c r="BY191" s="236">
        <f t="shared" si="2804"/>
        <v>0</v>
      </c>
      <c r="BZ191" s="212">
        <f t="shared" ref="BZ191:BZ201" si="2840">BZ190</f>
        <v>0</v>
      </c>
      <c r="CA191" s="213"/>
      <c r="CB191" s="240">
        <f t="shared" si="2805"/>
        <v>0</v>
      </c>
      <c r="CC191" s="214">
        <f t="shared" ref="CC191:CC201" si="2841">CC190</f>
        <v>0</v>
      </c>
      <c r="CD191" s="215"/>
      <c r="CE191" s="242">
        <f t="shared" si="2806"/>
        <v>0</v>
      </c>
      <c r="CF191" s="221">
        <f t="shared" si="2807"/>
        <v>19831.010000000002</v>
      </c>
      <c r="CG191" s="222">
        <f t="shared" si="2808"/>
        <v>1</v>
      </c>
      <c r="CH191" s="222">
        <f t="shared" si="2809"/>
        <v>0</v>
      </c>
      <c r="CI191" s="223">
        <v>39845</v>
      </c>
      <c r="CJ191" s="209">
        <f t="shared" si="2810"/>
        <v>19831.010000000002</v>
      </c>
      <c r="CK191" s="209">
        <f t="shared" si="2811"/>
        <v>0</v>
      </c>
      <c r="CL191" s="209">
        <f t="shared" ref="CL191:CL201" si="2842">CL190+CF191</f>
        <v>628639.57999999996</v>
      </c>
      <c r="CM191" s="207">
        <f>MAX(CL55:CL191)</f>
        <v>628639.57999999996</v>
      </c>
      <c r="CN191" s="207">
        <f t="shared" si="2812"/>
        <v>0</v>
      </c>
      <c r="CO191" s="225" t="b">
        <f>(CN192=CM394)</f>
        <v>0</v>
      </c>
      <c r="CP191" s="226">
        <f t="shared" si="2780"/>
        <v>0</v>
      </c>
      <c r="CQ191" s="227">
        <f t="shared" si="2754"/>
        <v>40664</v>
      </c>
      <c r="CR191" s="228">
        <f t="shared" si="2755"/>
        <v>101746</v>
      </c>
      <c r="CS191" s="228">
        <f t="shared" si="2756"/>
        <v>0</v>
      </c>
      <c r="CT191" s="228">
        <f t="shared" si="2757"/>
        <v>0</v>
      </c>
      <c r="CU191" s="228">
        <f t="shared" si="2758"/>
        <v>0</v>
      </c>
      <c r="CV191" s="228">
        <f t="shared" si="2759"/>
        <v>0</v>
      </c>
      <c r="CW191" s="228">
        <f t="shared" si="2760"/>
        <v>72386.5</v>
      </c>
      <c r="CX191" s="228">
        <f t="shared" si="2761"/>
        <v>0</v>
      </c>
      <c r="CY191" s="228">
        <f t="shared" si="2762"/>
        <v>0</v>
      </c>
      <c r="CZ191" s="228">
        <f t="shared" si="2763"/>
        <v>0</v>
      </c>
      <c r="DA191" s="228">
        <f t="shared" si="2764"/>
        <v>33007</v>
      </c>
      <c r="DB191" s="228">
        <f t="shared" si="2765"/>
        <v>133054</v>
      </c>
      <c r="DC191" s="228">
        <f t="shared" si="2766"/>
        <v>0</v>
      </c>
      <c r="DD191" s="228">
        <f t="shared" si="2767"/>
        <v>0</v>
      </c>
      <c r="DE191" s="228">
        <f t="shared" si="2768"/>
        <v>105234.71999999997</v>
      </c>
      <c r="DF191" s="228">
        <f t="shared" si="2769"/>
        <v>0</v>
      </c>
      <c r="DG191" s="228">
        <f t="shared" si="2770"/>
        <v>0</v>
      </c>
      <c r="DH191" s="228">
        <f t="shared" si="2771"/>
        <v>109882.02000000002</v>
      </c>
      <c r="DI191" s="228">
        <f t="shared" si="2772"/>
        <v>0</v>
      </c>
      <c r="DJ191" s="228">
        <f t="shared" si="2773"/>
        <v>0</v>
      </c>
      <c r="DK191" s="228">
        <f t="shared" si="2774"/>
        <v>285132.76</v>
      </c>
      <c r="DL191" s="228">
        <f t="shared" si="2775"/>
        <v>0</v>
      </c>
      <c r="DM191" s="228">
        <f t="shared" si="2776"/>
        <v>0</v>
      </c>
      <c r="DN191" s="228">
        <f t="shared" si="2777"/>
        <v>0</v>
      </c>
      <c r="DO191" s="228">
        <f t="shared" si="2778"/>
        <v>0</v>
      </c>
      <c r="DP191" s="229">
        <f t="shared" si="2779"/>
        <v>40664</v>
      </c>
      <c r="DQ191" s="228">
        <f t="shared" si="2688"/>
        <v>840443</v>
      </c>
      <c r="DR191" s="230">
        <f t="shared" si="2689"/>
        <v>40664</v>
      </c>
      <c r="DS191" s="231">
        <f t="shared" si="2690"/>
        <v>0</v>
      </c>
      <c r="DT191" s="232"/>
      <c r="DU191" s="232"/>
      <c r="DV191" s="232"/>
      <c r="DW191" s="232"/>
      <c r="DX191" s="232"/>
      <c r="DY191" s="232"/>
      <c r="DZ191" s="232"/>
      <c r="EA191" s="232"/>
      <c r="EB191" s="232"/>
      <c r="EC191" s="232"/>
      <c r="ED191" s="232"/>
      <c r="EE191" s="232"/>
      <c r="EF191" s="232"/>
      <c r="EG191" s="232"/>
      <c r="EH191" s="232"/>
      <c r="EI191" s="232"/>
      <c r="EJ191" s="232"/>
      <c r="EK191" s="232"/>
      <c r="EL191" s="232"/>
      <c r="EM191" s="232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5"/>
      <c r="EY191" s="205"/>
      <c r="EZ191" s="205"/>
      <c r="FA191" s="233"/>
      <c r="FB191" s="233"/>
      <c r="FC191" s="233"/>
      <c r="FD191" s="233"/>
      <c r="FE191" s="233"/>
      <c r="FF191" s="233"/>
      <c r="FG191" s="233"/>
      <c r="FH191" s="233"/>
      <c r="FI191" s="233"/>
    </row>
    <row r="192" spans="1:165" s="234" customFormat="1" ht="19.5" customHeight="1" x14ac:dyDescent="0.35">
      <c r="A192" s="205"/>
      <c r="B192" s="466">
        <f t="shared" si="2813"/>
        <v>39873</v>
      </c>
      <c r="C192" s="467">
        <f t="shared" si="2814"/>
        <v>68343.02</v>
      </c>
      <c r="D192" s="467">
        <v>0</v>
      </c>
      <c r="E192" s="467">
        <v>0</v>
      </c>
      <c r="F192" s="467">
        <f t="shared" si="2781"/>
        <v>156.5</v>
      </c>
      <c r="G192" s="467">
        <f t="shared" si="2815"/>
        <v>68499.520000000004</v>
      </c>
      <c r="H192" s="480">
        <f t="shared" si="2816"/>
        <v>2.2899192924164019E-3</v>
      </c>
      <c r="I192" s="347">
        <f t="shared" si="2817"/>
        <v>628796.07999999996</v>
      </c>
      <c r="J192" s="210">
        <f t="shared" si="2782"/>
        <v>0</v>
      </c>
      <c r="K192" s="211">
        <v>39873</v>
      </c>
      <c r="L192" s="212">
        <f t="shared" si="2818"/>
        <v>1</v>
      </c>
      <c r="M192" s="397">
        <v>-2826</v>
      </c>
      <c r="N192" s="235">
        <f t="shared" si="2783"/>
        <v>-2826</v>
      </c>
      <c r="O192" s="214">
        <f t="shared" ref="O192" si="2843">O191</f>
        <v>0</v>
      </c>
      <c r="P192" s="397">
        <v>-317.7</v>
      </c>
      <c r="Q192" s="236">
        <f t="shared" si="2784"/>
        <v>0</v>
      </c>
      <c r="R192" s="212">
        <f t="shared" ref="R192" si="2844">R191</f>
        <v>0</v>
      </c>
      <c r="S192" s="397">
        <v>-645.79999999999995</v>
      </c>
      <c r="T192" s="237">
        <f t="shared" si="2785"/>
        <v>0</v>
      </c>
      <c r="U192" s="216">
        <f t="shared" ref="U192" si="2845">U191</f>
        <v>0</v>
      </c>
      <c r="V192" s="397">
        <v>-99.68</v>
      </c>
      <c r="W192" s="237">
        <f t="shared" si="2786"/>
        <v>0</v>
      </c>
      <c r="X192" s="216">
        <f t="shared" ref="X192" si="2846">X191</f>
        <v>0</v>
      </c>
      <c r="Y192" s="382">
        <v>-174</v>
      </c>
      <c r="Z192" s="238">
        <f t="shared" si="2787"/>
        <v>0</v>
      </c>
      <c r="AA192" s="218">
        <f t="shared" ref="AA192" si="2847">AA191</f>
        <v>1</v>
      </c>
      <c r="AB192" s="382">
        <v>-145.5</v>
      </c>
      <c r="AC192" s="239">
        <f t="shared" si="2788"/>
        <v>-145.5</v>
      </c>
      <c r="AD192" s="216">
        <f t="shared" ref="AD192" si="2848">AD191</f>
        <v>0</v>
      </c>
      <c r="AE192" s="382">
        <v>-122.7</v>
      </c>
      <c r="AF192" s="239">
        <f t="shared" si="2789"/>
        <v>0</v>
      </c>
      <c r="AG192" s="216">
        <f t="shared" ref="AG192" si="2849">AG191</f>
        <v>0</v>
      </c>
      <c r="AH192" s="382">
        <v>-6563</v>
      </c>
      <c r="AI192" s="238">
        <f t="shared" si="2790"/>
        <v>0</v>
      </c>
      <c r="AJ192" s="218">
        <f t="shared" ref="AJ192" si="2850">AJ191</f>
        <v>0</v>
      </c>
      <c r="AK192" s="382">
        <v>-3320.5</v>
      </c>
      <c r="AL192" s="239">
        <f t="shared" si="2791"/>
        <v>0</v>
      </c>
      <c r="AM192" s="216">
        <f t="shared" ref="AM192" si="2851">AM191</f>
        <v>1</v>
      </c>
      <c r="AN192" s="382">
        <v>-1375</v>
      </c>
      <c r="AO192" s="238">
        <f t="shared" si="2792"/>
        <v>-1375</v>
      </c>
      <c r="AP192" s="218">
        <f t="shared" ref="AP192" si="2852">AP191</f>
        <v>1</v>
      </c>
      <c r="AQ192" s="398">
        <v>2381</v>
      </c>
      <c r="AR192" s="239">
        <f t="shared" si="2793"/>
        <v>2381</v>
      </c>
      <c r="AS192" s="216">
        <f t="shared" ref="AS192" si="2853">AS191</f>
        <v>0</v>
      </c>
      <c r="AT192" s="398">
        <v>203</v>
      </c>
      <c r="AU192" s="240">
        <f t="shared" si="2794"/>
        <v>0</v>
      </c>
      <c r="AV192" s="214">
        <f t="shared" ref="AV192" si="2854">AV191</f>
        <v>0</v>
      </c>
      <c r="AW192" s="397">
        <v>-3449</v>
      </c>
      <c r="AX192" s="236">
        <f t="shared" si="2795"/>
        <v>0</v>
      </c>
      <c r="AY192" s="212">
        <f t="shared" ref="AY192" si="2855">AY191</f>
        <v>1</v>
      </c>
      <c r="AZ192" s="382">
        <v>-2589</v>
      </c>
      <c r="BA192" s="241">
        <f t="shared" si="2796"/>
        <v>-2589</v>
      </c>
      <c r="BB192" s="214">
        <f t="shared" ref="BB192" si="2856">BB191</f>
        <v>0</v>
      </c>
      <c r="BC192" s="382">
        <v>-294</v>
      </c>
      <c r="BD192" s="242">
        <f t="shared" si="2797"/>
        <v>0</v>
      </c>
      <c r="BE192" s="212">
        <f t="shared" ref="BE192" si="2857">BE191</f>
        <v>0</v>
      </c>
      <c r="BF192" s="375">
        <v>3161</v>
      </c>
      <c r="BG192" s="242">
        <f t="shared" si="2798"/>
        <v>0</v>
      </c>
      <c r="BH192" s="212">
        <f t="shared" ref="BH192" si="2858">BH191</f>
        <v>1</v>
      </c>
      <c r="BI192" s="375">
        <v>1561</v>
      </c>
      <c r="BJ192" s="240">
        <f t="shared" si="2799"/>
        <v>1561</v>
      </c>
      <c r="BK192" s="212">
        <f t="shared" ref="BK192" si="2859">BK191</f>
        <v>0</v>
      </c>
      <c r="BL192" s="375">
        <v>281</v>
      </c>
      <c r="BM192" s="240">
        <f t="shared" si="2800"/>
        <v>0</v>
      </c>
      <c r="BN192" s="212">
        <f t="shared" ref="BN192" si="2860">BN191</f>
        <v>0</v>
      </c>
      <c r="BO192" s="397">
        <v>-3314</v>
      </c>
      <c r="BP192" s="236">
        <f t="shared" si="2801"/>
        <v>0</v>
      </c>
      <c r="BQ192" s="212">
        <f t="shared" ref="BQ192" si="2861">BQ191</f>
        <v>2</v>
      </c>
      <c r="BR192" s="398">
        <v>1575</v>
      </c>
      <c r="BS192" s="242">
        <f t="shared" si="2802"/>
        <v>3150</v>
      </c>
      <c r="BT192" s="212">
        <f t="shared" ref="BT192" si="2862">BT191</f>
        <v>0</v>
      </c>
      <c r="BU192" s="398">
        <v>787.5</v>
      </c>
      <c r="BV192" s="240">
        <f t="shared" si="2803"/>
        <v>0</v>
      </c>
      <c r="BW192" s="220">
        <f t="shared" ref="BW192" si="2863">BW191</f>
        <v>0</v>
      </c>
      <c r="BX192" s="398">
        <v>157.5</v>
      </c>
      <c r="BY192" s="236">
        <f t="shared" si="2804"/>
        <v>0</v>
      </c>
      <c r="BZ192" s="212">
        <f t="shared" si="2840"/>
        <v>0</v>
      </c>
      <c r="CA192" s="213"/>
      <c r="CB192" s="240">
        <f t="shared" si="2805"/>
        <v>0</v>
      </c>
      <c r="CC192" s="214">
        <f t="shared" si="2841"/>
        <v>0</v>
      </c>
      <c r="CD192" s="215"/>
      <c r="CE192" s="242">
        <f t="shared" si="2806"/>
        <v>0</v>
      </c>
      <c r="CF192" s="221">
        <f t="shared" si="2807"/>
        <v>156.5</v>
      </c>
      <c r="CG192" s="222">
        <f t="shared" si="2808"/>
        <v>1</v>
      </c>
      <c r="CH192" s="222">
        <f t="shared" si="2809"/>
        <v>0</v>
      </c>
      <c r="CI192" s="223">
        <v>39873</v>
      </c>
      <c r="CJ192" s="209">
        <f t="shared" si="2810"/>
        <v>156.5</v>
      </c>
      <c r="CK192" s="209">
        <f t="shared" si="2811"/>
        <v>0</v>
      </c>
      <c r="CL192" s="209">
        <f t="shared" si="2842"/>
        <v>628796.07999999996</v>
      </c>
      <c r="CM192" s="207">
        <f>MAX(CL55:CL192)</f>
        <v>628796.07999999996</v>
      </c>
      <c r="CN192" s="207">
        <f t="shared" si="2812"/>
        <v>0</v>
      </c>
      <c r="CO192" s="225" t="b">
        <f>(CN193=CM394)</f>
        <v>0</v>
      </c>
      <c r="CP192" s="226">
        <f t="shared" si="2780"/>
        <v>0</v>
      </c>
      <c r="CQ192" s="227">
        <f t="shared" si="2754"/>
        <v>40695</v>
      </c>
      <c r="CR192" s="228">
        <f t="shared" si="2755"/>
        <v>102974</v>
      </c>
      <c r="CS192" s="228">
        <f t="shared" si="2756"/>
        <v>0</v>
      </c>
      <c r="CT192" s="228">
        <f t="shared" si="2757"/>
        <v>0</v>
      </c>
      <c r="CU192" s="228">
        <f t="shared" si="2758"/>
        <v>0</v>
      </c>
      <c r="CV192" s="228">
        <f t="shared" si="2759"/>
        <v>0</v>
      </c>
      <c r="CW192" s="228">
        <f t="shared" si="2760"/>
        <v>72678.5</v>
      </c>
      <c r="CX192" s="228">
        <f t="shared" si="2761"/>
        <v>0</v>
      </c>
      <c r="CY192" s="228">
        <f t="shared" si="2762"/>
        <v>0</v>
      </c>
      <c r="CZ192" s="228">
        <f t="shared" si="2763"/>
        <v>0</v>
      </c>
      <c r="DA192" s="228">
        <f t="shared" si="2764"/>
        <v>36832</v>
      </c>
      <c r="DB192" s="228">
        <f t="shared" si="2765"/>
        <v>130712</v>
      </c>
      <c r="DC192" s="228">
        <f t="shared" si="2766"/>
        <v>0</v>
      </c>
      <c r="DD192" s="228">
        <f t="shared" si="2767"/>
        <v>0</v>
      </c>
      <c r="DE192" s="228">
        <f t="shared" si="2768"/>
        <v>107704.71999999997</v>
      </c>
      <c r="DF192" s="228">
        <f t="shared" si="2769"/>
        <v>0</v>
      </c>
      <c r="DG192" s="228">
        <f t="shared" si="2770"/>
        <v>0</v>
      </c>
      <c r="DH192" s="228">
        <f t="shared" si="2771"/>
        <v>106065.64000000001</v>
      </c>
      <c r="DI192" s="228">
        <f t="shared" si="2772"/>
        <v>0</v>
      </c>
      <c r="DJ192" s="228">
        <f t="shared" si="2773"/>
        <v>0</v>
      </c>
      <c r="DK192" s="228">
        <f t="shared" si="2774"/>
        <v>283804.76</v>
      </c>
      <c r="DL192" s="228">
        <f t="shared" si="2775"/>
        <v>0</v>
      </c>
      <c r="DM192" s="228">
        <f t="shared" si="2776"/>
        <v>0</v>
      </c>
      <c r="DN192" s="228">
        <f t="shared" si="2777"/>
        <v>0</v>
      </c>
      <c r="DO192" s="228">
        <f t="shared" si="2778"/>
        <v>0</v>
      </c>
      <c r="DP192" s="229">
        <f t="shared" si="2779"/>
        <v>40695</v>
      </c>
      <c r="DQ192" s="228">
        <f t="shared" si="2688"/>
        <v>840771.62</v>
      </c>
      <c r="DR192" s="230">
        <f t="shared" si="2689"/>
        <v>40695</v>
      </c>
      <c r="DS192" s="231">
        <f t="shared" si="2690"/>
        <v>0</v>
      </c>
      <c r="DT192" s="232"/>
      <c r="DU192" s="232"/>
      <c r="DV192" s="232"/>
      <c r="DW192" s="232"/>
      <c r="DX192" s="232"/>
      <c r="DY192" s="232"/>
      <c r="DZ192" s="232"/>
      <c r="EA192" s="232"/>
      <c r="EB192" s="232"/>
      <c r="EC192" s="232"/>
      <c r="ED192" s="232"/>
      <c r="EE192" s="232"/>
      <c r="EF192" s="232"/>
      <c r="EG192" s="232"/>
      <c r="EH192" s="232"/>
      <c r="EI192" s="232"/>
      <c r="EJ192" s="232"/>
      <c r="EK192" s="232"/>
      <c r="EL192" s="232"/>
      <c r="EM192" s="232"/>
      <c r="EN192" s="205"/>
      <c r="EO192" s="205"/>
      <c r="EP192" s="205"/>
      <c r="EQ192" s="205"/>
      <c r="ER192" s="205"/>
      <c r="ES192" s="205"/>
      <c r="ET192" s="205"/>
      <c r="EU192" s="205"/>
      <c r="EV192" s="205"/>
      <c r="EW192" s="205"/>
      <c r="EX192" s="205"/>
      <c r="EY192" s="205"/>
      <c r="EZ192" s="205"/>
      <c r="FA192" s="233"/>
      <c r="FB192" s="233"/>
      <c r="FC192" s="233"/>
      <c r="FD192" s="233"/>
      <c r="FE192" s="233"/>
      <c r="FF192" s="233"/>
      <c r="FG192" s="233"/>
      <c r="FH192" s="233"/>
      <c r="FI192" s="233"/>
    </row>
    <row r="193" spans="1:165" s="234" customFormat="1" ht="19.5" customHeight="1" x14ac:dyDescent="0.35">
      <c r="A193" s="205"/>
      <c r="B193" s="466">
        <f t="shared" si="2813"/>
        <v>39904</v>
      </c>
      <c r="C193" s="467">
        <f t="shared" si="2814"/>
        <v>68499.520000000004</v>
      </c>
      <c r="D193" s="467">
        <v>0</v>
      </c>
      <c r="E193" s="467">
        <v>0</v>
      </c>
      <c r="F193" s="467">
        <f t="shared" si="2781"/>
        <v>3012.59</v>
      </c>
      <c r="G193" s="467">
        <f t="shared" si="2815"/>
        <v>71512.11</v>
      </c>
      <c r="H193" s="480">
        <f t="shared" si="2816"/>
        <v>4.3979724237483704E-2</v>
      </c>
      <c r="I193" s="347">
        <f t="shared" si="2817"/>
        <v>631808.66999999993</v>
      </c>
      <c r="J193" s="210">
        <f t="shared" si="2782"/>
        <v>0</v>
      </c>
      <c r="K193" s="211">
        <v>39904</v>
      </c>
      <c r="L193" s="212">
        <f t="shared" si="2818"/>
        <v>1</v>
      </c>
      <c r="M193" s="398">
        <v>3747</v>
      </c>
      <c r="N193" s="235">
        <f t="shared" si="2783"/>
        <v>3747</v>
      </c>
      <c r="O193" s="214">
        <f t="shared" ref="O193" si="2864">O192</f>
        <v>0</v>
      </c>
      <c r="P193" s="398">
        <v>374.7</v>
      </c>
      <c r="Q193" s="236">
        <f t="shared" si="2784"/>
        <v>0</v>
      </c>
      <c r="R193" s="212">
        <f t="shared" ref="R193" si="2865">R192</f>
        <v>0</v>
      </c>
      <c r="S193" s="398">
        <v>3146.4</v>
      </c>
      <c r="T193" s="237">
        <f t="shared" si="2785"/>
        <v>0</v>
      </c>
      <c r="U193" s="216">
        <f t="shared" ref="U193" si="2866">U192</f>
        <v>0</v>
      </c>
      <c r="V193" s="398">
        <v>314.64</v>
      </c>
      <c r="W193" s="237">
        <f t="shared" si="2786"/>
        <v>0</v>
      </c>
      <c r="X193" s="216">
        <f t="shared" ref="X193" si="2867">X192</f>
        <v>0</v>
      </c>
      <c r="Y193" s="383">
        <v>3003</v>
      </c>
      <c r="Z193" s="238">
        <f t="shared" si="2787"/>
        <v>0</v>
      </c>
      <c r="AA193" s="218">
        <f t="shared" ref="AA193" si="2868">AA192</f>
        <v>1</v>
      </c>
      <c r="AB193" s="383">
        <v>1501.5</v>
      </c>
      <c r="AC193" s="239">
        <f t="shared" si="2788"/>
        <v>1501.5</v>
      </c>
      <c r="AD193" s="216">
        <f t="shared" ref="AD193" si="2869">AD192</f>
        <v>0</v>
      </c>
      <c r="AE193" s="383">
        <v>300.3</v>
      </c>
      <c r="AF193" s="239">
        <f t="shared" si="2789"/>
        <v>0</v>
      </c>
      <c r="AG193" s="216">
        <f t="shared" ref="AG193" si="2870">AG192</f>
        <v>0</v>
      </c>
      <c r="AH193" s="383">
        <v>2844</v>
      </c>
      <c r="AI193" s="238">
        <f t="shared" si="2790"/>
        <v>0</v>
      </c>
      <c r="AJ193" s="218">
        <f t="shared" ref="AJ193" si="2871">AJ192</f>
        <v>0</v>
      </c>
      <c r="AK193" s="383">
        <v>1402.5</v>
      </c>
      <c r="AL193" s="239">
        <f t="shared" si="2791"/>
        <v>0</v>
      </c>
      <c r="AM193" s="216">
        <f t="shared" ref="AM193" si="2872">AM192</f>
        <v>1</v>
      </c>
      <c r="AN193" s="383">
        <v>537.6</v>
      </c>
      <c r="AO193" s="238">
        <f t="shared" si="2792"/>
        <v>537.6</v>
      </c>
      <c r="AP193" s="218">
        <f t="shared" ref="AP193" si="2873">AP192</f>
        <v>1</v>
      </c>
      <c r="AQ193" s="398">
        <v>3370</v>
      </c>
      <c r="AR193" s="239">
        <f t="shared" si="2793"/>
        <v>3370</v>
      </c>
      <c r="AS193" s="216">
        <f t="shared" ref="AS193" si="2874">AS192</f>
        <v>0</v>
      </c>
      <c r="AT193" s="398">
        <v>337</v>
      </c>
      <c r="AU193" s="240">
        <f t="shared" si="2794"/>
        <v>0</v>
      </c>
      <c r="AV193" s="214">
        <f t="shared" ref="AV193" si="2875">AV192</f>
        <v>0</v>
      </c>
      <c r="AW193" s="398">
        <v>4450</v>
      </c>
      <c r="AX193" s="236">
        <f t="shared" si="2795"/>
        <v>0</v>
      </c>
      <c r="AY193" s="212">
        <f t="shared" ref="AY193" si="2876">AY192</f>
        <v>1</v>
      </c>
      <c r="AZ193" s="382">
        <v>-926.51</v>
      </c>
      <c r="BA193" s="241">
        <f t="shared" si="2796"/>
        <v>-926.51</v>
      </c>
      <c r="BB193" s="214">
        <f t="shared" ref="BB193" si="2877">BB192</f>
        <v>0</v>
      </c>
      <c r="BC193" s="382">
        <v>-127.75</v>
      </c>
      <c r="BD193" s="242">
        <f t="shared" si="2797"/>
        <v>0</v>
      </c>
      <c r="BE193" s="212">
        <f t="shared" ref="BE193" si="2878">BE192</f>
        <v>0</v>
      </c>
      <c r="BF193" s="374">
        <v>-2539</v>
      </c>
      <c r="BG193" s="242">
        <f t="shared" si="2798"/>
        <v>0</v>
      </c>
      <c r="BH193" s="212">
        <f t="shared" ref="BH193" si="2879">BH192</f>
        <v>1</v>
      </c>
      <c r="BI193" s="374">
        <v>-1289</v>
      </c>
      <c r="BJ193" s="240">
        <f t="shared" si="2799"/>
        <v>-1289</v>
      </c>
      <c r="BK193" s="212">
        <f t="shared" ref="BK193" si="2880">BK192</f>
        <v>0</v>
      </c>
      <c r="BL193" s="374">
        <v>-289</v>
      </c>
      <c r="BM193" s="240">
        <f t="shared" si="2800"/>
        <v>0</v>
      </c>
      <c r="BN193" s="212">
        <f t="shared" ref="BN193" si="2881">BN192</f>
        <v>0</v>
      </c>
      <c r="BO193" s="398">
        <v>1993.75</v>
      </c>
      <c r="BP193" s="236">
        <f t="shared" si="2801"/>
        <v>0</v>
      </c>
      <c r="BQ193" s="212">
        <f t="shared" ref="BQ193" si="2882">BQ192</f>
        <v>2</v>
      </c>
      <c r="BR193" s="397">
        <v>-1964</v>
      </c>
      <c r="BS193" s="242">
        <f t="shared" si="2802"/>
        <v>-3928</v>
      </c>
      <c r="BT193" s="212">
        <f t="shared" ref="BT193" si="2883">BT192</f>
        <v>0</v>
      </c>
      <c r="BU193" s="397">
        <v>-1001.5</v>
      </c>
      <c r="BV193" s="240">
        <f t="shared" si="2803"/>
        <v>0</v>
      </c>
      <c r="BW193" s="220">
        <f t="shared" ref="BW193" si="2884">BW192</f>
        <v>0</v>
      </c>
      <c r="BX193" s="397">
        <v>-231.5</v>
      </c>
      <c r="BY193" s="236">
        <f t="shared" si="2804"/>
        <v>0</v>
      </c>
      <c r="BZ193" s="212">
        <f t="shared" si="2840"/>
        <v>0</v>
      </c>
      <c r="CA193" s="213"/>
      <c r="CB193" s="240">
        <f t="shared" si="2805"/>
        <v>0</v>
      </c>
      <c r="CC193" s="214">
        <f t="shared" si="2841"/>
        <v>0</v>
      </c>
      <c r="CD193" s="215"/>
      <c r="CE193" s="242">
        <f t="shared" si="2806"/>
        <v>0</v>
      </c>
      <c r="CF193" s="221">
        <f t="shared" si="2807"/>
        <v>3012.59</v>
      </c>
      <c r="CG193" s="222">
        <f t="shared" si="2808"/>
        <v>1</v>
      </c>
      <c r="CH193" s="222">
        <f t="shared" si="2809"/>
        <v>0</v>
      </c>
      <c r="CI193" s="223">
        <v>39904</v>
      </c>
      <c r="CJ193" s="209">
        <f t="shared" si="2810"/>
        <v>3012.59</v>
      </c>
      <c r="CK193" s="209">
        <f t="shared" si="2811"/>
        <v>0</v>
      </c>
      <c r="CL193" s="209">
        <f t="shared" si="2842"/>
        <v>631808.66999999993</v>
      </c>
      <c r="CM193" s="207">
        <f>MAX(CL55:CL193)</f>
        <v>631808.66999999993</v>
      </c>
      <c r="CN193" s="207">
        <f t="shared" si="2812"/>
        <v>0</v>
      </c>
      <c r="CO193" s="225" t="b">
        <f>(CN194=CM394)</f>
        <v>0</v>
      </c>
      <c r="CP193" s="226">
        <f t="shared" si="2780"/>
        <v>0</v>
      </c>
      <c r="CQ193" s="227">
        <f t="shared" si="2754"/>
        <v>40725</v>
      </c>
      <c r="CR193" s="228">
        <f t="shared" si="2755"/>
        <v>102317</v>
      </c>
      <c r="CS193" s="228">
        <f t="shared" si="2756"/>
        <v>0</v>
      </c>
      <c r="CT193" s="228">
        <f t="shared" si="2757"/>
        <v>0</v>
      </c>
      <c r="CU193" s="228">
        <f t="shared" si="2758"/>
        <v>0</v>
      </c>
      <c r="CV193" s="228">
        <f t="shared" si="2759"/>
        <v>0</v>
      </c>
      <c r="CW193" s="228">
        <f t="shared" si="2760"/>
        <v>75756.5</v>
      </c>
      <c r="CX193" s="228">
        <f t="shared" si="2761"/>
        <v>0</v>
      </c>
      <c r="CY193" s="228">
        <f t="shared" si="2762"/>
        <v>0</v>
      </c>
      <c r="CZ193" s="228">
        <f t="shared" si="2763"/>
        <v>0</v>
      </c>
      <c r="DA193" s="228">
        <f t="shared" si="2764"/>
        <v>39749</v>
      </c>
      <c r="DB193" s="228">
        <f t="shared" si="2765"/>
        <v>133394</v>
      </c>
      <c r="DC193" s="228">
        <f t="shared" si="2766"/>
        <v>0</v>
      </c>
      <c r="DD193" s="228">
        <f t="shared" si="2767"/>
        <v>0</v>
      </c>
      <c r="DE193" s="228">
        <f t="shared" si="2768"/>
        <v>113907.21999999997</v>
      </c>
      <c r="DF193" s="228">
        <f t="shared" si="2769"/>
        <v>0</v>
      </c>
      <c r="DG193" s="228">
        <f t="shared" si="2770"/>
        <v>0</v>
      </c>
      <c r="DH193" s="228">
        <f t="shared" si="2771"/>
        <v>104148.89000000001</v>
      </c>
      <c r="DI193" s="228">
        <f t="shared" si="2772"/>
        <v>0</v>
      </c>
      <c r="DJ193" s="228">
        <f t="shared" si="2773"/>
        <v>0</v>
      </c>
      <c r="DK193" s="228">
        <f t="shared" si="2774"/>
        <v>295976.76</v>
      </c>
      <c r="DL193" s="228">
        <f t="shared" si="2775"/>
        <v>0</v>
      </c>
      <c r="DM193" s="228">
        <f t="shared" si="2776"/>
        <v>0</v>
      </c>
      <c r="DN193" s="228">
        <f t="shared" si="2777"/>
        <v>0</v>
      </c>
      <c r="DO193" s="228">
        <f t="shared" si="2778"/>
        <v>0</v>
      </c>
      <c r="DP193" s="229">
        <f t="shared" si="2779"/>
        <v>40725</v>
      </c>
      <c r="DQ193" s="228">
        <f t="shared" si="2688"/>
        <v>865249.37</v>
      </c>
      <c r="DR193" s="230">
        <f t="shared" si="2689"/>
        <v>40725</v>
      </c>
      <c r="DS193" s="231">
        <f t="shared" si="2690"/>
        <v>0</v>
      </c>
      <c r="DT193" s="232"/>
      <c r="DU193" s="232"/>
      <c r="DV193" s="232"/>
      <c r="DW193" s="232"/>
      <c r="DX193" s="232"/>
      <c r="DY193" s="232"/>
      <c r="DZ193" s="232"/>
      <c r="EA193" s="232"/>
      <c r="EB193" s="232"/>
      <c r="EC193" s="232"/>
      <c r="ED193" s="232"/>
      <c r="EE193" s="232"/>
      <c r="EF193" s="232"/>
      <c r="EG193" s="232"/>
      <c r="EH193" s="232"/>
      <c r="EI193" s="232"/>
      <c r="EJ193" s="232"/>
      <c r="EK193" s="232"/>
      <c r="EL193" s="232"/>
      <c r="EM193" s="232"/>
      <c r="EN193" s="205"/>
      <c r="EO193" s="205"/>
      <c r="EP193" s="205"/>
      <c r="EQ193" s="205"/>
      <c r="ER193" s="205"/>
      <c r="ES193" s="205"/>
      <c r="ET193" s="205"/>
      <c r="EU193" s="205"/>
      <c r="EV193" s="205"/>
      <c r="EW193" s="205"/>
      <c r="EX193" s="205"/>
      <c r="EY193" s="205"/>
      <c r="EZ193" s="205"/>
      <c r="FA193" s="233"/>
      <c r="FB193" s="233"/>
      <c r="FC193" s="233"/>
      <c r="FD193" s="233"/>
      <c r="FE193" s="233"/>
      <c r="FF193" s="233"/>
      <c r="FG193" s="233"/>
      <c r="FH193" s="233"/>
      <c r="FI193" s="233"/>
    </row>
    <row r="194" spans="1:165" s="234" customFormat="1" ht="19.5" customHeight="1" x14ac:dyDescent="0.35">
      <c r="A194" s="205"/>
      <c r="B194" s="466">
        <f t="shared" si="2813"/>
        <v>39934</v>
      </c>
      <c r="C194" s="467">
        <f t="shared" si="2814"/>
        <v>71512.11</v>
      </c>
      <c r="D194" s="467">
        <v>0</v>
      </c>
      <c r="E194" s="467">
        <v>0</v>
      </c>
      <c r="F194" s="467">
        <f t="shared" si="2781"/>
        <v>32290.39</v>
      </c>
      <c r="G194" s="467">
        <f t="shared" si="2815"/>
        <v>103802.5</v>
      </c>
      <c r="H194" s="480">
        <f t="shared" si="2816"/>
        <v>0.45153736898547669</v>
      </c>
      <c r="I194" s="347">
        <f t="shared" si="2817"/>
        <v>664099.05999999994</v>
      </c>
      <c r="J194" s="210">
        <f t="shared" si="2782"/>
        <v>0</v>
      </c>
      <c r="K194" s="211">
        <v>39934</v>
      </c>
      <c r="L194" s="212">
        <f t="shared" si="2818"/>
        <v>1</v>
      </c>
      <c r="M194" s="398">
        <v>2316.5</v>
      </c>
      <c r="N194" s="235">
        <f t="shared" si="2783"/>
        <v>2316.5</v>
      </c>
      <c r="O194" s="214">
        <f t="shared" ref="O194" si="2885">O193</f>
        <v>0</v>
      </c>
      <c r="P194" s="398">
        <v>231.65</v>
      </c>
      <c r="Q194" s="236">
        <f t="shared" si="2784"/>
        <v>0</v>
      </c>
      <c r="R194" s="212">
        <f t="shared" ref="R194" si="2886">R193</f>
        <v>0</v>
      </c>
      <c r="S194" s="398">
        <v>824.8</v>
      </c>
      <c r="T194" s="237">
        <f t="shared" si="2785"/>
        <v>0</v>
      </c>
      <c r="U194" s="216">
        <f t="shared" ref="U194" si="2887">U193</f>
        <v>0</v>
      </c>
      <c r="V194" s="398">
        <v>82.48</v>
      </c>
      <c r="W194" s="237">
        <f t="shared" si="2786"/>
        <v>0</v>
      </c>
      <c r="X194" s="216">
        <f t="shared" ref="X194" si="2888">X193</f>
        <v>0</v>
      </c>
      <c r="Y194" s="383">
        <v>7418</v>
      </c>
      <c r="Z194" s="238">
        <f t="shared" si="2787"/>
        <v>0</v>
      </c>
      <c r="AA194" s="218">
        <f t="shared" ref="AA194" si="2889">AA193</f>
        <v>1</v>
      </c>
      <c r="AB194" s="383">
        <v>3689.5</v>
      </c>
      <c r="AC194" s="239">
        <f t="shared" si="2788"/>
        <v>3689.5</v>
      </c>
      <c r="AD194" s="216">
        <f t="shared" ref="AD194" si="2890">AD193</f>
        <v>0</v>
      </c>
      <c r="AE194" s="383">
        <v>706.7</v>
      </c>
      <c r="AF194" s="239">
        <f t="shared" si="2789"/>
        <v>0</v>
      </c>
      <c r="AG194" s="216">
        <f t="shared" ref="AG194" si="2891">AG193</f>
        <v>0</v>
      </c>
      <c r="AH194" s="383">
        <v>10248</v>
      </c>
      <c r="AI194" s="238">
        <f t="shared" si="2790"/>
        <v>0</v>
      </c>
      <c r="AJ194" s="218">
        <f t="shared" ref="AJ194" si="2892">AJ193</f>
        <v>0</v>
      </c>
      <c r="AK194" s="383">
        <v>5104.5</v>
      </c>
      <c r="AL194" s="239">
        <f t="shared" si="2791"/>
        <v>0</v>
      </c>
      <c r="AM194" s="216">
        <f t="shared" ref="AM194" si="2893">AM193</f>
        <v>1</v>
      </c>
      <c r="AN194" s="383">
        <v>2018.4</v>
      </c>
      <c r="AO194" s="238">
        <f t="shared" si="2792"/>
        <v>2018.4</v>
      </c>
      <c r="AP194" s="218">
        <f t="shared" ref="AP194" si="2894">AP193</f>
        <v>1</v>
      </c>
      <c r="AQ194" s="398">
        <v>6950</v>
      </c>
      <c r="AR194" s="239">
        <f t="shared" si="2793"/>
        <v>6950</v>
      </c>
      <c r="AS194" s="216">
        <f t="shared" ref="AS194" si="2895">AS193</f>
        <v>0</v>
      </c>
      <c r="AT194" s="398">
        <v>695</v>
      </c>
      <c r="AU194" s="240">
        <f t="shared" si="2794"/>
        <v>0</v>
      </c>
      <c r="AV194" s="214">
        <f t="shared" ref="AV194" si="2896">AV193</f>
        <v>0</v>
      </c>
      <c r="AW194" s="398">
        <v>7620</v>
      </c>
      <c r="AX194" s="236">
        <f t="shared" si="2795"/>
        <v>0</v>
      </c>
      <c r="AY194" s="212">
        <f t="shared" ref="AY194" si="2897">AY193</f>
        <v>1</v>
      </c>
      <c r="AZ194" s="383">
        <v>5223.49</v>
      </c>
      <c r="BA194" s="241">
        <f t="shared" si="2796"/>
        <v>5223.49</v>
      </c>
      <c r="BB194" s="214">
        <f t="shared" ref="BB194" si="2898">BB193</f>
        <v>0</v>
      </c>
      <c r="BC194" s="383">
        <v>487.25</v>
      </c>
      <c r="BD194" s="242">
        <f t="shared" si="2797"/>
        <v>0</v>
      </c>
      <c r="BE194" s="212">
        <f t="shared" ref="BE194" si="2899">BE193</f>
        <v>0</v>
      </c>
      <c r="BF194" s="375">
        <v>10836</v>
      </c>
      <c r="BG194" s="242">
        <f t="shared" si="2798"/>
        <v>0</v>
      </c>
      <c r="BH194" s="212">
        <f t="shared" ref="BH194" si="2900">BH193</f>
        <v>1</v>
      </c>
      <c r="BI194" s="375">
        <v>5398.5</v>
      </c>
      <c r="BJ194" s="240">
        <f t="shared" si="2799"/>
        <v>5398.5</v>
      </c>
      <c r="BK194" s="212">
        <f t="shared" ref="BK194" si="2901">BK193</f>
        <v>0</v>
      </c>
      <c r="BL194" s="375">
        <v>1048.5</v>
      </c>
      <c r="BM194" s="240">
        <f t="shared" si="2800"/>
        <v>0</v>
      </c>
      <c r="BN194" s="212">
        <f t="shared" ref="BN194" si="2902">BN193</f>
        <v>0</v>
      </c>
      <c r="BO194" s="398">
        <v>8875</v>
      </c>
      <c r="BP194" s="236">
        <f t="shared" si="2801"/>
        <v>0</v>
      </c>
      <c r="BQ194" s="212">
        <f t="shared" ref="BQ194" si="2903">BQ193</f>
        <v>2</v>
      </c>
      <c r="BR194" s="398">
        <v>3347</v>
      </c>
      <c r="BS194" s="242">
        <f t="shared" si="2802"/>
        <v>6694</v>
      </c>
      <c r="BT194" s="212">
        <f t="shared" ref="BT194" si="2904">BT193</f>
        <v>0</v>
      </c>
      <c r="BU194" s="398">
        <v>1634.5</v>
      </c>
      <c r="BV194" s="240">
        <f t="shared" si="2803"/>
        <v>0</v>
      </c>
      <c r="BW194" s="220">
        <f t="shared" ref="BW194" si="2905">BW193</f>
        <v>0</v>
      </c>
      <c r="BX194" s="398">
        <v>264.5</v>
      </c>
      <c r="BY194" s="236">
        <f t="shared" si="2804"/>
        <v>0</v>
      </c>
      <c r="BZ194" s="212">
        <f t="shared" si="2840"/>
        <v>0</v>
      </c>
      <c r="CA194" s="213"/>
      <c r="CB194" s="240">
        <f t="shared" si="2805"/>
        <v>0</v>
      </c>
      <c r="CC194" s="214">
        <f t="shared" si="2841"/>
        <v>0</v>
      </c>
      <c r="CD194" s="215"/>
      <c r="CE194" s="242">
        <f t="shared" si="2806"/>
        <v>0</v>
      </c>
      <c r="CF194" s="221">
        <f t="shared" si="2807"/>
        <v>32290.39</v>
      </c>
      <c r="CG194" s="222">
        <f t="shared" si="2808"/>
        <v>1</v>
      </c>
      <c r="CH194" s="222">
        <f t="shared" si="2809"/>
        <v>0</v>
      </c>
      <c r="CI194" s="223">
        <v>39934</v>
      </c>
      <c r="CJ194" s="209">
        <f t="shared" si="2810"/>
        <v>32290.39</v>
      </c>
      <c r="CK194" s="209">
        <f t="shared" si="2811"/>
        <v>0</v>
      </c>
      <c r="CL194" s="209">
        <f t="shared" si="2842"/>
        <v>664099.05999999994</v>
      </c>
      <c r="CM194" s="207">
        <f>MAX(CL55:CL194)</f>
        <v>664099.05999999994</v>
      </c>
      <c r="CN194" s="207">
        <f t="shared" si="2812"/>
        <v>0</v>
      </c>
      <c r="CO194" s="225" t="b">
        <f>(CN195=CM394)</f>
        <v>0</v>
      </c>
      <c r="CP194" s="226">
        <f t="shared" si="2780"/>
        <v>0</v>
      </c>
      <c r="CQ194" s="227">
        <f t="shared" si="2754"/>
        <v>40756</v>
      </c>
      <c r="CR194" s="228">
        <f t="shared" si="2755"/>
        <v>105986.5</v>
      </c>
      <c r="CS194" s="228">
        <f t="shared" si="2756"/>
        <v>0</v>
      </c>
      <c r="CT194" s="228">
        <f t="shared" si="2757"/>
        <v>0</v>
      </c>
      <c r="CU194" s="228">
        <f t="shared" si="2758"/>
        <v>0</v>
      </c>
      <c r="CV194" s="228">
        <f t="shared" si="2759"/>
        <v>0</v>
      </c>
      <c r="CW194" s="228">
        <f t="shared" si="2760"/>
        <v>85702.5</v>
      </c>
      <c r="CX194" s="228">
        <f t="shared" si="2761"/>
        <v>0</v>
      </c>
      <c r="CY194" s="228">
        <f t="shared" si="2762"/>
        <v>0</v>
      </c>
      <c r="CZ194" s="228">
        <f t="shared" si="2763"/>
        <v>0</v>
      </c>
      <c r="DA194" s="228">
        <f t="shared" si="2764"/>
        <v>41432</v>
      </c>
      <c r="DB194" s="228">
        <f t="shared" si="2765"/>
        <v>126623</v>
      </c>
      <c r="DC194" s="228">
        <f t="shared" si="2766"/>
        <v>0</v>
      </c>
      <c r="DD194" s="228">
        <f t="shared" si="2767"/>
        <v>0</v>
      </c>
      <c r="DE194" s="228">
        <f t="shared" si="2768"/>
        <v>121771.96999999997</v>
      </c>
      <c r="DF194" s="228">
        <f t="shared" si="2769"/>
        <v>0</v>
      </c>
      <c r="DG194" s="228">
        <f t="shared" si="2770"/>
        <v>0</v>
      </c>
      <c r="DH194" s="228">
        <f t="shared" si="2771"/>
        <v>102388.39000000001</v>
      </c>
      <c r="DI194" s="228">
        <f t="shared" si="2772"/>
        <v>0</v>
      </c>
      <c r="DJ194" s="228">
        <f t="shared" si="2773"/>
        <v>0</v>
      </c>
      <c r="DK194" s="228">
        <f t="shared" si="2774"/>
        <v>297476.76</v>
      </c>
      <c r="DL194" s="228">
        <f t="shared" si="2775"/>
        <v>0</v>
      </c>
      <c r="DM194" s="228">
        <f t="shared" si="2776"/>
        <v>0</v>
      </c>
      <c r="DN194" s="228">
        <f t="shared" si="2777"/>
        <v>0</v>
      </c>
      <c r="DO194" s="228">
        <f t="shared" si="2778"/>
        <v>0</v>
      </c>
      <c r="DP194" s="229">
        <f t="shared" si="2779"/>
        <v>40756</v>
      </c>
      <c r="DQ194" s="228">
        <f t="shared" si="2688"/>
        <v>881381.12</v>
      </c>
      <c r="DR194" s="230">
        <f t="shared" si="2689"/>
        <v>40756</v>
      </c>
      <c r="DS194" s="231">
        <f t="shared" si="2690"/>
        <v>-9172.7399999999907</v>
      </c>
      <c r="DT194" s="232"/>
      <c r="DU194" s="232"/>
      <c r="DV194" s="232"/>
      <c r="DW194" s="232"/>
      <c r="DX194" s="232"/>
      <c r="DY194" s="232"/>
      <c r="DZ194" s="232"/>
      <c r="EA194" s="232"/>
      <c r="EB194" s="232"/>
      <c r="EC194" s="232"/>
      <c r="ED194" s="232"/>
      <c r="EE194" s="232"/>
      <c r="EF194" s="232"/>
      <c r="EG194" s="232"/>
      <c r="EH194" s="232"/>
      <c r="EI194" s="232"/>
      <c r="EJ194" s="232"/>
      <c r="EK194" s="232"/>
      <c r="EL194" s="232"/>
      <c r="EM194" s="232"/>
      <c r="EN194" s="205"/>
      <c r="EO194" s="205"/>
      <c r="EP194" s="205"/>
      <c r="EQ194" s="205"/>
      <c r="ER194" s="205"/>
      <c r="ES194" s="205"/>
      <c r="ET194" s="205"/>
      <c r="EU194" s="205"/>
      <c r="EV194" s="205"/>
      <c r="EW194" s="205"/>
      <c r="EX194" s="205"/>
      <c r="EY194" s="205"/>
      <c r="EZ194" s="205"/>
      <c r="FA194" s="233"/>
      <c r="FB194" s="233"/>
      <c r="FC194" s="233"/>
      <c r="FD194" s="233"/>
      <c r="FE194" s="233"/>
      <c r="FF194" s="233"/>
      <c r="FG194" s="233"/>
      <c r="FH194" s="233"/>
      <c r="FI194" s="233"/>
    </row>
    <row r="195" spans="1:165" s="234" customFormat="1" ht="19.5" customHeight="1" x14ac:dyDescent="0.35">
      <c r="A195" s="205"/>
      <c r="B195" s="466">
        <f t="shared" si="2813"/>
        <v>39965</v>
      </c>
      <c r="C195" s="467">
        <f t="shared" si="2814"/>
        <v>103802.5</v>
      </c>
      <c r="D195" s="467">
        <v>0</v>
      </c>
      <c r="E195" s="467">
        <v>0</v>
      </c>
      <c r="F195" s="467">
        <f t="shared" si="2781"/>
        <v>-9172.74</v>
      </c>
      <c r="G195" s="467">
        <f t="shared" si="2815"/>
        <v>94629.759999999995</v>
      </c>
      <c r="H195" s="480">
        <f t="shared" si="2816"/>
        <v>-8.836723585655451E-2</v>
      </c>
      <c r="I195" s="347">
        <f t="shared" si="2817"/>
        <v>654926.31999999995</v>
      </c>
      <c r="J195" s="210">
        <f t="shared" si="2782"/>
        <v>-9172.7399999999907</v>
      </c>
      <c r="K195" s="211">
        <v>39965</v>
      </c>
      <c r="L195" s="212">
        <f t="shared" si="2818"/>
        <v>1</v>
      </c>
      <c r="M195" s="398">
        <v>161</v>
      </c>
      <c r="N195" s="235">
        <f t="shared" si="2783"/>
        <v>161</v>
      </c>
      <c r="O195" s="214">
        <f t="shared" ref="O195" si="2906">O194</f>
        <v>0</v>
      </c>
      <c r="P195" s="397">
        <v>-19</v>
      </c>
      <c r="Q195" s="236">
        <f t="shared" si="2784"/>
        <v>0</v>
      </c>
      <c r="R195" s="212">
        <f t="shared" ref="R195" si="2907">R194</f>
        <v>0</v>
      </c>
      <c r="S195" s="398">
        <v>833.6</v>
      </c>
      <c r="T195" s="237">
        <f t="shared" si="2785"/>
        <v>0</v>
      </c>
      <c r="U195" s="216">
        <f t="shared" ref="U195" si="2908">U194</f>
        <v>0</v>
      </c>
      <c r="V195" s="398">
        <v>83.36</v>
      </c>
      <c r="W195" s="237">
        <f t="shared" si="2786"/>
        <v>0</v>
      </c>
      <c r="X195" s="216">
        <f t="shared" ref="X195" si="2909">X194</f>
        <v>0</v>
      </c>
      <c r="Y195" s="382">
        <v>-2787</v>
      </c>
      <c r="Z195" s="238">
        <f t="shared" si="2787"/>
        <v>0</v>
      </c>
      <c r="AA195" s="218">
        <f t="shared" ref="AA195" si="2910">AA194</f>
        <v>1</v>
      </c>
      <c r="AB195" s="382">
        <v>-1413</v>
      </c>
      <c r="AC195" s="239">
        <f t="shared" si="2788"/>
        <v>-1413</v>
      </c>
      <c r="AD195" s="216">
        <f t="shared" ref="AD195" si="2911">AD194</f>
        <v>0</v>
      </c>
      <c r="AE195" s="382">
        <v>-313.8</v>
      </c>
      <c r="AF195" s="239">
        <f t="shared" si="2789"/>
        <v>0</v>
      </c>
      <c r="AG195" s="216">
        <f t="shared" ref="AG195" si="2912">AG194</f>
        <v>0</v>
      </c>
      <c r="AH195" s="382">
        <v>-4699</v>
      </c>
      <c r="AI195" s="238">
        <f t="shared" si="2790"/>
        <v>0</v>
      </c>
      <c r="AJ195" s="218">
        <f t="shared" ref="AJ195" si="2913">AJ194</f>
        <v>0</v>
      </c>
      <c r="AK195" s="382">
        <v>-2369</v>
      </c>
      <c r="AL195" s="239">
        <f t="shared" si="2791"/>
        <v>0</v>
      </c>
      <c r="AM195" s="216">
        <f t="shared" ref="AM195" si="2914">AM194</f>
        <v>1</v>
      </c>
      <c r="AN195" s="382">
        <v>-971</v>
      </c>
      <c r="AO195" s="238">
        <f t="shared" si="2792"/>
        <v>-971</v>
      </c>
      <c r="AP195" s="218">
        <f t="shared" ref="AP195" si="2915">AP194</f>
        <v>1</v>
      </c>
      <c r="AQ195" s="398">
        <v>850</v>
      </c>
      <c r="AR195" s="239">
        <f t="shared" si="2793"/>
        <v>850</v>
      </c>
      <c r="AS195" s="216">
        <f t="shared" ref="AS195" si="2916">AS194</f>
        <v>0</v>
      </c>
      <c r="AT195" s="398">
        <v>85</v>
      </c>
      <c r="AU195" s="240">
        <f t="shared" si="2794"/>
        <v>0</v>
      </c>
      <c r="AV195" s="214">
        <f t="shared" ref="AV195" si="2917">AV194</f>
        <v>0</v>
      </c>
      <c r="AW195" s="397">
        <v>-1269</v>
      </c>
      <c r="AX195" s="236">
        <f t="shared" si="2795"/>
        <v>0</v>
      </c>
      <c r="AY195" s="212">
        <f t="shared" ref="AY195" si="2918">AY194</f>
        <v>1</v>
      </c>
      <c r="AZ195" s="383">
        <v>150.01</v>
      </c>
      <c r="BA195" s="241">
        <f t="shared" si="2796"/>
        <v>150.01</v>
      </c>
      <c r="BB195" s="214">
        <f t="shared" ref="BB195" si="2919">BB194</f>
        <v>0</v>
      </c>
      <c r="BC195" s="383">
        <v>15</v>
      </c>
      <c r="BD195" s="242">
        <f t="shared" si="2797"/>
        <v>0</v>
      </c>
      <c r="BE195" s="212">
        <f t="shared" ref="BE195" si="2920">BE194</f>
        <v>0</v>
      </c>
      <c r="BF195" s="374">
        <v>-1187.5</v>
      </c>
      <c r="BG195" s="242">
        <f t="shared" si="2798"/>
        <v>0</v>
      </c>
      <c r="BH195" s="212">
        <f t="shared" ref="BH195" si="2921">BH194</f>
        <v>1</v>
      </c>
      <c r="BI195" s="374">
        <v>-593.75</v>
      </c>
      <c r="BJ195" s="240">
        <f t="shared" si="2799"/>
        <v>-593.75</v>
      </c>
      <c r="BK195" s="212">
        <f t="shared" ref="BK195" si="2922">BK194</f>
        <v>0</v>
      </c>
      <c r="BL195" s="374">
        <v>-118.75</v>
      </c>
      <c r="BM195" s="240">
        <f t="shared" si="2800"/>
        <v>0</v>
      </c>
      <c r="BN195" s="212">
        <f t="shared" ref="BN195" si="2923">BN194</f>
        <v>0</v>
      </c>
      <c r="BO195" s="398">
        <v>3112.5</v>
      </c>
      <c r="BP195" s="236">
        <f t="shared" si="2801"/>
        <v>0</v>
      </c>
      <c r="BQ195" s="212">
        <f t="shared" ref="BQ195" si="2924">BQ194</f>
        <v>2</v>
      </c>
      <c r="BR195" s="397">
        <v>-3678</v>
      </c>
      <c r="BS195" s="242">
        <f t="shared" si="2802"/>
        <v>-7356</v>
      </c>
      <c r="BT195" s="212">
        <f t="shared" ref="BT195" si="2925">BT194</f>
        <v>0</v>
      </c>
      <c r="BU195" s="397">
        <v>-1878</v>
      </c>
      <c r="BV195" s="240">
        <f t="shared" si="2803"/>
        <v>0</v>
      </c>
      <c r="BW195" s="220">
        <f t="shared" ref="BW195" si="2926">BW194</f>
        <v>0</v>
      </c>
      <c r="BX195" s="397">
        <v>-438</v>
      </c>
      <c r="BY195" s="236">
        <f t="shared" si="2804"/>
        <v>0</v>
      </c>
      <c r="BZ195" s="212">
        <f t="shared" si="2840"/>
        <v>0</v>
      </c>
      <c r="CA195" s="213"/>
      <c r="CB195" s="240">
        <f t="shared" si="2805"/>
        <v>0</v>
      </c>
      <c r="CC195" s="214">
        <f t="shared" si="2841"/>
        <v>0</v>
      </c>
      <c r="CD195" s="215"/>
      <c r="CE195" s="242">
        <f t="shared" si="2806"/>
        <v>0</v>
      </c>
      <c r="CF195" s="221">
        <f t="shared" si="2807"/>
        <v>-9172.74</v>
      </c>
      <c r="CG195" s="222">
        <f t="shared" si="2808"/>
        <v>0</v>
      </c>
      <c r="CH195" s="222">
        <f t="shared" si="2809"/>
        <v>1</v>
      </c>
      <c r="CI195" s="223">
        <v>39965</v>
      </c>
      <c r="CJ195" s="209">
        <f t="shared" si="2810"/>
        <v>0</v>
      </c>
      <c r="CK195" s="209">
        <f t="shared" si="2811"/>
        <v>-9172.74</v>
      </c>
      <c r="CL195" s="209">
        <f t="shared" si="2842"/>
        <v>654926.31999999995</v>
      </c>
      <c r="CM195" s="207">
        <f>MAX(CL55:CL195)</f>
        <v>664099.05999999994</v>
      </c>
      <c r="CN195" s="207">
        <f t="shared" si="2812"/>
        <v>-9172.7399999999907</v>
      </c>
      <c r="CO195" s="225" t="b">
        <f>(CN196=CM394)</f>
        <v>0</v>
      </c>
      <c r="CP195" s="226">
        <f t="shared" si="2780"/>
        <v>0</v>
      </c>
      <c r="CQ195" s="227">
        <f t="shared" si="2754"/>
        <v>40787</v>
      </c>
      <c r="CR195" s="228">
        <f t="shared" si="2755"/>
        <v>106047</v>
      </c>
      <c r="CS195" s="228">
        <f t="shared" si="2756"/>
        <v>0</v>
      </c>
      <c r="CT195" s="228">
        <f t="shared" si="2757"/>
        <v>0</v>
      </c>
      <c r="CU195" s="228">
        <f t="shared" si="2758"/>
        <v>0</v>
      </c>
      <c r="CV195" s="228">
        <f t="shared" si="2759"/>
        <v>0</v>
      </c>
      <c r="CW195" s="228">
        <f t="shared" si="2760"/>
        <v>93539.5</v>
      </c>
      <c r="CX195" s="228">
        <f t="shared" si="2761"/>
        <v>0</v>
      </c>
      <c r="CY195" s="228">
        <f t="shared" si="2762"/>
        <v>0</v>
      </c>
      <c r="CZ195" s="228">
        <f t="shared" si="2763"/>
        <v>0</v>
      </c>
      <c r="DA195" s="228">
        <f t="shared" si="2764"/>
        <v>51265</v>
      </c>
      <c r="DB195" s="228">
        <f t="shared" si="2765"/>
        <v>132342</v>
      </c>
      <c r="DC195" s="228">
        <f t="shared" si="2766"/>
        <v>0</v>
      </c>
      <c r="DD195" s="228">
        <f t="shared" si="2767"/>
        <v>0</v>
      </c>
      <c r="DE195" s="228">
        <f t="shared" si="2768"/>
        <v>134839.46999999997</v>
      </c>
      <c r="DF195" s="228">
        <f t="shared" si="2769"/>
        <v>0</v>
      </c>
      <c r="DG195" s="228">
        <f t="shared" si="2770"/>
        <v>0</v>
      </c>
      <c r="DH195" s="228">
        <f t="shared" si="2771"/>
        <v>105793.77000000002</v>
      </c>
      <c r="DI195" s="228">
        <f t="shared" si="2772"/>
        <v>0</v>
      </c>
      <c r="DJ195" s="228">
        <f t="shared" si="2773"/>
        <v>0</v>
      </c>
      <c r="DK195" s="228">
        <f t="shared" si="2774"/>
        <v>291570.76</v>
      </c>
      <c r="DL195" s="228">
        <f t="shared" si="2775"/>
        <v>0</v>
      </c>
      <c r="DM195" s="228">
        <f t="shared" si="2776"/>
        <v>0</v>
      </c>
      <c r="DN195" s="228">
        <f t="shared" si="2777"/>
        <v>0</v>
      </c>
      <c r="DO195" s="228">
        <f t="shared" si="2778"/>
        <v>0</v>
      </c>
      <c r="DP195" s="229">
        <f t="shared" si="2779"/>
        <v>40787</v>
      </c>
      <c r="DQ195" s="228">
        <f t="shared" si="2688"/>
        <v>915397.5</v>
      </c>
      <c r="DR195" s="230">
        <f t="shared" si="2689"/>
        <v>40787</v>
      </c>
      <c r="DS195" s="231">
        <f t="shared" si="2690"/>
        <v>-1337.9899999999907</v>
      </c>
      <c r="DT195" s="232"/>
      <c r="DU195" s="232"/>
      <c r="DV195" s="232"/>
      <c r="DW195" s="232"/>
      <c r="DX195" s="232"/>
      <c r="DY195" s="232"/>
      <c r="DZ195" s="232"/>
      <c r="EA195" s="232"/>
      <c r="EB195" s="232"/>
      <c r="EC195" s="232"/>
      <c r="ED195" s="232"/>
      <c r="EE195" s="232"/>
      <c r="EF195" s="232"/>
      <c r="EG195" s="232"/>
      <c r="EH195" s="232"/>
      <c r="EI195" s="232"/>
      <c r="EJ195" s="232"/>
      <c r="EK195" s="232"/>
      <c r="EL195" s="232"/>
      <c r="EM195" s="232"/>
      <c r="EN195" s="205"/>
      <c r="EO195" s="205"/>
      <c r="EP195" s="205"/>
      <c r="EQ195" s="205"/>
      <c r="ER195" s="205"/>
      <c r="ES195" s="205"/>
      <c r="ET195" s="205"/>
      <c r="EU195" s="205"/>
      <c r="EV195" s="205"/>
      <c r="EW195" s="205"/>
      <c r="EX195" s="205"/>
      <c r="EY195" s="205"/>
      <c r="EZ195" s="205"/>
      <c r="FA195" s="233"/>
      <c r="FB195" s="233"/>
      <c r="FC195" s="233"/>
      <c r="FD195" s="233"/>
      <c r="FE195" s="233"/>
      <c r="FF195" s="233"/>
      <c r="FG195" s="233"/>
      <c r="FH195" s="233"/>
      <c r="FI195" s="233"/>
    </row>
    <row r="196" spans="1:165" s="234" customFormat="1" ht="19.5" customHeight="1" x14ac:dyDescent="0.35">
      <c r="A196" s="205"/>
      <c r="B196" s="466">
        <f t="shared" si="2813"/>
        <v>39995</v>
      </c>
      <c r="C196" s="467">
        <f t="shared" si="2814"/>
        <v>94629.759999999995</v>
      </c>
      <c r="D196" s="467">
        <v>0</v>
      </c>
      <c r="E196" s="467">
        <v>0</v>
      </c>
      <c r="F196" s="467">
        <f t="shared" si="2781"/>
        <v>7834.75</v>
      </c>
      <c r="G196" s="467">
        <f t="shared" si="2815"/>
        <v>102464.51</v>
      </c>
      <c r="H196" s="480">
        <f t="shared" si="2816"/>
        <v>8.2793721552289687E-2</v>
      </c>
      <c r="I196" s="347">
        <f t="shared" si="2817"/>
        <v>662761.06999999995</v>
      </c>
      <c r="J196" s="210">
        <f t="shared" si="2782"/>
        <v>-1337.9899999999907</v>
      </c>
      <c r="K196" s="211">
        <v>39995</v>
      </c>
      <c r="L196" s="212">
        <f t="shared" si="2818"/>
        <v>1</v>
      </c>
      <c r="M196" s="398">
        <v>2033</v>
      </c>
      <c r="N196" s="235">
        <f t="shared" si="2783"/>
        <v>2033</v>
      </c>
      <c r="O196" s="214">
        <f t="shared" ref="O196" si="2927">O195</f>
        <v>0</v>
      </c>
      <c r="P196" s="398">
        <v>168.2</v>
      </c>
      <c r="Q196" s="236">
        <f t="shared" si="2784"/>
        <v>0</v>
      </c>
      <c r="R196" s="212">
        <f t="shared" ref="R196" si="2928">R195</f>
        <v>0</v>
      </c>
      <c r="S196" s="398">
        <v>45.4</v>
      </c>
      <c r="T196" s="237">
        <f t="shared" si="2785"/>
        <v>0</v>
      </c>
      <c r="U196" s="216">
        <f t="shared" ref="U196" si="2929">U195</f>
        <v>0</v>
      </c>
      <c r="V196" s="397">
        <v>-65.66</v>
      </c>
      <c r="W196" s="237">
        <f t="shared" si="2786"/>
        <v>0</v>
      </c>
      <c r="X196" s="216">
        <f t="shared" ref="X196" si="2930">X195</f>
        <v>0</v>
      </c>
      <c r="Y196" s="383">
        <v>549</v>
      </c>
      <c r="Z196" s="238">
        <f t="shared" si="2787"/>
        <v>0</v>
      </c>
      <c r="AA196" s="218">
        <f t="shared" ref="AA196" si="2931">AA195</f>
        <v>1</v>
      </c>
      <c r="AB196" s="383">
        <v>255</v>
      </c>
      <c r="AC196" s="239">
        <f t="shared" si="2788"/>
        <v>255</v>
      </c>
      <c r="AD196" s="216">
        <f t="shared" ref="AD196" si="2932">AD195</f>
        <v>0</v>
      </c>
      <c r="AE196" s="383">
        <v>19.8</v>
      </c>
      <c r="AF196" s="239">
        <f t="shared" si="2789"/>
        <v>0</v>
      </c>
      <c r="AG196" s="216">
        <f t="shared" ref="AG196" si="2933">AG195</f>
        <v>0</v>
      </c>
      <c r="AH196" s="382">
        <v>-1514</v>
      </c>
      <c r="AI196" s="238">
        <f t="shared" si="2790"/>
        <v>0</v>
      </c>
      <c r="AJ196" s="218">
        <f t="shared" ref="AJ196" si="2934">AJ195</f>
        <v>0</v>
      </c>
      <c r="AK196" s="382">
        <v>-776.5</v>
      </c>
      <c r="AL196" s="239">
        <f t="shared" si="2791"/>
        <v>0</v>
      </c>
      <c r="AM196" s="216">
        <f t="shared" ref="AM196" si="2935">AM195</f>
        <v>1</v>
      </c>
      <c r="AN196" s="382">
        <v>-334</v>
      </c>
      <c r="AO196" s="238">
        <f t="shared" si="2792"/>
        <v>-334</v>
      </c>
      <c r="AP196" s="218">
        <f t="shared" ref="AP196" si="2936">AP195</f>
        <v>1</v>
      </c>
      <c r="AQ196" s="398">
        <v>1138</v>
      </c>
      <c r="AR196" s="239">
        <f t="shared" si="2793"/>
        <v>1138</v>
      </c>
      <c r="AS196" s="216">
        <f t="shared" ref="AS196" si="2937">AS195</f>
        <v>0</v>
      </c>
      <c r="AT196" s="398">
        <v>43.6</v>
      </c>
      <c r="AU196" s="240">
        <f t="shared" si="2794"/>
        <v>0</v>
      </c>
      <c r="AV196" s="214">
        <f t="shared" ref="AV196" si="2938">AV195</f>
        <v>0</v>
      </c>
      <c r="AW196" s="398">
        <v>2755</v>
      </c>
      <c r="AX196" s="236">
        <f t="shared" si="2795"/>
        <v>0</v>
      </c>
      <c r="AY196" s="212">
        <f t="shared" ref="AY196" si="2939">AY195</f>
        <v>1</v>
      </c>
      <c r="AZ196" s="383">
        <v>195.75</v>
      </c>
      <c r="BA196" s="241">
        <f t="shared" si="2796"/>
        <v>195.75</v>
      </c>
      <c r="BB196" s="214">
        <f t="shared" ref="BB196" si="2940">BB195</f>
        <v>0</v>
      </c>
      <c r="BC196" s="382">
        <v>-50.63</v>
      </c>
      <c r="BD196" s="242">
        <f t="shared" si="2797"/>
        <v>0</v>
      </c>
      <c r="BE196" s="212">
        <f t="shared" ref="BE196" si="2941">BE195</f>
        <v>0</v>
      </c>
      <c r="BF196" s="375">
        <v>2750</v>
      </c>
      <c r="BG196" s="242">
        <f t="shared" si="2798"/>
        <v>0</v>
      </c>
      <c r="BH196" s="212">
        <f t="shared" ref="BH196" si="2942">BH195</f>
        <v>1</v>
      </c>
      <c r="BI196" s="375">
        <v>1375</v>
      </c>
      <c r="BJ196" s="240">
        <f t="shared" si="2799"/>
        <v>1375</v>
      </c>
      <c r="BK196" s="212">
        <f t="shared" ref="BK196" si="2943">BK195</f>
        <v>0</v>
      </c>
      <c r="BL196" s="375">
        <v>275</v>
      </c>
      <c r="BM196" s="240">
        <f t="shared" si="2800"/>
        <v>0</v>
      </c>
      <c r="BN196" s="212">
        <f t="shared" ref="BN196" si="2944">BN195</f>
        <v>0</v>
      </c>
      <c r="BO196" s="397">
        <v>-4234.25</v>
      </c>
      <c r="BP196" s="236">
        <f t="shared" si="2801"/>
        <v>0</v>
      </c>
      <c r="BQ196" s="212">
        <f t="shared" ref="BQ196" si="2945">BQ195</f>
        <v>2</v>
      </c>
      <c r="BR196" s="398">
        <v>1586</v>
      </c>
      <c r="BS196" s="242">
        <f t="shared" si="2802"/>
        <v>3172</v>
      </c>
      <c r="BT196" s="212">
        <f t="shared" ref="BT196" si="2946">BT195</f>
        <v>0</v>
      </c>
      <c r="BU196" s="398">
        <v>773.5</v>
      </c>
      <c r="BV196" s="240">
        <f t="shared" si="2803"/>
        <v>0</v>
      </c>
      <c r="BW196" s="220">
        <f t="shared" ref="BW196" si="2947">BW195</f>
        <v>0</v>
      </c>
      <c r="BX196" s="398">
        <v>123.5</v>
      </c>
      <c r="BY196" s="236">
        <f t="shared" si="2804"/>
        <v>0</v>
      </c>
      <c r="BZ196" s="212">
        <f t="shared" si="2840"/>
        <v>0</v>
      </c>
      <c r="CA196" s="213"/>
      <c r="CB196" s="240">
        <f t="shared" si="2805"/>
        <v>0</v>
      </c>
      <c r="CC196" s="214">
        <f t="shared" si="2841"/>
        <v>0</v>
      </c>
      <c r="CD196" s="215"/>
      <c r="CE196" s="242">
        <f t="shared" si="2806"/>
        <v>0</v>
      </c>
      <c r="CF196" s="221">
        <f t="shared" si="2807"/>
        <v>7834.75</v>
      </c>
      <c r="CG196" s="222">
        <f t="shared" si="2808"/>
        <v>1</v>
      </c>
      <c r="CH196" s="222">
        <f t="shared" si="2809"/>
        <v>0</v>
      </c>
      <c r="CI196" s="223">
        <v>39995</v>
      </c>
      <c r="CJ196" s="209">
        <f t="shared" si="2810"/>
        <v>7834.75</v>
      </c>
      <c r="CK196" s="209">
        <f t="shared" si="2811"/>
        <v>0</v>
      </c>
      <c r="CL196" s="209">
        <f t="shared" si="2842"/>
        <v>662761.06999999995</v>
      </c>
      <c r="CM196" s="207">
        <f>MAX(CL55:CL196)</f>
        <v>664099.05999999994</v>
      </c>
      <c r="CN196" s="207">
        <f t="shared" si="2812"/>
        <v>-1337.9899999999907</v>
      </c>
      <c r="CO196" s="225" t="b">
        <f>(CN197=CM394)</f>
        <v>0</v>
      </c>
      <c r="CP196" s="226">
        <f t="shared" si="2780"/>
        <v>0</v>
      </c>
      <c r="CQ196" s="227">
        <f t="shared" si="2754"/>
        <v>40817</v>
      </c>
      <c r="CR196" s="228">
        <f t="shared" si="2755"/>
        <v>105755</v>
      </c>
      <c r="CS196" s="228">
        <f t="shared" si="2756"/>
        <v>0</v>
      </c>
      <c r="CT196" s="228">
        <f t="shared" si="2757"/>
        <v>0</v>
      </c>
      <c r="CU196" s="228">
        <f t="shared" si="2758"/>
        <v>0</v>
      </c>
      <c r="CV196" s="228">
        <f t="shared" si="2759"/>
        <v>0</v>
      </c>
      <c r="CW196" s="228">
        <f t="shared" si="2760"/>
        <v>89931</v>
      </c>
      <c r="CX196" s="228">
        <f t="shared" si="2761"/>
        <v>0</v>
      </c>
      <c r="CY196" s="228">
        <f t="shared" si="2762"/>
        <v>0</v>
      </c>
      <c r="CZ196" s="228">
        <f t="shared" si="2763"/>
        <v>0</v>
      </c>
      <c r="DA196" s="228">
        <f t="shared" si="2764"/>
        <v>45229</v>
      </c>
      <c r="DB196" s="228">
        <f t="shared" si="2765"/>
        <v>130390</v>
      </c>
      <c r="DC196" s="228">
        <f t="shared" si="2766"/>
        <v>0</v>
      </c>
      <c r="DD196" s="228">
        <f t="shared" si="2767"/>
        <v>0</v>
      </c>
      <c r="DE196" s="228">
        <f t="shared" si="2768"/>
        <v>135704.21999999997</v>
      </c>
      <c r="DF196" s="228">
        <f t="shared" si="2769"/>
        <v>0</v>
      </c>
      <c r="DG196" s="228">
        <f t="shared" si="2770"/>
        <v>0</v>
      </c>
      <c r="DH196" s="228">
        <f t="shared" si="2771"/>
        <v>103840.39000000001</v>
      </c>
      <c r="DI196" s="228">
        <f t="shared" si="2772"/>
        <v>0</v>
      </c>
      <c r="DJ196" s="228">
        <f t="shared" si="2773"/>
        <v>0</v>
      </c>
      <c r="DK196" s="228">
        <f t="shared" si="2774"/>
        <v>293164.76</v>
      </c>
      <c r="DL196" s="228">
        <f t="shared" si="2775"/>
        <v>0</v>
      </c>
      <c r="DM196" s="228">
        <f t="shared" si="2776"/>
        <v>0</v>
      </c>
      <c r="DN196" s="228">
        <f t="shared" si="2777"/>
        <v>0</v>
      </c>
      <c r="DO196" s="228">
        <f t="shared" si="2778"/>
        <v>0</v>
      </c>
      <c r="DP196" s="229">
        <f t="shared" si="2779"/>
        <v>40817</v>
      </c>
      <c r="DQ196" s="228">
        <f t="shared" si="2688"/>
        <v>904014.37</v>
      </c>
      <c r="DR196" s="230">
        <f t="shared" si="2689"/>
        <v>40817</v>
      </c>
      <c r="DS196" s="231">
        <f t="shared" si="2690"/>
        <v>0</v>
      </c>
      <c r="DT196" s="232"/>
      <c r="DU196" s="232"/>
      <c r="DV196" s="232"/>
      <c r="DW196" s="232"/>
      <c r="DX196" s="232"/>
      <c r="DY196" s="232"/>
      <c r="DZ196" s="232"/>
      <c r="EA196" s="232"/>
      <c r="EB196" s="232"/>
      <c r="EC196" s="232"/>
      <c r="ED196" s="232"/>
      <c r="EE196" s="232"/>
      <c r="EF196" s="232"/>
      <c r="EG196" s="232"/>
      <c r="EH196" s="232"/>
      <c r="EI196" s="232"/>
      <c r="EJ196" s="232"/>
      <c r="EK196" s="232"/>
      <c r="EL196" s="232"/>
      <c r="EM196" s="232"/>
      <c r="EN196" s="205"/>
      <c r="EO196" s="205"/>
      <c r="EP196" s="205"/>
      <c r="EQ196" s="205"/>
      <c r="ER196" s="205"/>
      <c r="ES196" s="205"/>
      <c r="ET196" s="205"/>
      <c r="EU196" s="205"/>
      <c r="EV196" s="205"/>
      <c r="EW196" s="205"/>
      <c r="EX196" s="205"/>
      <c r="EY196" s="205"/>
      <c r="EZ196" s="205"/>
      <c r="FA196" s="233"/>
      <c r="FB196" s="233"/>
      <c r="FC196" s="233"/>
      <c r="FD196" s="233"/>
      <c r="FE196" s="233"/>
      <c r="FF196" s="233"/>
      <c r="FG196" s="233"/>
      <c r="FH196" s="233"/>
      <c r="FI196" s="233"/>
    </row>
    <row r="197" spans="1:165" s="234" customFormat="1" ht="19.5" customHeight="1" x14ac:dyDescent="0.35">
      <c r="A197" s="205"/>
      <c r="B197" s="466">
        <f t="shared" si="2813"/>
        <v>40026</v>
      </c>
      <c r="C197" s="467">
        <f t="shared" si="2814"/>
        <v>102464.51</v>
      </c>
      <c r="D197" s="467">
        <v>0</v>
      </c>
      <c r="E197" s="467">
        <v>0</v>
      </c>
      <c r="F197" s="467">
        <f t="shared" si="2781"/>
        <v>3700.99</v>
      </c>
      <c r="G197" s="467">
        <f t="shared" si="2815"/>
        <v>106165.5</v>
      </c>
      <c r="H197" s="480">
        <f t="shared" si="2816"/>
        <v>3.6119725746992785E-2</v>
      </c>
      <c r="I197" s="347">
        <f t="shared" si="2817"/>
        <v>666462.05999999994</v>
      </c>
      <c r="J197" s="210">
        <f t="shared" si="2782"/>
        <v>0</v>
      </c>
      <c r="K197" s="211">
        <v>40026</v>
      </c>
      <c r="L197" s="212">
        <f t="shared" si="2818"/>
        <v>1</v>
      </c>
      <c r="M197" s="398">
        <v>1657</v>
      </c>
      <c r="N197" s="235">
        <f t="shared" si="2783"/>
        <v>1657</v>
      </c>
      <c r="O197" s="214">
        <f t="shared" ref="O197" si="2948">O196</f>
        <v>0</v>
      </c>
      <c r="P197" s="398">
        <v>165.7</v>
      </c>
      <c r="Q197" s="236">
        <f t="shared" si="2784"/>
        <v>0</v>
      </c>
      <c r="R197" s="212">
        <f t="shared" ref="R197" si="2949">R196</f>
        <v>0</v>
      </c>
      <c r="S197" s="398">
        <v>436.6</v>
      </c>
      <c r="T197" s="237">
        <f t="shared" si="2785"/>
        <v>0</v>
      </c>
      <c r="U197" s="216">
        <f t="shared" ref="U197" si="2950">U196</f>
        <v>0</v>
      </c>
      <c r="V197" s="398">
        <v>43.66</v>
      </c>
      <c r="W197" s="237">
        <f t="shared" si="2786"/>
        <v>0</v>
      </c>
      <c r="X197" s="216">
        <f t="shared" ref="X197" si="2951">X196</f>
        <v>0</v>
      </c>
      <c r="Y197" s="382">
        <v>-3112</v>
      </c>
      <c r="Z197" s="238">
        <f t="shared" si="2787"/>
        <v>0</v>
      </c>
      <c r="AA197" s="218">
        <f t="shared" ref="AA197" si="2952">AA196</f>
        <v>1</v>
      </c>
      <c r="AB197" s="382">
        <v>-1595</v>
      </c>
      <c r="AC197" s="239">
        <f t="shared" si="2788"/>
        <v>-1595</v>
      </c>
      <c r="AD197" s="216">
        <f t="shared" ref="AD197" si="2953">AD196</f>
        <v>0</v>
      </c>
      <c r="AE197" s="382">
        <v>-381.4</v>
      </c>
      <c r="AF197" s="239">
        <f t="shared" si="2789"/>
        <v>0</v>
      </c>
      <c r="AG197" s="216">
        <f t="shared" ref="AG197" si="2954">AG196</f>
        <v>0</v>
      </c>
      <c r="AH197" s="383">
        <v>4940</v>
      </c>
      <c r="AI197" s="238">
        <f t="shared" si="2790"/>
        <v>0</v>
      </c>
      <c r="AJ197" s="218">
        <f t="shared" ref="AJ197" si="2955">AJ196</f>
        <v>0</v>
      </c>
      <c r="AK197" s="383">
        <v>2470</v>
      </c>
      <c r="AL197" s="239">
        <f t="shared" si="2791"/>
        <v>0</v>
      </c>
      <c r="AM197" s="216">
        <f t="shared" ref="AM197" si="2956">AM196</f>
        <v>1</v>
      </c>
      <c r="AN197" s="383">
        <v>988</v>
      </c>
      <c r="AO197" s="238">
        <f t="shared" si="2792"/>
        <v>988</v>
      </c>
      <c r="AP197" s="218">
        <f t="shared" ref="AP197" si="2957">AP196</f>
        <v>1</v>
      </c>
      <c r="AQ197" s="398">
        <v>800</v>
      </c>
      <c r="AR197" s="239">
        <f t="shared" si="2793"/>
        <v>800</v>
      </c>
      <c r="AS197" s="216">
        <f t="shared" ref="AS197" si="2958">AS196</f>
        <v>0</v>
      </c>
      <c r="AT197" s="398">
        <v>80</v>
      </c>
      <c r="AU197" s="240">
        <f t="shared" si="2794"/>
        <v>0</v>
      </c>
      <c r="AV197" s="214">
        <f t="shared" ref="AV197" si="2959">AV196</f>
        <v>0</v>
      </c>
      <c r="AW197" s="397">
        <v>-1323</v>
      </c>
      <c r="AX197" s="236">
        <f t="shared" si="2795"/>
        <v>0</v>
      </c>
      <c r="AY197" s="212">
        <f t="shared" ref="AY197" si="2960">AY196</f>
        <v>1</v>
      </c>
      <c r="AZ197" s="382">
        <v>-1211.76</v>
      </c>
      <c r="BA197" s="241">
        <f t="shared" si="2796"/>
        <v>-1211.76</v>
      </c>
      <c r="BB197" s="214">
        <f t="shared" ref="BB197" si="2961">BB196</f>
        <v>0</v>
      </c>
      <c r="BC197" s="382">
        <v>-191.38</v>
      </c>
      <c r="BD197" s="242">
        <f t="shared" si="2797"/>
        <v>0</v>
      </c>
      <c r="BE197" s="212">
        <f t="shared" ref="BE197" si="2962">BE196</f>
        <v>0</v>
      </c>
      <c r="BF197" s="374">
        <v>-2640.5</v>
      </c>
      <c r="BG197" s="242">
        <f t="shared" si="2798"/>
        <v>0</v>
      </c>
      <c r="BH197" s="212">
        <f t="shared" ref="BH197" si="2963">BH196</f>
        <v>1</v>
      </c>
      <c r="BI197" s="374">
        <v>-1359.25</v>
      </c>
      <c r="BJ197" s="240">
        <f t="shared" si="2799"/>
        <v>-1359.25</v>
      </c>
      <c r="BK197" s="212">
        <f t="shared" ref="BK197" si="2964">BK196</f>
        <v>0</v>
      </c>
      <c r="BL197" s="374">
        <v>-334.25</v>
      </c>
      <c r="BM197" s="240">
        <f t="shared" si="2800"/>
        <v>0</v>
      </c>
      <c r="BN197" s="212">
        <f t="shared" ref="BN197" si="2965">BN196</f>
        <v>0</v>
      </c>
      <c r="BO197" s="398">
        <v>2404.75</v>
      </c>
      <c r="BP197" s="236">
        <f t="shared" si="2801"/>
        <v>0</v>
      </c>
      <c r="BQ197" s="212">
        <f t="shared" ref="BQ197" si="2966">BQ196</f>
        <v>2</v>
      </c>
      <c r="BR197" s="398">
        <v>2211</v>
      </c>
      <c r="BS197" s="242">
        <f t="shared" si="2802"/>
        <v>4422</v>
      </c>
      <c r="BT197" s="212">
        <f t="shared" ref="BT197" si="2967">BT196</f>
        <v>0</v>
      </c>
      <c r="BU197" s="398">
        <v>1086</v>
      </c>
      <c r="BV197" s="240">
        <f t="shared" si="2803"/>
        <v>0</v>
      </c>
      <c r="BW197" s="220">
        <f t="shared" ref="BW197" si="2968">BW196</f>
        <v>0</v>
      </c>
      <c r="BX197" s="398">
        <v>186</v>
      </c>
      <c r="BY197" s="236">
        <f t="shared" si="2804"/>
        <v>0</v>
      </c>
      <c r="BZ197" s="212">
        <f t="shared" si="2840"/>
        <v>0</v>
      </c>
      <c r="CA197" s="213"/>
      <c r="CB197" s="240">
        <f t="shared" si="2805"/>
        <v>0</v>
      </c>
      <c r="CC197" s="214">
        <f t="shared" si="2841"/>
        <v>0</v>
      </c>
      <c r="CD197" s="215"/>
      <c r="CE197" s="242">
        <f t="shared" si="2806"/>
        <v>0</v>
      </c>
      <c r="CF197" s="221">
        <f t="shared" si="2807"/>
        <v>3700.99</v>
      </c>
      <c r="CG197" s="222">
        <f t="shared" si="2808"/>
        <v>1</v>
      </c>
      <c r="CH197" s="222">
        <f t="shared" si="2809"/>
        <v>0</v>
      </c>
      <c r="CI197" s="223">
        <v>40026</v>
      </c>
      <c r="CJ197" s="209">
        <f t="shared" si="2810"/>
        <v>3700.99</v>
      </c>
      <c r="CK197" s="209">
        <f t="shared" si="2811"/>
        <v>0</v>
      </c>
      <c r="CL197" s="209">
        <f t="shared" si="2842"/>
        <v>666462.05999999994</v>
      </c>
      <c r="CM197" s="207">
        <f>MAX(CL55:CL197)</f>
        <v>666462.05999999994</v>
      </c>
      <c r="CN197" s="207">
        <f t="shared" si="2812"/>
        <v>0</v>
      </c>
      <c r="CO197" s="225" t="b">
        <f>(CN198=CM394)</f>
        <v>0</v>
      </c>
      <c r="CP197" s="226">
        <f t="shared" si="2780"/>
        <v>0</v>
      </c>
      <c r="CQ197" s="227">
        <f t="shared" si="2754"/>
        <v>40848</v>
      </c>
      <c r="CR197" s="228">
        <f t="shared" si="2755"/>
        <v>102316</v>
      </c>
      <c r="CS197" s="228">
        <f t="shared" si="2756"/>
        <v>0</v>
      </c>
      <c r="CT197" s="228">
        <f t="shared" si="2757"/>
        <v>0</v>
      </c>
      <c r="CU197" s="228">
        <f t="shared" si="2758"/>
        <v>0</v>
      </c>
      <c r="CV197" s="228">
        <f t="shared" si="2759"/>
        <v>0</v>
      </c>
      <c r="CW197" s="228">
        <f t="shared" si="2760"/>
        <v>89178</v>
      </c>
      <c r="CX197" s="228">
        <f t="shared" si="2761"/>
        <v>0</v>
      </c>
      <c r="CY197" s="228">
        <f t="shared" si="2762"/>
        <v>0</v>
      </c>
      <c r="CZ197" s="228">
        <f t="shared" si="2763"/>
        <v>0</v>
      </c>
      <c r="DA197" s="228">
        <f t="shared" si="2764"/>
        <v>41502</v>
      </c>
      <c r="DB197" s="228">
        <f t="shared" si="2765"/>
        <v>127723</v>
      </c>
      <c r="DC197" s="228">
        <f t="shared" si="2766"/>
        <v>0</v>
      </c>
      <c r="DD197" s="228">
        <f t="shared" si="2767"/>
        <v>0</v>
      </c>
      <c r="DE197" s="228">
        <f t="shared" si="2768"/>
        <v>134450.21999999997</v>
      </c>
      <c r="DF197" s="228">
        <f t="shared" si="2769"/>
        <v>0</v>
      </c>
      <c r="DG197" s="228">
        <f t="shared" si="2770"/>
        <v>0</v>
      </c>
      <c r="DH197" s="228">
        <f t="shared" si="2771"/>
        <v>102430.14000000001</v>
      </c>
      <c r="DI197" s="228">
        <f t="shared" si="2772"/>
        <v>0</v>
      </c>
      <c r="DJ197" s="228">
        <f t="shared" si="2773"/>
        <v>0</v>
      </c>
      <c r="DK197" s="228">
        <f t="shared" si="2774"/>
        <v>296930.76</v>
      </c>
      <c r="DL197" s="228">
        <f t="shared" si="2775"/>
        <v>0</v>
      </c>
      <c r="DM197" s="228">
        <f t="shared" si="2776"/>
        <v>0</v>
      </c>
      <c r="DN197" s="228">
        <f t="shared" si="2777"/>
        <v>0</v>
      </c>
      <c r="DO197" s="228">
        <f t="shared" si="2778"/>
        <v>0</v>
      </c>
      <c r="DP197" s="229">
        <f t="shared" si="2779"/>
        <v>40848</v>
      </c>
      <c r="DQ197" s="228">
        <f t="shared" si="2688"/>
        <v>894530.12</v>
      </c>
      <c r="DR197" s="230">
        <f t="shared" si="2689"/>
        <v>40848</v>
      </c>
      <c r="DS197" s="231">
        <f t="shared" si="2690"/>
        <v>0</v>
      </c>
      <c r="DT197" s="232"/>
      <c r="DU197" s="232"/>
      <c r="DV197" s="232"/>
      <c r="DW197" s="232"/>
      <c r="DX197" s="232"/>
      <c r="DY197" s="232"/>
      <c r="DZ197" s="232"/>
      <c r="EA197" s="232"/>
      <c r="EB197" s="232"/>
      <c r="EC197" s="232"/>
      <c r="ED197" s="232"/>
      <c r="EE197" s="232"/>
      <c r="EF197" s="232"/>
      <c r="EG197" s="232"/>
      <c r="EH197" s="232"/>
      <c r="EI197" s="232"/>
      <c r="EJ197" s="232"/>
      <c r="EK197" s="232"/>
      <c r="EL197" s="232"/>
      <c r="EM197" s="232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5"/>
      <c r="FA197" s="233"/>
      <c r="FB197" s="233"/>
      <c r="FC197" s="233"/>
      <c r="FD197" s="233"/>
      <c r="FE197" s="233"/>
      <c r="FF197" s="233"/>
      <c r="FG197" s="233"/>
      <c r="FH197" s="233"/>
      <c r="FI197" s="233"/>
    </row>
    <row r="198" spans="1:165" s="234" customFormat="1" ht="19.5" customHeight="1" x14ac:dyDescent="0.35">
      <c r="A198" s="205"/>
      <c r="B198" s="466">
        <f t="shared" si="2813"/>
        <v>40057</v>
      </c>
      <c r="C198" s="467">
        <f t="shared" si="2814"/>
        <v>106165.5</v>
      </c>
      <c r="D198" s="467">
        <v>0</v>
      </c>
      <c r="E198" s="467">
        <v>0</v>
      </c>
      <c r="F198" s="467">
        <f t="shared" si="2781"/>
        <v>24824.5</v>
      </c>
      <c r="G198" s="467">
        <f t="shared" si="2815"/>
        <v>130990</v>
      </c>
      <c r="H198" s="480">
        <f t="shared" si="2816"/>
        <v>0.23382831522481409</v>
      </c>
      <c r="I198" s="347">
        <f t="shared" si="2817"/>
        <v>691286.55999999994</v>
      </c>
      <c r="J198" s="210">
        <f t="shared" si="2782"/>
        <v>0</v>
      </c>
      <c r="K198" s="211">
        <v>40057</v>
      </c>
      <c r="L198" s="212">
        <f t="shared" si="2818"/>
        <v>1</v>
      </c>
      <c r="M198" s="398">
        <v>1823</v>
      </c>
      <c r="N198" s="235">
        <f t="shared" si="2783"/>
        <v>1823</v>
      </c>
      <c r="O198" s="214">
        <f t="shared" ref="O198" si="2969">O197</f>
        <v>0</v>
      </c>
      <c r="P198" s="398">
        <v>182.3</v>
      </c>
      <c r="Q198" s="236">
        <f t="shared" si="2784"/>
        <v>0</v>
      </c>
      <c r="R198" s="212">
        <f t="shared" ref="R198" si="2970">R197</f>
        <v>0</v>
      </c>
      <c r="S198" s="398">
        <v>1876</v>
      </c>
      <c r="T198" s="237">
        <f t="shared" si="2785"/>
        <v>0</v>
      </c>
      <c r="U198" s="216">
        <f t="shared" ref="U198" si="2971">U197</f>
        <v>0</v>
      </c>
      <c r="V198" s="398">
        <v>187.6</v>
      </c>
      <c r="W198" s="237">
        <f t="shared" si="2786"/>
        <v>0</v>
      </c>
      <c r="X198" s="216">
        <f t="shared" ref="X198" si="2972">X197</f>
        <v>0</v>
      </c>
      <c r="Y198" s="383">
        <v>5659</v>
      </c>
      <c r="Z198" s="238">
        <f t="shared" si="2787"/>
        <v>0</v>
      </c>
      <c r="AA198" s="218">
        <f t="shared" ref="AA198" si="2973">AA197</f>
        <v>1</v>
      </c>
      <c r="AB198" s="383">
        <v>2829.5</v>
      </c>
      <c r="AC198" s="239">
        <f t="shared" si="2788"/>
        <v>2829.5</v>
      </c>
      <c r="AD198" s="216">
        <f t="shared" ref="AD198" si="2974">AD197</f>
        <v>0</v>
      </c>
      <c r="AE198" s="383">
        <v>565.9</v>
      </c>
      <c r="AF198" s="239">
        <f t="shared" si="2789"/>
        <v>0</v>
      </c>
      <c r="AG198" s="216">
        <f t="shared" ref="AG198" si="2975">AG197</f>
        <v>0</v>
      </c>
      <c r="AH198" s="383">
        <v>8722.5</v>
      </c>
      <c r="AI198" s="238">
        <f t="shared" si="2790"/>
        <v>0</v>
      </c>
      <c r="AJ198" s="218">
        <f t="shared" ref="AJ198" si="2976">AJ197</f>
        <v>0</v>
      </c>
      <c r="AK198" s="383">
        <v>4361.25</v>
      </c>
      <c r="AL198" s="239">
        <f t="shared" si="2791"/>
        <v>0</v>
      </c>
      <c r="AM198" s="216">
        <f t="shared" ref="AM198" si="2977">AM197</f>
        <v>1</v>
      </c>
      <c r="AN198" s="383">
        <v>1744.5</v>
      </c>
      <c r="AO198" s="238">
        <f t="shared" si="2792"/>
        <v>1744.5</v>
      </c>
      <c r="AP198" s="218">
        <f t="shared" ref="AP198" si="2978">AP197</f>
        <v>1</v>
      </c>
      <c r="AQ198" s="398">
        <v>3910</v>
      </c>
      <c r="AR198" s="239">
        <f t="shared" si="2793"/>
        <v>3910</v>
      </c>
      <c r="AS198" s="216">
        <f t="shared" ref="AS198" si="2979">AS197</f>
        <v>0</v>
      </c>
      <c r="AT198" s="398">
        <v>391</v>
      </c>
      <c r="AU198" s="240">
        <f t="shared" si="2794"/>
        <v>0</v>
      </c>
      <c r="AV198" s="214">
        <f t="shared" ref="AV198" si="2980">AV197</f>
        <v>0</v>
      </c>
      <c r="AW198" s="398">
        <v>981</v>
      </c>
      <c r="AX198" s="236">
        <f t="shared" si="2795"/>
        <v>0</v>
      </c>
      <c r="AY198" s="212">
        <f t="shared" ref="AY198" si="2981">AY197</f>
        <v>1</v>
      </c>
      <c r="AZ198" s="383">
        <v>2617.5</v>
      </c>
      <c r="BA198" s="241">
        <f t="shared" si="2796"/>
        <v>2617.5</v>
      </c>
      <c r="BB198" s="214">
        <f t="shared" ref="BB198" si="2982">BB197</f>
        <v>0</v>
      </c>
      <c r="BC198" s="383">
        <v>261.75</v>
      </c>
      <c r="BD198" s="242">
        <f t="shared" si="2797"/>
        <v>0</v>
      </c>
      <c r="BE198" s="212">
        <f t="shared" ref="BE198" si="2983">BE197</f>
        <v>0</v>
      </c>
      <c r="BF198" s="375">
        <v>3800</v>
      </c>
      <c r="BG198" s="242">
        <f t="shared" si="2798"/>
        <v>0</v>
      </c>
      <c r="BH198" s="212">
        <f t="shared" ref="BH198" si="2984">BH197</f>
        <v>1</v>
      </c>
      <c r="BI198" s="375">
        <v>1900</v>
      </c>
      <c r="BJ198" s="240">
        <f t="shared" si="2799"/>
        <v>1900</v>
      </c>
      <c r="BK198" s="212">
        <f t="shared" ref="BK198" si="2985">BK197</f>
        <v>0</v>
      </c>
      <c r="BL198" s="375">
        <v>380</v>
      </c>
      <c r="BM198" s="240">
        <f t="shared" si="2800"/>
        <v>0</v>
      </c>
      <c r="BN198" s="212">
        <f t="shared" ref="BN198" si="2986">BN197</f>
        <v>0</v>
      </c>
      <c r="BO198" s="397">
        <v>-1015.5</v>
      </c>
      <c r="BP198" s="236">
        <f t="shared" si="2801"/>
        <v>0</v>
      </c>
      <c r="BQ198" s="212">
        <f t="shared" ref="BQ198" si="2987">BQ197</f>
        <v>2</v>
      </c>
      <c r="BR198" s="398">
        <v>5000</v>
      </c>
      <c r="BS198" s="242">
        <f t="shared" si="2802"/>
        <v>10000</v>
      </c>
      <c r="BT198" s="212">
        <f t="shared" ref="BT198" si="2988">BT197</f>
        <v>0</v>
      </c>
      <c r="BU198" s="398">
        <v>2500</v>
      </c>
      <c r="BV198" s="240">
        <f t="shared" si="2803"/>
        <v>0</v>
      </c>
      <c r="BW198" s="220">
        <f t="shared" ref="BW198" si="2989">BW197</f>
        <v>0</v>
      </c>
      <c r="BX198" s="398">
        <v>500</v>
      </c>
      <c r="BY198" s="236">
        <f t="shared" si="2804"/>
        <v>0</v>
      </c>
      <c r="BZ198" s="212">
        <f t="shared" si="2840"/>
        <v>0</v>
      </c>
      <c r="CA198" s="213"/>
      <c r="CB198" s="240">
        <f t="shared" si="2805"/>
        <v>0</v>
      </c>
      <c r="CC198" s="214">
        <f t="shared" si="2841"/>
        <v>0</v>
      </c>
      <c r="CD198" s="215"/>
      <c r="CE198" s="242">
        <f t="shared" si="2806"/>
        <v>0</v>
      </c>
      <c r="CF198" s="221">
        <f t="shared" si="2807"/>
        <v>24824.5</v>
      </c>
      <c r="CG198" s="222">
        <f t="shared" si="2808"/>
        <v>1</v>
      </c>
      <c r="CH198" s="222">
        <f t="shared" si="2809"/>
        <v>0</v>
      </c>
      <c r="CI198" s="223">
        <v>40057</v>
      </c>
      <c r="CJ198" s="209">
        <f t="shared" si="2810"/>
        <v>24824.5</v>
      </c>
      <c r="CK198" s="209">
        <f t="shared" si="2811"/>
        <v>0</v>
      </c>
      <c r="CL198" s="209">
        <f t="shared" si="2842"/>
        <v>691286.55999999994</v>
      </c>
      <c r="CM198" s="207">
        <f>MAX(CL55:CL198)</f>
        <v>691286.55999999994</v>
      </c>
      <c r="CN198" s="207">
        <f t="shared" si="2812"/>
        <v>0</v>
      </c>
      <c r="CO198" s="225" t="b">
        <f>(CN199=CM394)</f>
        <v>0</v>
      </c>
      <c r="CP198" s="226">
        <f t="shared" si="2780"/>
        <v>0</v>
      </c>
      <c r="CQ198" s="227">
        <f t="shared" si="2754"/>
        <v>40878</v>
      </c>
      <c r="CR198" s="228">
        <f t="shared" si="2755"/>
        <v>100444</v>
      </c>
      <c r="CS198" s="228">
        <f t="shared" si="2756"/>
        <v>0</v>
      </c>
      <c r="CT198" s="228">
        <f t="shared" si="2757"/>
        <v>0</v>
      </c>
      <c r="CU198" s="228">
        <f t="shared" si="2758"/>
        <v>0</v>
      </c>
      <c r="CV198" s="228">
        <f t="shared" si="2759"/>
        <v>0</v>
      </c>
      <c r="CW198" s="228">
        <f t="shared" si="2760"/>
        <v>94584</v>
      </c>
      <c r="CX198" s="228">
        <f t="shared" si="2761"/>
        <v>0</v>
      </c>
      <c r="CY198" s="228">
        <f t="shared" si="2762"/>
        <v>0</v>
      </c>
      <c r="CZ198" s="228">
        <f t="shared" si="2763"/>
        <v>0</v>
      </c>
      <c r="DA198" s="228">
        <f t="shared" si="2764"/>
        <v>46570</v>
      </c>
      <c r="DB198" s="228">
        <f t="shared" si="2765"/>
        <v>124688</v>
      </c>
      <c r="DC198" s="228">
        <f t="shared" si="2766"/>
        <v>0</v>
      </c>
      <c r="DD198" s="228">
        <f t="shared" si="2767"/>
        <v>0</v>
      </c>
      <c r="DE198" s="228">
        <f t="shared" si="2768"/>
        <v>137236.46999999997</v>
      </c>
      <c r="DF198" s="228">
        <f t="shared" si="2769"/>
        <v>0</v>
      </c>
      <c r="DG198" s="228">
        <f t="shared" si="2770"/>
        <v>0</v>
      </c>
      <c r="DH198" s="228">
        <f t="shared" si="2771"/>
        <v>105473.89000000001</v>
      </c>
      <c r="DI198" s="228">
        <f t="shared" si="2772"/>
        <v>0</v>
      </c>
      <c r="DJ198" s="228">
        <f t="shared" si="2773"/>
        <v>0</v>
      </c>
      <c r="DK198" s="228">
        <f t="shared" si="2774"/>
        <v>300852.76</v>
      </c>
      <c r="DL198" s="228">
        <f t="shared" si="2775"/>
        <v>0</v>
      </c>
      <c r="DM198" s="228">
        <f t="shared" si="2776"/>
        <v>0</v>
      </c>
      <c r="DN198" s="228">
        <f t="shared" si="2777"/>
        <v>0</v>
      </c>
      <c r="DO198" s="228">
        <f t="shared" si="2778"/>
        <v>0</v>
      </c>
      <c r="DP198" s="229">
        <f t="shared" si="2779"/>
        <v>40878</v>
      </c>
      <c r="DQ198" s="228">
        <f t="shared" si="2688"/>
        <v>909849.12</v>
      </c>
      <c r="DR198" s="230">
        <f t="shared" si="2689"/>
        <v>40878</v>
      </c>
      <c r="DS198" s="231">
        <f t="shared" si="2690"/>
        <v>0</v>
      </c>
      <c r="DT198" s="232"/>
      <c r="DU198" s="232"/>
      <c r="DV198" s="232"/>
      <c r="DW198" s="232"/>
      <c r="DX198" s="232"/>
      <c r="DY198" s="232"/>
      <c r="DZ198" s="232"/>
      <c r="EA198" s="232"/>
      <c r="EB198" s="232"/>
      <c r="EC198" s="232"/>
      <c r="ED198" s="232"/>
      <c r="EE198" s="232"/>
      <c r="EF198" s="232"/>
      <c r="EG198" s="232"/>
      <c r="EH198" s="232"/>
      <c r="EI198" s="232"/>
      <c r="EJ198" s="232"/>
      <c r="EK198" s="232"/>
      <c r="EL198" s="232"/>
      <c r="EM198" s="232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5"/>
      <c r="FA198" s="233"/>
      <c r="FB198" s="233"/>
      <c r="FC198" s="233"/>
      <c r="FD198" s="233"/>
      <c r="FE198" s="233"/>
      <c r="FF198" s="233"/>
      <c r="FG198" s="233"/>
      <c r="FH198" s="233"/>
      <c r="FI198" s="233"/>
    </row>
    <row r="199" spans="1:165" s="234" customFormat="1" ht="19.5" customHeight="1" x14ac:dyDescent="0.35">
      <c r="A199" s="205"/>
      <c r="B199" s="466">
        <f t="shared" si="2813"/>
        <v>40087</v>
      </c>
      <c r="C199" s="467">
        <f t="shared" si="2814"/>
        <v>130990</v>
      </c>
      <c r="D199" s="467">
        <v>0</v>
      </c>
      <c r="E199" s="467">
        <v>0</v>
      </c>
      <c r="F199" s="467">
        <f t="shared" si="2781"/>
        <v>3447.75</v>
      </c>
      <c r="G199" s="467">
        <f t="shared" si="2815"/>
        <v>134437.75</v>
      </c>
      <c r="H199" s="480">
        <f t="shared" si="2816"/>
        <v>2.6320711504695015E-2</v>
      </c>
      <c r="I199" s="347">
        <f t="shared" si="2817"/>
        <v>694734.30999999994</v>
      </c>
      <c r="J199" s="210">
        <f t="shared" si="2782"/>
        <v>0</v>
      </c>
      <c r="K199" s="211">
        <v>40087</v>
      </c>
      <c r="L199" s="212">
        <f t="shared" si="2818"/>
        <v>1</v>
      </c>
      <c r="M199" s="398">
        <v>1908.5</v>
      </c>
      <c r="N199" s="235">
        <f t="shared" si="2783"/>
        <v>1908.5</v>
      </c>
      <c r="O199" s="214">
        <f t="shared" ref="O199" si="2990">O198</f>
        <v>0</v>
      </c>
      <c r="P199" s="398">
        <v>155.75</v>
      </c>
      <c r="Q199" s="236">
        <f t="shared" si="2784"/>
        <v>0</v>
      </c>
      <c r="R199" s="212">
        <f t="shared" ref="R199" si="2991">R198</f>
        <v>0</v>
      </c>
      <c r="S199" s="398">
        <v>689.4</v>
      </c>
      <c r="T199" s="237">
        <f t="shared" si="2785"/>
        <v>0</v>
      </c>
      <c r="U199" s="216">
        <f t="shared" ref="U199" si="2992">U198</f>
        <v>0</v>
      </c>
      <c r="V199" s="398">
        <v>33.840000000000003</v>
      </c>
      <c r="W199" s="237">
        <f t="shared" si="2786"/>
        <v>0</v>
      </c>
      <c r="X199" s="216">
        <f t="shared" ref="X199" si="2993">X198</f>
        <v>0</v>
      </c>
      <c r="Y199" s="383">
        <v>3795</v>
      </c>
      <c r="Z199" s="238">
        <f t="shared" si="2787"/>
        <v>0</v>
      </c>
      <c r="AA199" s="218">
        <f t="shared" ref="AA199" si="2994">AA198</f>
        <v>1</v>
      </c>
      <c r="AB199" s="383">
        <v>1897.5</v>
      </c>
      <c r="AC199" s="239">
        <f t="shared" si="2788"/>
        <v>1897.5</v>
      </c>
      <c r="AD199" s="216">
        <f t="shared" ref="AD199" si="2995">AD198</f>
        <v>0</v>
      </c>
      <c r="AE199" s="383">
        <v>379.5</v>
      </c>
      <c r="AF199" s="239">
        <f t="shared" si="2789"/>
        <v>0</v>
      </c>
      <c r="AG199" s="216">
        <f t="shared" ref="AG199" si="2996">AG198</f>
        <v>0</v>
      </c>
      <c r="AH199" s="383">
        <v>2173.5</v>
      </c>
      <c r="AI199" s="238">
        <f t="shared" si="2790"/>
        <v>0</v>
      </c>
      <c r="AJ199" s="218">
        <f t="shared" ref="AJ199" si="2997">AJ198</f>
        <v>0</v>
      </c>
      <c r="AK199" s="383">
        <v>1067.25</v>
      </c>
      <c r="AL199" s="239">
        <f t="shared" si="2791"/>
        <v>0</v>
      </c>
      <c r="AM199" s="216">
        <f t="shared" ref="AM199" si="2998">AM198</f>
        <v>1</v>
      </c>
      <c r="AN199" s="383">
        <v>403.5</v>
      </c>
      <c r="AO199" s="238">
        <f t="shared" si="2792"/>
        <v>403.5</v>
      </c>
      <c r="AP199" s="218">
        <f t="shared" ref="AP199" si="2999">AP198</f>
        <v>1</v>
      </c>
      <c r="AQ199" s="398">
        <v>1720</v>
      </c>
      <c r="AR199" s="239">
        <f t="shared" si="2793"/>
        <v>1720</v>
      </c>
      <c r="AS199" s="216">
        <f t="shared" ref="AS199" si="3000">AS198</f>
        <v>0</v>
      </c>
      <c r="AT199" s="398">
        <v>172</v>
      </c>
      <c r="AU199" s="240">
        <f t="shared" si="2794"/>
        <v>0</v>
      </c>
      <c r="AV199" s="214">
        <f t="shared" ref="AV199" si="3001">AV198</f>
        <v>0</v>
      </c>
      <c r="AW199" s="398">
        <v>2032</v>
      </c>
      <c r="AX199" s="236">
        <f t="shared" si="2795"/>
        <v>0</v>
      </c>
      <c r="AY199" s="212">
        <f t="shared" ref="AY199" si="3002">AY198</f>
        <v>1</v>
      </c>
      <c r="AZ199" s="383">
        <v>2096.25</v>
      </c>
      <c r="BA199" s="241">
        <f t="shared" si="2796"/>
        <v>2096.25</v>
      </c>
      <c r="BB199" s="214">
        <f t="shared" ref="BB199" si="3003">BB198</f>
        <v>0</v>
      </c>
      <c r="BC199" s="383">
        <v>209.63</v>
      </c>
      <c r="BD199" s="242">
        <f t="shared" si="2797"/>
        <v>0</v>
      </c>
      <c r="BE199" s="212">
        <f t="shared" ref="BE199" si="3004">BE198</f>
        <v>0</v>
      </c>
      <c r="BF199" s="375">
        <v>1000</v>
      </c>
      <c r="BG199" s="242">
        <f t="shared" si="2798"/>
        <v>0</v>
      </c>
      <c r="BH199" s="212">
        <f t="shared" ref="BH199" si="3005">BH198</f>
        <v>1</v>
      </c>
      <c r="BI199" s="375">
        <v>500</v>
      </c>
      <c r="BJ199" s="240">
        <f t="shared" si="2799"/>
        <v>500</v>
      </c>
      <c r="BK199" s="212">
        <f t="shared" ref="BK199" si="3006">BK198</f>
        <v>0</v>
      </c>
      <c r="BL199" s="375">
        <v>100</v>
      </c>
      <c r="BM199" s="240">
        <f t="shared" si="2800"/>
        <v>0</v>
      </c>
      <c r="BN199" s="212">
        <f t="shared" ref="BN199" si="3007">BN198</f>
        <v>0</v>
      </c>
      <c r="BO199" s="397">
        <v>-2889</v>
      </c>
      <c r="BP199" s="236">
        <f t="shared" si="2801"/>
        <v>0</v>
      </c>
      <c r="BQ199" s="212">
        <f t="shared" ref="BQ199" si="3008">BQ198</f>
        <v>2</v>
      </c>
      <c r="BR199" s="397">
        <v>-2539</v>
      </c>
      <c r="BS199" s="242">
        <f t="shared" si="2802"/>
        <v>-5078</v>
      </c>
      <c r="BT199" s="212">
        <f t="shared" ref="BT199" si="3009">BT198</f>
        <v>0</v>
      </c>
      <c r="BU199" s="397">
        <v>-1289</v>
      </c>
      <c r="BV199" s="240">
        <f t="shared" si="2803"/>
        <v>0</v>
      </c>
      <c r="BW199" s="220">
        <f t="shared" ref="BW199" si="3010">BW198</f>
        <v>0</v>
      </c>
      <c r="BX199" s="397">
        <v>-289</v>
      </c>
      <c r="BY199" s="236">
        <f t="shared" si="2804"/>
        <v>0</v>
      </c>
      <c r="BZ199" s="212">
        <f t="shared" si="2840"/>
        <v>0</v>
      </c>
      <c r="CA199" s="213"/>
      <c r="CB199" s="240">
        <f t="shared" si="2805"/>
        <v>0</v>
      </c>
      <c r="CC199" s="214">
        <f t="shared" si="2841"/>
        <v>0</v>
      </c>
      <c r="CD199" s="215"/>
      <c r="CE199" s="242">
        <f t="shared" si="2806"/>
        <v>0</v>
      </c>
      <c r="CF199" s="221">
        <f t="shared" si="2807"/>
        <v>3447.75</v>
      </c>
      <c r="CG199" s="222">
        <f t="shared" si="2808"/>
        <v>1</v>
      </c>
      <c r="CH199" s="222">
        <f t="shared" si="2809"/>
        <v>0</v>
      </c>
      <c r="CI199" s="223">
        <v>40087</v>
      </c>
      <c r="CJ199" s="209">
        <f t="shared" si="2810"/>
        <v>3447.75</v>
      </c>
      <c r="CK199" s="209">
        <f t="shared" si="2811"/>
        <v>0</v>
      </c>
      <c r="CL199" s="209">
        <f t="shared" si="2842"/>
        <v>694734.30999999994</v>
      </c>
      <c r="CM199" s="207">
        <f>MAX(CL55:CL199)</f>
        <v>694734.30999999994</v>
      </c>
      <c r="CN199" s="207">
        <f t="shared" si="2812"/>
        <v>0</v>
      </c>
      <c r="CO199" s="225" t="b">
        <f>(CN200=CM394)</f>
        <v>0</v>
      </c>
      <c r="CP199" s="226">
        <f t="shared" si="2780"/>
        <v>0</v>
      </c>
      <c r="CQ199" s="227">
        <f t="shared" ref="CQ199:CQ210" si="3011">CI235</f>
        <v>40909</v>
      </c>
      <c r="CR199" s="228">
        <f t="shared" ref="CR199:CR210" si="3012">N235+CR198</f>
        <v>103184.5</v>
      </c>
      <c r="CS199" s="228">
        <f t="shared" ref="CS199:CS210" si="3013">Q235+CS198</f>
        <v>0</v>
      </c>
      <c r="CT199" s="228">
        <f t="shared" ref="CT199:CT210" si="3014">T235+CT198</f>
        <v>0</v>
      </c>
      <c r="CU199" s="228">
        <f t="shared" ref="CU199:CU210" si="3015">W235+CU198</f>
        <v>0</v>
      </c>
      <c r="CV199" s="228">
        <f t="shared" ref="CV199:CV210" si="3016">Z235+CV198</f>
        <v>0</v>
      </c>
      <c r="CW199" s="228">
        <f t="shared" ref="CW199:CW210" si="3017">AC235+CW198</f>
        <v>95453.5</v>
      </c>
      <c r="CX199" s="228">
        <f t="shared" ref="CX199:CX210" si="3018">AF235+CX198</f>
        <v>0</v>
      </c>
      <c r="CY199" s="228">
        <f t="shared" ref="CY199:CY210" si="3019">AI235+CY198</f>
        <v>0</v>
      </c>
      <c r="CZ199" s="228">
        <f t="shared" ref="CZ199:CZ210" si="3020">AL235+CZ198</f>
        <v>0</v>
      </c>
      <c r="DA199" s="228">
        <f t="shared" ref="DA199:DA210" si="3021">AO235+DA198</f>
        <v>47928</v>
      </c>
      <c r="DB199" s="228">
        <f t="shared" ref="DB199:DB210" si="3022">AR235+DB198</f>
        <v>128864</v>
      </c>
      <c r="DC199" s="228">
        <f t="shared" ref="DC199:DC210" si="3023">AU235+DC198</f>
        <v>0</v>
      </c>
      <c r="DD199" s="228">
        <f t="shared" ref="DD199:DD210" si="3024">AX235+DD198</f>
        <v>0</v>
      </c>
      <c r="DE199" s="228">
        <f t="shared" ref="DE199:DE210" si="3025">BA235+DE198</f>
        <v>138938.71999999997</v>
      </c>
      <c r="DF199" s="228">
        <f t="shared" ref="DF199:DF210" si="3026">BD235+DF198</f>
        <v>0</v>
      </c>
      <c r="DG199" s="228">
        <f t="shared" ref="DG199:DG210" si="3027">BG235+DG198</f>
        <v>0</v>
      </c>
      <c r="DH199" s="228">
        <f t="shared" ref="DH199:DH210" si="3028">BJ235+DH198</f>
        <v>105251.76000000001</v>
      </c>
      <c r="DI199" s="228">
        <f t="shared" ref="DI199:DI210" si="3029">BM235+DI198</f>
        <v>0</v>
      </c>
      <c r="DJ199" s="228">
        <f t="shared" ref="DJ199:DJ210" si="3030">BP235+DJ198</f>
        <v>0</v>
      </c>
      <c r="DK199" s="228">
        <f t="shared" ref="DK199:DK210" si="3031">BS235+DK198</f>
        <v>295946.76</v>
      </c>
      <c r="DL199" s="228">
        <f t="shared" ref="DL199:DL210" si="3032">BV235+DL198</f>
        <v>0</v>
      </c>
      <c r="DM199" s="228">
        <f t="shared" ref="DM199:DM210" si="3033">BY235+DM198</f>
        <v>0</v>
      </c>
      <c r="DN199" s="228">
        <f t="shared" ref="DN199:DN210" si="3034">CB235+DN198</f>
        <v>0</v>
      </c>
      <c r="DO199" s="228">
        <f t="shared" ref="DO199:DO210" si="3035">CE235+DO198</f>
        <v>0</v>
      </c>
      <c r="DP199" s="229">
        <f t="shared" ref="DP199:DP210" si="3036">B235</f>
        <v>40909</v>
      </c>
      <c r="DQ199" s="228">
        <f t="shared" si="2688"/>
        <v>915567.24</v>
      </c>
      <c r="DR199" s="230">
        <f t="shared" si="2689"/>
        <v>40909</v>
      </c>
      <c r="DS199" s="231">
        <f t="shared" si="2690"/>
        <v>0</v>
      </c>
      <c r="DT199" s="232"/>
      <c r="DU199" s="232"/>
      <c r="DV199" s="232"/>
      <c r="DW199" s="232"/>
      <c r="DX199" s="232"/>
      <c r="DY199" s="232"/>
      <c r="DZ199" s="232"/>
      <c r="EA199" s="232"/>
      <c r="EB199" s="232"/>
      <c r="EC199" s="232"/>
      <c r="ED199" s="232"/>
      <c r="EE199" s="232"/>
      <c r="EF199" s="232"/>
      <c r="EG199" s="232"/>
      <c r="EH199" s="232"/>
      <c r="EI199" s="232"/>
      <c r="EJ199" s="232"/>
      <c r="EK199" s="232"/>
      <c r="EL199" s="232"/>
      <c r="EM199" s="232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33"/>
      <c r="FB199" s="233"/>
      <c r="FC199" s="233"/>
      <c r="FD199" s="233"/>
      <c r="FE199" s="233"/>
      <c r="FF199" s="233"/>
      <c r="FG199" s="233"/>
      <c r="FH199" s="233"/>
      <c r="FI199" s="233"/>
    </row>
    <row r="200" spans="1:165" s="234" customFormat="1" ht="19.5" customHeight="1" x14ac:dyDescent="0.35">
      <c r="A200" s="205"/>
      <c r="B200" s="466">
        <f t="shared" si="2813"/>
        <v>40118</v>
      </c>
      <c r="C200" s="467">
        <f t="shared" si="2814"/>
        <v>134437.75</v>
      </c>
      <c r="D200" s="467">
        <v>0</v>
      </c>
      <c r="E200" s="467">
        <v>0</v>
      </c>
      <c r="F200" s="467">
        <f t="shared" si="2781"/>
        <v>26027.379999999997</v>
      </c>
      <c r="G200" s="467">
        <f t="shared" si="2815"/>
        <v>160465.13</v>
      </c>
      <c r="H200" s="480">
        <f t="shared" si="2816"/>
        <v>0.19360172273040865</v>
      </c>
      <c r="I200" s="347">
        <f t="shared" si="2817"/>
        <v>720761.69</v>
      </c>
      <c r="J200" s="210">
        <f t="shared" si="2782"/>
        <v>0</v>
      </c>
      <c r="K200" s="211">
        <v>40118</v>
      </c>
      <c r="L200" s="212">
        <f t="shared" si="2818"/>
        <v>1</v>
      </c>
      <c r="M200" s="397">
        <v>-378</v>
      </c>
      <c r="N200" s="235">
        <f t="shared" si="2783"/>
        <v>-378</v>
      </c>
      <c r="O200" s="214">
        <f t="shared" ref="O200" si="3037">O199</f>
        <v>0</v>
      </c>
      <c r="P200" s="397">
        <v>-72.900000000000006</v>
      </c>
      <c r="Q200" s="236">
        <f t="shared" si="2784"/>
        <v>0</v>
      </c>
      <c r="R200" s="212">
        <f t="shared" ref="R200" si="3038">R199</f>
        <v>0</v>
      </c>
      <c r="S200" s="397">
        <v>-578.20000000000005</v>
      </c>
      <c r="T200" s="237">
        <f t="shared" si="2785"/>
        <v>0</v>
      </c>
      <c r="U200" s="216">
        <f t="shared" ref="U200" si="3039">U199</f>
        <v>0</v>
      </c>
      <c r="V200" s="397">
        <v>-92.92</v>
      </c>
      <c r="W200" s="237">
        <f t="shared" si="2786"/>
        <v>0</v>
      </c>
      <c r="X200" s="216">
        <f t="shared" ref="X200" si="3040">X199</f>
        <v>0</v>
      </c>
      <c r="Y200" s="383">
        <v>13387</v>
      </c>
      <c r="Z200" s="238">
        <f t="shared" si="2787"/>
        <v>0</v>
      </c>
      <c r="AA200" s="218">
        <f t="shared" ref="AA200" si="3041">AA199</f>
        <v>1</v>
      </c>
      <c r="AB200" s="383">
        <v>6693.5</v>
      </c>
      <c r="AC200" s="239">
        <f t="shared" si="2788"/>
        <v>6693.5</v>
      </c>
      <c r="AD200" s="216">
        <f t="shared" ref="AD200" si="3042">AD199</f>
        <v>0</v>
      </c>
      <c r="AE200" s="383">
        <v>1338.7</v>
      </c>
      <c r="AF200" s="239">
        <f t="shared" si="2789"/>
        <v>0</v>
      </c>
      <c r="AG200" s="216">
        <f t="shared" ref="AG200" si="3043">AG199</f>
        <v>0</v>
      </c>
      <c r="AH200" s="383">
        <v>36</v>
      </c>
      <c r="AI200" s="238">
        <f t="shared" si="2790"/>
        <v>0</v>
      </c>
      <c r="AJ200" s="218">
        <f t="shared" ref="AJ200" si="3044">AJ199</f>
        <v>0</v>
      </c>
      <c r="AK200" s="382">
        <v>-1.5</v>
      </c>
      <c r="AL200" s="239">
        <f t="shared" si="2791"/>
        <v>0</v>
      </c>
      <c r="AM200" s="216">
        <f t="shared" ref="AM200" si="3045">AM199</f>
        <v>1</v>
      </c>
      <c r="AN200" s="382">
        <v>-24</v>
      </c>
      <c r="AO200" s="238">
        <f t="shared" si="2792"/>
        <v>-24</v>
      </c>
      <c r="AP200" s="218">
        <f t="shared" ref="AP200" si="3046">AP199</f>
        <v>1</v>
      </c>
      <c r="AQ200" s="398">
        <v>1590</v>
      </c>
      <c r="AR200" s="239">
        <f t="shared" si="2793"/>
        <v>1590</v>
      </c>
      <c r="AS200" s="216">
        <f t="shared" ref="AS200" si="3047">AS199</f>
        <v>0</v>
      </c>
      <c r="AT200" s="398">
        <v>159</v>
      </c>
      <c r="AU200" s="240">
        <f t="shared" si="2794"/>
        <v>0</v>
      </c>
      <c r="AV200" s="214">
        <f t="shared" ref="AV200" si="3048">AV199</f>
        <v>0</v>
      </c>
      <c r="AW200" s="397">
        <v>-3641</v>
      </c>
      <c r="AX200" s="236">
        <f t="shared" si="2795"/>
        <v>0</v>
      </c>
      <c r="AY200" s="212">
        <f t="shared" ref="AY200" si="3049">AY199</f>
        <v>1</v>
      </c>
      <c r="AZ200" s="383">
        <v>1603.75</v>
      </c>
      <c r="BA200" s="241">
        <f t="shared" si="2796"/>
        <v>1603.75</v>
      </c>
      <c r="BB200" s="214">
        <f t="shared" ref="BB200" si="3050">BB199</f>
        <v>0</v>
      </c>
      <c r="BC200" s="383">
        <v>160.38</v>
      </c>
      <c r="BD200" s="242">
        <f t="shared" si="2797"/>
        <v>0</v>
      </c>
      <c r="BE200" s="212">
        <f t="shared" ref="BE200" si="3051">BE199</f>
        <v>0</v>
      </c>
      <c r="BF200" s="375">
        <v>1318.25</v>
      </c>
      <c r="BG200" s="242">
        <f t="shared" si="2798"/>
        <v>0</v>
      </c>
      <c r="BH200" s="212">
        <f t="shared" ref="BH200" si="3052">BH199</f>
        <v>1</v>
      </c>
      <c r="BI200" s="375">
        <v>620.13</v>
      </c>
      <c r="BJ200" s="240">
        <f t="shared" si="2799"/>
        <v>620.13</v>
      </c>
      <c r="BK200" s="212">
        <f t="shared" ref="BK200" si="3053">BK199</f>
        <v>0</v>
      </c>
      <c r="BL200" s="375">
        <v>61.63</v>
      </c>
      <c r="BM200" s="240">
        <f t="shared" si="2800"/>
        <v>0</v>
      </c>
      <c r="BN200" s="212">
        <f t="shared" ref="BN200" si="3054">BN199</f>
        <v>0</v>
      </c>
      <c r="BO200" s="398">
        <v>2062.5</v>
      </c>
      <c r="BP200" s="236">
        <f t="shared" si="2801"/>
        <v>0</v>
      </c>
      <c r="BQ200" s="212">
        <f t="shared" ref="BQ200" si="3055">BQ199</f>
        <v>2</v>
      </c>
      <c r="BR200" s="398">
        <v>7961</v>
      </c>
      <c r="BS200" s="242">
        <f t="shared" si="2802"/>
        <v>15922</v>
      </c>
      <c r="BT200" s="212">
        <f t="shared" ref="BT200" si="3056">BT199</f>
        <v>0</v>
      </c>
      <c r="BU200" s="398">
        <v>3961</v>
      </c>
      <c r="BV200" s="240">
        <f t="shared" si="2803"/>
        <v>0</v>
      </c>
      <c r="BW200" s="220">
        <f t="shared" ref="BW200" si="3057">BW199</f>
        <v>0</v>
      </c>
      <c r="BX200" s="398">
        <v>761</v>
      </c>
      <c r="BY200" s="236">
        <f t="shared" si="2804"/>
        <v>0</v>
      </c>
      <c r="BZ200" s="212">
        <f t="shared" si="2840"/>
        <v>0</v>
      </c>
      <c r="CA200" s="213"/>
      <c r="CB200" s="240">
        <f t="shared" si="2805"/>
        <v>0</v>
      </c>
      <c r="CC200" s="214">
        <f t="shared" si="2841"/>
        <v>0</v>
      </c>
      <c r="CD200" s="215"/>
      <c r="CE200" s="242">
        <f t="shared" si="2806"/>
        <v>0</v>
      </c>
      <c r="CF200" s="221">
        <f t="shared" si="2807"/>
        <v>26027.379999999997</v>
      </c>
      <c r="CG200" s="222">
        <f t="shared" si="2808"/>
        <v>1</v>
      </c>
      <c r="CH200" s="222">
        <f t="shared" si="2809"/>
        <v>0</v>
      </c>
      <c r="CI200" s="223">
        <v>40118</v>
      </c>
      <c r="CJ200" s="209">
        <f t="shared" si="2810"/>
        <v>26027.379999999997</v>
      </c>
      <c r="CK200" s="209">
        <f t="shared" si="2811"/>
        <v>0</v>
      </c>
      <c r="CL200" s="209">
        <f t="shared" si="2842"/>
        <v>720761.69</v>
      </c>
      <c r="CM200" s="207">
        <f>MAX(CL55:CL200)</f>
        <v>720761.69</v>
      </c>
      <c r="CN200" s="207">
        <f t="shared" si="2812"/>
        <v>0</v>
      </c>
      <c r="CO200" s="225" t="b">
        <f>(CN201=CM394)</f>
        <v>0</v>
      </c>
      <c r="CP200" s="226">
        <f t="shared" si="2780"/>
        <v>0</v>
      </c>
      <c r="CQ200" s="227">
        <f t="shared" si="3011"/>
        <v>40940</v>
      </c>
      <c r="CR200" s="228">
        <f t="shared" si="3012"/>
        <v>105848</v>
      </c>
      <c r="CS200" s="228">
        <f t="shared" si="3013"/>
        <v>0</v>
      </c>
      <c r="CT200" s="228">
        <f t="shared" si="3014"/>
        <v>0</v>
      </c>
      <c r="CU200" s="228">
        <f t="shared" si="3015"/>
        <v>0</v>
      </c>
      <c r="CV200" s="228">
        <f t="shared" si="3016"/>
        <v>0</v>
      </c>
      <c r="CW200" s="228">
        <f t="shared" si="3017"/>
        <v>93384</v>
      </c>
      <c r="CX200" s="228">
        <f t="shared" si="3018"/>
        <v>0</v>
      </c>
      <c r="CY200" s="228">
        <f t="shared" si="3019"/>
        <v>0</v>
      </c>
      <c r="CZ200" s="228">
        <f t="shared" si="3020"/>
        <v>0</v>
      </c>
      <c r="DA200" s="228">
        <f t="shared" si="3021"/>
        <v>49436</v>
      </c>
      <c r="DB200" s="228">
        <f t="shared" si="3022"/>
        <v>129964</v>
      </c>
      <c r="DC200" s="228">
        <f t="shared" si="3023"/>
        <v>0</v>
      </c>
      <c r="DD200" s="228">
        <f t="shared" si="3024"/>
        <v>0</v>
      </c>
      <c r="DE200" s="228">
        <f t="shared" si="3025"/>
        <v>142216.21999999997</v>
      </c>
      <c r="DF200" s="228">
        <f t="shared" si="3026"/>
        <v>0</v>
      </c>
      <c r="DG200" s="228">
        <f t="shared" si="3027"/>
        <v>0</v>
      </c>
      <c r="DH200" s="228">
        <f t="shared" si="3028"/>
        <v>106756.14000000001</v>
      </c>
      <c r="DI200" s="228">
        <f t="shared" si="3029"/>
        <v>0</v>
      </c>
      <c r="DJ200" s="228">
        <f t="shared" si="3030"/>
        <v>0</v>
      </c>
      <c r="DK200" s="228">
        <f t="shared" si="3031"/>
        <v>309618.76</v>
      </c>
      <c r="DL200" s="228">
        <f t="shared" si="3032"/>
        <v>0</v>
      </c>
      <c r="DM200" s="228">
        <f t="shared" si="3033"/>
        <v>0</v>
      </c>
      <c r="DN200" s="228">
        <f t="shared" si="3034"/>
        <v>0</v>
      </c>
      <c r="DO200" s="228">
        <f t="shared" si="3035"/>
        <v>0</v>
      </c>
      <c r="DP200" s="229">
        <f t="shared" si="3036"/>
        <v>40940</v>
      </c>
      <c r="DQ200" s="228">
        <f t="shared" si="2688"/>
        <v>937223.12</v>
      </c>
      <c r="DR200" s="230">
        <f t="shared" si="2689"/>
        <v>40940</v>
      </c>
      <c r="DS200" s="231">
        <f t="shared" si="2690"/>
        <v>0</v>
      </c>
      <c r="DT200" s="232"/>
      <c r="DU200" s="232"/>
      <c r="DV200" s="232"/>
      <c r="DW200" s="232"/>
      <c r="DX200" s="232"/>
      <c r="DY200" s="232"/>
      <c r="DZ200" s="232"/>
      <c r="EA200" s="232"/>
      <c r="EB200" s="232"/>
      <c r="EC200" s="232"/>
      <c r="ED200" s="232"/>
      <c r="EE200" s="232"/>
      <c r="EF200" s="232"/>
      <c r="EG200" s="232"/>
      <c r="EH200" s="232"/>
      <c r="EI200" s="232"/>
      <c r="EJ200" s="232"/>
      <c r="EK200" s="232"/>
      <c r="EL200" s="232"/>
      <c r="EM200" s="232"/>
      <c r="EN200" s="205"/>
      <c r="EO200" s="205"/>
      <c r="EP200" s="205"/>
      <c r="EQ200" s="205"/>
      <c r="ER200" s="205"/>
      <c r="ES200" s="205"/>
      <c r="ET200" s="205"/>
      <c r="EU200" s="205"/>
      <c r="EV200" s="205"/>
      <c r="EW200" s="205"/>
      <c r="EX200" s="205"/>
      <c r="EY200" s="205"/>
      <c r="EZ200" s="205"/>
      <c r="FA200" s="233"/>
      <c r="FB200" s="233"/>
      <c r="FC200" s="233"/>
      <c r="FD200" s="233"/>
      <c r="FE200" s="233"/>
      <c r="FF200" s="233"/>
      <c r="FG200" s="233"/>
      <c r="FH200" s="233"/>
      <c r="FI200" s="233"/>
    </row>
    <row r="201" spans="1:165" s="234" customFormat="1" ht="19.5" customHeight="1" x14ac:dyDescent="0.35">
      <c r="A201" s="205"/>
      <c r="B201" s="466">
        <f t="shared" si="2813"/>
        <v>40148</v>
      </c>
      <c r="C201" s="467">
        <f t="shared" si="2814"/>
        <v>160465.13</v>
      </c>
      <c r="D201" s="467">
        <v>0</v>
      </c>
      <c r="E201" s="467">
        <v>0</v>
      </c>
      <c r="F201" s="467">
        <f t="shared" si="2781"/>
        <v>9944.880000000001</v>
      </c>
      <c r="G201" s="467">
        <f t="shared" si="2815"/>
        <v>170410.01</v>
      </c>
      <c r="H201" s="480">
        <f t="shared" si="2816"/>
        <v>6.1975333831094645E-2</v>
      </c>
      <c r="I201" s="347">
        <f t="shared" si="2817"/>
        <v>730706.57</v>
      </c>
      <c r="J201" s="210">
        <f t="shared" si="2782"/>
        <v>0</v>
      </c>
      <c r="K201" s="211">
        <v>40148</v>
      </c>
      <c r="L201" s="212">
        <f t="shared" si="2818"/>
        <v>1</v>
      </c>
      <c r="M201" s="398">
        <v>973.5</v>
      </c>
      <c r="N201" s="235">
        <f t="shared" si="2783"/>
        <v>973.5</v>
      </c>
      <c r="O201" s="214">
        <f t="shared" ref="O201" si="3058">O200</f>
        <v>0</v>
      </c>
      <c r="P201" s="398">
        <v>97.35</v>
      </c>
      <c r="Q201" s="236">
        <f t="shared" si="2784"/>
        <v>0</v>
      </c>
      <c r="R201" s="212">
        <f t="shared" ref="R201" si="3059">R200</f>
        <v>0</v>
      </c>
      <c r="S201" s="398">
        <v>1857.6</v>
      </c>
      <c r="T201" s="237">
        <f t="shared" si="2785"/>
        <v>0</v>
      </c>
      <c r="U201" s="216">
        <f t="shared" ref="U201" si="3060">U200</f>
        <v>0</v>
      </c>
      <c r="V201" s="398">
        <v>185.76</v>
      </c>
      <c r="W201" s="237">
        <f t="shared" si="2786"/>
        <v>0</v>
      </c>
      <c r="X201" s="216">
        <f t="shared" ref="X201" si="3061">X200</f>
        <v>0</v>
      </c>
      <c r="Y201" s="382">
        <v>-1619</v>
      </c>
      <c r="Z201" s="238">
        <f t="shared" si="2787"/>
        <v>0</v>
      </c>
      <c r="AA201" s="218">
        <f t="shared" ref="AA201" si="3062">AA200</f>
        <v>1</v>
      </c>
      <c r="AB201" s="382">
        <v>-829</v>
      </c>
      <c r="AC201" s="239">
        <f t="shared" si="2788"/>
        <v>-829</v>
      </c>
      <c r="AD201" s="216">
        <f t="shared" ref="AD201" si="3063">AD200</f>
        <v>0</v>
      </c>
      <c r="AE201" s="382">
        <v>-197</v>
      </c>
      <c r="AF201" s="239">
        <f t="shared" si="2789"/>
        <v>0</v>
      </c>
      <c r="AG201" s="216">
        <f t="shared" ref="AG201" si="3064">AG200</f>
        <v>0</v>
      </c>
      <c r="AH201" s="382">
        <v>-689</v>
      </c>
      <c r="AI201" s="238">
        <f t="shared" si="2790"/>
        <v>0</v>
      </c>
      <c r="AJ201" s="218">
        <f t="shared" ref="AJ201" si="3065">AJ200</f>
        <v>0</v>
      </c>
      <c r="AK201" s="382">
        <v>-364</v>
      </c>
      <c r="AL201" s="239">
        <f t="shared" si="2791"/>
        <v>0</v>
      </c>
      <c r="AM201" s="216">
        <f t="shared" ref="AM201" si="3066">AM200</f>
        <v>1</v>
      </c>
      <c r="AN201" s="382">
        <v>-169</v>
      </c>
      <c r="AO201" s="238">
        <f t="shared" si="2792"/>
        <v>-169</v>
      </c>
      <c r="AP201" s="218">
        <f t="shared" ref="AP201" si="3067">AP200</f>
        <v>1</v>
      </c>
      <c r="AQ201" s="398">
        <v>1581</v>
      </c>
      <c r="AR201" s="239">
        <f t="shared" si="2793"/>
        <v>1581</v>
      </c>
      <c r="AS201" s="216">
        <f t="shared" ref="AS201" si="3068">AS200</f>
        <v>0</v>
      </c>
      <c r="AT201" s="398">
        <v>123</v>
      </c>
      <c r="AU201" s="240">
        <f t="shared" si="2794"/>
        <v>0</v>
      </c>
      <c r="AV201" s="214">
        <f t="shared" ref="AV201" si="3069">AV200</f>
        <v>0</v>
      </c>
      <c r="AW201" s="397">
        <v>-1725</v>
      </c>
      <c r="AX201" s="236">
        <f t="shared" si="2795"/>
        <v>0</v>
      </c>
      <c r="AY201" s="212">
        <f t="shared" ref="AY201" si="3070">AY200</f>
        <v>1</v>
      </c>
      <c r="AZ201" s="383">
        <v>241</v>
      </c>
      <c r="BA201" s="241">
        <f t="shared" si="2796"/>
        <v>241</v>
      </c>
      <c r="BB201" s="214">
        <f t="shared" ref="BB201" si="3071">BB200</f>
        <v>0</v>
      </c>
      <c r="BC201" s="382">
        <v>-11</v>
      </c>
      <c r="BD201" s="242">
        <f t="shared" si="2797"/>
        <v>0</v>
      </c>
      <c r="BE201" s="212">
        <f t="shared" ref="BE201" si="3072">BE200</f>
        <v>0</v>
      </c>
      <c r="BF201" s="375">
        <v>3989.75</v>
      </c>
      <c r="BG201" s="242">
        <f t="shared" si="2798"/>
        <v>0</v>
      </c>
      <c r="BH201" s="212">
        <f t="shared" ref="BH201" si="3073">BH200</f>
        <v>1</v>
      </c>
      <c r="BI201" s="375">
        <v>1975.38</v>
      </c>
      <c r="BJ201" s="240">
        <f t="shared" si="2799"/>
        <v>1975.38</v>
      </c>
      <c r="BK201" s="212">
        <f t="shared" ref="BK201" si="3074">BK200</f>
        <v>0</v>
      </c>
      <c r="BL201" s="375">
        <v>363.88</v>
      </c>
      <c r="BM201" s="240">
        <f t="shared" si="2800"/>
        <v>0</v>
      </c>
      <c r="BN201" s="212">
        <f t="shared" ref="BN201" si="3075">BN200</f>
        <v>0</v>
      </c>
      <c r="BO201" s="398">
        <v>2904.75</v>
      </c>
      <c r="BP201" s="236">
        <f t="shared" si="2801"/>
        <v>0</v>
      </c>
      <c r="BQ201" s="212">
        <f t="shared" ref="BQ201" si="3076">BQ200</f>
        <v>2</v>
      </c>
      <c r="BR201" s="398">
        <v>3086</v>
      </c>
      <c r="BS201" s="242">
        <f t="shared" si="2802"/>
        <v>6172</v>
      </c>
      <c r="BT201" s="212">
        <f t="shared" ref="BT201" si="3077">BT200</f>
        <v>0</v>
      </c>
      <c r="BU201" s="398">
        <v>1523.5</v>
      </c>
      <c r="BV201" s="240">
        <f t="shared" si="2803"/>
        <v>0</v>
      </c>
      <c r="BW201" s="220">
        <f t="shared" ref="BW201" si="3078">BW200</f>
        <v>0</v>
      </c>
      <c r="BX201" s="398">
        <v>273.5</v>
      </c>
      <c r="BY201" s="236">
        <f t="shared" si="2804"/>
        <v>0</v>
      </c>
      <c r="BZ201" s="212">
        <f t="shared" si="2840"/>
        <v>0</v>
      </c>
      <c r="CA201" s="213"/>
      <c r="CB201" s="240">
        <f t="shared" si="2805"/>
        <v>0</v>
      </c>
      <c r="CC201" s="214">
        <f t="shared" si="2841"/>
        <v>0</v>
      </c>
      <c r="CD201" s="215"/>
      <c r="CE201" s="242">
        <f t="shared" si="2806"/>
        <v>0</v>
      </c>
      <c r="CF201" s="221">
        <f t="shared" si="2807"/>
        <v>9944.880000000001</v>
      </c>
      <c r="CG201" s="222">
        <f t="shared" si="2808"/>
        <v>1</v>
      </c>
      <c r="CH201" s="222">
        <f t="shared" si="2809"/>
        <v>0</v>
      </c>
      <c r="CI201" s="223">
        <v>40148</v>
      </c>
      <c r="CJ201" s="209">
        <f t="shared" si="2810"/>
        <v>9944.880000000001</v>
      </c>
      <c r="CK201" s="209">
        <f t="shared" si="2811"/>
        <v>0</v>
      </c>
      <c r="CL201" s="209">
        <f t="shared" si="2842"/>
        <v>730706.57</v>
      </c>
      <c r="CM201" s="207">
        <f>MAX(CL55:CL201)</f>
        <v>730706.57</v>
      </c>
      <c r="CN201" s="207">
        <f t="shared" si="2812"/>
        <v>0</v>
      </c>
      <c r="CO201" s="247"/>
      <c r="CP201" s="226"/>
      <c r="CQ201" s="227">
        <f t="shared" si="3011"/>
        <v>40969</v>
      </c>
      <c r="CR201" s="228">
        <f t="shared" si="3012"/>
        <v>107987.5</v>
      </c>
      <c r="CS201" s="228">
        <f t="shared" si="3013"/>
        <v>0</v>
      </c>
      <c r="CT201" s="228">
        <f t="shared" si="3014"/>
        <v>0</v>
      </c>
      <c r="CU201" s="228">
        <f t="shared" si="3015"/>
        <v>0</v>
      </c>
      <c r="CV201" s="228">
        <f t="shared" si="3016"/>
        <v>0</v>
      </c>
      <c r="CW201" s="228">
        <f t="shared" si="3017"/>
        <v>96301</v>
      </c>
      <c r="CX201" s="228">
        <f t="shared" si="3018"/>
        <v>0</v>
      </c>
      <c r="CY201" s="228">
        <f t="shared" si="3019"/>
        <v>0</v>
      </c>
      <c r="CZ201" s="228">
        <f t="shared" si="3020"/>
        <v>0</v>
      </c>
      <c r="DA201" s="228">
        <f t="shared" si="3021"/>
        <v>49795</v>
      </c>
      <c r="DB201" s="228">
        <f t="shared" si="3022"/>
        <v>130190</v>
      </c>
      <c r="DC201" s="228">
        <f t="shared" si="3023"/>
        <v>0</v>
      </c>
      <c r="DD201" s="228">
        <f t="shared" si="3024"/>
        <v>0</v>
      </c>
      <c r="DE201" s="228">
        <f t="shared" si="3025"/>
        <v>138871.96999999997</v>
      </c>
      <c r="DF201" s="228">
        <f t="shared" si="3026"/>
        <v>0</v>
      </c>
      <c r="DG201" s="228">
        <f t="shared" si="3027"/>
        <v>0</v>
      </c>
      <c r="DH201" s="228">
        <f t="shared" si="3028"/>
        <v>105813.14000000001</v>
      </c>
      <c r="DI201" s="228">
        <f t="shared" si="3029"/>
        <v>0</v>
      </c>
      <c r="DJ201" s="228">
        <f t="shared" si="3030"/>
        <v>0</v>
      </c>
      <c r="DK201" s="228">
        <f t="shared" si="3031"/>
        <v>315618.76</v>
      </c>
      <c r="DL201" s="228">
        <f t="shared" si="3032"/>
        <v>0</v>
      </c>
      <c r="DM201" s="228">
        <f t="shared" si="3033"/>
        <v>0</v>
      </c>
      <c r="DN201" s="228">
        <f t="shared" si="3034"/>
        <v>0</v>
      </c>
      <c r="DO201" s="228">
        <f t="shared" si="3035"/>
        <v>0</v>
      </c>
      <c r="DP201" s="229">
        <f t="shared" si="3036"/>
        <v>40969</v>
      </c>
      <c r="DQ201" s="228">
        <f t="shared" si="2688"/>
        <v>944577.37</v>
      </c>
      <c r="DR201" s="230">
        <f t="shared" si="2689"/>
        <v>40969</v>
      </c>
      <c r="DS201" s="231">
        <f t="shared" si="2690"/>
        <v>0</v>
      </c>
      <c r="DT201" s="232"/>
      <c r="DU201" s="232"/>
      <c r="DV201" s="232"/>
      <c r="DW201" s="232"/>
      <c r="DX201" s="232"/>
      <c r="DY201" s="232"/>
      <c r="DZ201" s="232"/>
      <c r="EA201" s="232"/>
      <c r="EB201" s="232"/>
      <c r="EC201" s="232"/>
      <c r="ED201" s="232"/>
      <c r="EE201" s="232"/>
      <c r="EF201" s="232"/>
      <c r="EG201" s="232"/>
      <c r="EH201" s="232"/>
      <c r="EI201" s="232"/>
      <c r="EJ201" s="232"/>
      <c r="EK201" s="232"/>
      <c r="EL201" s="232"/>
      <c r="EM201" s="232"/>
      <c r="EN201" s="205"/>
      <c r="EO201" s="205"/>
      <c r="EP201" s="205"/>
      <c r="EQ201" s="205"/>
      <c r="ER201" s="205"/>
      <c r="ES201" s="205"/>
      <c r="ET201" s="205"/>
      <c r="EU201" s="205"/>
      <c r="EV201" s="205"/>
      <c r="EW201" s="205"/>
      <c r="EX201" s="205"/>
      <c r="EY201" s="205"/>
      <c r="EZ201" s="205"/>
      <c r="FA201" s="233"/>
      <c r="FB201" s="233"/>
      <c r="FC201" s="233"/>
      <c r="FD201" s="233"/>
      <c r="FE201" s="233"/>
      <c r="FF201" s="233"/>
      <c r="FG201" s="233"/>
      <c r="FH201" s="233"/>
      <c r="FI201" s="233"/>
    </row>
    <row r="202" spans="1:165" s="234" customFormat="1" ht="19.5" customHeight="1" x14ac:dyDescent="0.35">
      <c r="A202" s="205"/>
      <c r="B202" s="466"/>
      <c r="C202" s="467"/>
      <c r="D202" s="467"/>
      <c r="E202" s="467"/>
      <c r="F202" s="481" t="s">
        <v>70</v>
      </c>
      <c r="G202" s="467"/>
      <c r="H202" s="482" t="s">
        <v>28</v>
      </c>
      <c r="I202" s="347"/>
      <c r="J202" s="210"/>
      <c r="K202" s="248"/>
      <c r="L202" s="212"/>
      <c r="M202"/>
      <c r="N202" s="235"/>
      <c r="O202" s="214"/>
      <c r="P202"/>
      <c r="Q202" s="236"/>
      <c r="R202" s="212"/>
      <c r="S202"/>
      <c r="T202" s="237"/>
      <c r="U202" s="216"/>
      <c r="V202"/>
      <c r="W202" s="237"/>
      <c r="X202" s="216"/>
      <c r="Y202" s="384" t="s">
        <v>70</v>
      </c>
      <c r="Z202" s="238"/>
      <c r="AA202" s="218"/>
      <c r="AB202" s="384" t="s">
        <v>70</v>
      </c>
      <c r="AC202" s="239"/>
      <c r="AD202" s="216"/>
      <c r="AE202" s="384" t="s">
        <v>70</v>
      </c>
      <c r="AF202" s="239"/>
      <c r="AG202" s="216"/>
      <c r="AH202" s="384" t="s">
        <v>70</v>
      </c>
      <c r="AI202" s="238"/>
      <c r="AJ202" s="218"/>
      <c r="AK202" s="384" t="s">
        <v>70</v>
      </c>
      <c r="AL202" s="239"/>
      <c r="AM202" s="216"/>
      <c r="AN202" s="384" t="s">
        <v>70</v>
      </c>
      <c r="AO202" s="238"/>
      <c r="AP202" s="218"/>
      <c r="AQ202" s="378" t="s">
        <v>4</v>
      </c>
      <c r="AR202" s="239"/>
      <c r="AS202" s="216"/>
      <c r="AT202" s="378" t="s">
        <v>4</v>
      </c>
      <c r="AU202" s="240"/>
      <c r="AV202" s="214"/>
      <c r="AW202" s="378" t="s">
        <v>4</v>
      </c>
      <c r="AX202" s="236"/>
      <c r="AY202" s="212"/>
      <c r="AZ202" s="384" t="s">
        <v>4</v>
      </c>
      <c r="BA202" s="241"/>
      <c r="BB202" s="214"/>
      <c r="BC202" s="384" t="s">
        <v>4</v>
      </c>
      <c r="BD202" s="242"/>
      <c r="BE202" s="212"/>
      <c r="BF202" s="380" t="s">
        <v>140</v>
      </c>
      <c r="BG202" s="242"/>
      <c r="BH202" s="212"/>
      <c r="BI202" s="380" t="s">
        <v>140</v>
      </c>
      <c r="BJ202" s="240"/>
      <c r="BK202" s="212"/>
      <c r="BL202" s="380" t="s">
        <v>140</v>
      </c>
      <c r="BM202" s="240"/>
      <c r="BN202" s="212"/>
      <c r="BO202" s="378" t="s">
        <v>4</v>
      </c>
      <c r="BP202" s="236"/>
      <c r="BQ202" s="212"/>
      <c r="BR202" s="378" t="s">
        <v>4</v>
      </c>
      <c r="BS202" s="242"/>
      <c r="BT202" s="212"/>
      <c r="BU202" s="378" t="s">
        <v>4</v>
      </c>
      <c r="BV202" s="240"/>
      <c r="BW202" s="220"/>
      <c r="BX202" s="378" t="s">
        <v>4</v>
      </c>
      <c r="BY202" s="236"/>
      <c r="BZ202" s="212"/>
      <c r="CA202" s="249"/>
      <c r="CB202" s="240"/>
      <c r="CC202" s="214"/>
      <c r="CD202" s="250"/>
      <c r="CE202" s="242"/>
      <c r="CF202" s="251" t="s">
        <v>4</v>
      </c>
      <c r="CG202" s="222"/>
      <c r="CH202" s="222"/>
      <c r="CI202" s="223"/>
      <c r="CJ202" s="209"/>
      <c r="CK202" s="209"/>
      <c r="CL202" s="209"/>
      <c r="CM202" s="207"/>
      <c r="CN202" s="207"/>
      <c r="CO202" s="247"/>
      <c r="CP202" s="226"/>
      <c r="CQ202" s="227">
        <f t="shared" si="3011"/>
        <v>41000</v>
      </c>
      <c r="CR202" s="228">
        <f t="shared" si="3012"/>
        <v>105603.5</v>
      </c>
      <c r="CS202" s="228">
        <f t="shared" si="3013"/>
        <v>0</v>
      </c>
      <c r="CT202" s="228">
        <f t="shared" si="3014"/>
        <v>0</v>
      </c>
      <c r="CU202" s="228">
        <f t="shared" si="3015"/>
        <v>0</v>
      </c>
      <c r="CV202" s="228">
        <f t="shared" si="3016"/>
        <v>0</v>
      </c>
      <c r="CW202" s="228">
        <f t="shared" si="3017"/>
        <v>96489</v>
      </c>
      <c r="CX202" s="228">
        <f t="shared" si="3018"/>
        <v>0</v>
      </c>
      <c r="CY202" s="228">
        <f t="shared" si="3019"/>
        <v>0</v>
      </c>
      <c r="CZ202" s="228">
        <f t="shared" si="3020"/>
        <v>0</v>
      </c>
      <c r="DA202" s="228">
        <f t="shared" si="3021"/>
        <v>51005</v>
      </c>
      <c r="DB202" s="228">
        <f t="shared" si="3022"/>
        <v>128534</v>
      </c>
      <c r="DC202" s="228">
        <f t="shared" si="3023"/>
        <v>0</v>
      </c>
      <c r="DD202" s="228">
        <f t="shared" si="3024"/>
        <v>0</v>
      </c>
      <c r="DE202" s="228">
        <f t="shared" si="3025"/>
        <v>135952.71999999997</v>
      </c>
      <c r="DF202" s="228">
        <f t="shared" si="3026"/>
        <v>0</v>
      </c>
      <c r="DG202" s="228">
        <f t="shared" si="3027"/>
        <v>0</v>
      </c>
      <c r="DH202" s="228">
        <f t="shared" si="3028"/>
        <v>104162.01000000001</v>
      </c>
      <c r="DI202" s="228">
        <f t="shared" si="3029"/>
        <v>0</v>
      </c>
      <c r="DJ202" s="228">
        <f t="shared" si="3030"/>
        <v>0</v>
      </c>
      <c r="DK202" s="228">
        <f t="shared" si="3031"/>
        <v>317540.76</v>
      </c>
      <c r="DL202" s="228">
        <f t="shared" si="3032"/>
        <v>0</v>
      </c>
      <c r="DM202" s="228">
        <f t="shared" si="3033"/>
        <v>0</v>
      </c>
      <c r="DN202" s="228">
        <f t="shared" si="3034"/>
        <v>0</v>
      </c>
      <c r="DO202" s="228">
        <f t="shared" si="3035"/>
        <v>0</v>
      </c>
      <c r="DP202" s="229">
        <f t="shared" si="3036"/>
        <v>41000</v>
      </c>
      <c r="DQ202" s="228">
        <f t="shared" si="2688"/>
        <v>939286.99</v>
      </c>
      <c r="DR202" s="230">
        <f t="shared" si="2689"/>
        <v>41000</v>
      </c>
      <c r="DS202" s="231">
        <f t="shared" si="2690"/>
        <v>0</v>
      </c>
      <c r="DT202" s="232"/>
      <c r="DU202" s="232"/>
      <c r="DV202" s="232"/>
      <c r="DW202" s="232"/>
      <c r="DX202" s="232"/>
      <c r="DY202" s="232"/>
      <c r="DZ202" s="232"/>
      <c r="EA202" s="232"/>
      <c r="EB202" s="232"/>
      <c r="EC202" s="232"/>
      <c r="ED202" s="232"/>
      <c r="EE202" s="232"/>
      <c r="EF202" s="232"/>
      <c r="EG202" s="232"/>
      <c r="EH202" s="232"/>
      <c r="EI202" s="232"/>
      <c r="EJ202" s="232"/>
      <c r="EK202" s="232"/>
      <c r="EL202" s="232"/>
      <c r="EM202" s="232"/>
      <c r="EN202" s="205"/>
      <c r="EO202" s="205"/>
      <c r="EP202" s="205"/>
      <c r="EQ202" s="205"/>
      <c r="ER202" s="205"/>
      <c r="ES202" s="205"/>
      <c r="ET202" s="205"/>
      <c r="EU202" s="205"/>
      <c r="EV202" s="205"/>
      <c r="EW202" s="205"/>
      <c r="EX202" s="205"/>
      <c r="EY202" s="205"/>
      <c r="EZ202" s="205"/>
      <c r="FA202" s="233"/>
      <c r="FB202" s="233"/>
      <c r="FC202" s="233"/>
      <c r="FD202" s="233"/>
      <c r="FE202" s="233"/>
      <c r="FF202" s="233"/>
      <c r="FG202" s="233"/>
      <c r="FH202" s="233"/>
      <c r="FI202" s="233"/>
    </row>
    <row r="203" spans="1:165" s="234" customFormat="1" ht="19.5" customHeight="1" x14ac:dyDescent="0.35">
      <c r="A203" s="205"/>
      <c r="B203" s="466"/>
      <c r="C203" s="467"/>
      <c r="D203" s="467"/>
      <c r="E203" s="467"/>
      <c r="F203" s="479">
        <f>SUM(F190:F202)</f>
        <v>110410.01000000001</v>
      </c>
      <c r="G203" s="479"/>
      <c r="H203" s="483">
        <f>F203/D55</f>
        <v>1.8401668333333334</v>
      </c>
      <c r="I203" s="344"/>
      <c r="J203" s="253"/>
      <c r="K203" s="248"/>
      <c r="L203" s="212">
        <f>L200</f>
        <v>1</v>
      </c>
      <c r="M203" s="389">
        <v>16638.5</v>
      </c>
      <c r="N203" s="235">
        <f>M203*L203</f>
        <v>16638.5</v>
      </c>
      <c r="O203" s="214">
        <f>O200</f>
        <v>0</v>
      </c>
      <c r="P203" s="389">
        <v>1453.25</v>
      </c>
      <c r="Q203" s="236">
        <f>P203*O203</f>
        <v>0</v>
      </c>
      <c r="R203" s="212">
        <f>R200</f>
        <v>0</v>
      </c>
      <c r="S203" s="389">
        <v>8826.4</v>
      </c>
      <c r="T203" s="237">
        <f>S203*R203</f>
        <v>0</v>
      </c>
      <c r="U203" s="216">
        <f>U200</f>
        <v>0</v>
      </c>
      <c r="V203" s="389">
        <v>601.84</v>
      </c>
      <c r="W203" s="237">
        <f>V203*U203</f>
        <v>0</v>
      </c>
      <c r="X203" s="216">
        <f>X200</f>
        <v>0</v>
      </c>
      <c r="Y203" s="385">
        <v>25176</v>
      </c>
      <c r="Z203" s="238">
        <f>Y203*X203</f>
        <v>0</v>
      </c>
      <c r="AA203" s="218">
        <f>AA200</f>
        <v>1</v>
      </c>
      <c r="AB203" s="385">
        <v>12373.5</v>
      </c>
      <c r="AC203" s="239">
        <f>AB203*AA203</f>
        <v>12373.5</v>
      </c>
      <c r="AD203" s="216">
        <f>AD200</f>
        <v>0</v>
      </c>
      <c r="AE203" s="385">
        <v>2131.5</v>
      </c>
      <c r="AF203" s="239">
        <f>AE203*AD203</f>
        <v>0</v>
      </c>
      <c r="AG203" s="216">
        <f>AG200</f>
        <v>0</v>
      </c>
      <c r="AH203" s="385">
        <v>24206.5</v>
      </c>
      <c r="AI203" s="238">
        <f>AH203*AG203</f>
        <v>0</v>
      </c>
      <c r="AJ203" s="218">
        <f>AJ200</f>
        <v>0</v>
      </c>
      <c r="AK203" s="385">
        <v>11927.75</v>
      </c>
      <c r="AL203" s="239">
        <f>AK203*AJ203</f>
        <v>0</v>
      </c>
      <c r="AM203" s="216">
        <f>AM200</f>
        <v>1</v>
      </c>
      <c r="AN203" s="385">
        <v>4560.5</v>
      </c>
      <c r="AO203" s="238">
        <f>AN203*AM203</f>
        <v>4560.5</v>
      </c>
      <c r="AP203" s="218">
        <f>AP200</f>
        <v>1</v>
      </c>
      <c r="AQ203" s="389">
        <v>21141</v>
      </c>
      <c r="AR203" s="239">
        <f>AQ203*AP203</f>
        <v>21141</v>
      </c>
      <c r="AS203" s="216">
        <f>AS200</f>
        <v>0</v>
      </c>
      <c r="AT203" s="389">
        <v>1938.6</v>
      </c>
      <c r="AU203" s="240">
        <f>AT203*AS203</f>
        <v>0</v>
      </c>
      <c r="AV203" s="214">
        <f>AV200</f>
        <v>0</v>
      </c>
      <c r="AW203" s="389">
        <v>2814</v>
      </c>
      <c r="AX203" s="236">
        <f>AW203*AV203</f>
        <v>0</v>
      </c>
      <c r="AY203" s="212">
        <f>AY200</f>
        <v>1</v>
      </c>
      <c r="AZ203" s="385">
        <v>5961.5</v>
      </c>
      <c r="BA203" s="241">
        <f>AZ203*AY203</f>
        <v>5961.5</v>
      </c>
      <c r="BB203" s="214">
        <f>BB200</f>
        <v>0</v>
      </c>
      <c r="BC203" s="385">
        <v>280.25</v>
      </c>
      <c r="BD203" s="242">
        <f>BC203*BB203</f>
        <v>0</v>
      </c>
      <c r="BE203" s="212">
        <f>BE200</f>
        <v>0</v>
      </c>
      <c r="BF203" s="379">
        <v>22199</v>
      </c>
      <c r="BG203" s="242">
        <f>BF203*BE203</f>
        <v>0</v>
      </c>
      <c r="BH203" s="212">
        <f>BH200</f>
        <v>1</v>
      </c>
      <c r="BI203" s="379">
        <v>10924</v>
      </c>
      <c r="BJ203" s="240">
        <f>BI203*BH203</f>
        <v>10924</v>
      </c>
      <c r="BK203" s="212">
        <f>BK200</f>
        <v>0</v>
      </c>
      <c r="BL203" s="379">
        <v>1904</v>
      </c>
      <c r="BM203" s="240">
        <f>BL203*BK203</f>
        <v>0</v>
      </c>
      <c r="BN203" s="212">
        <f>BN200</f>
        <v>0</v>
      </c>
      <c r="BO203" s="389">
        <v>4119.5</v>
      </c>
      <c r="BP203" s="236">
        <f>BO203*BN203</f>
        <v>0</v>
      </c>
      <c r="BQ203" s="212">
        <f>BQ200</f>
        <v>2</v>
      </c>
      <c r="BR203" s="389">
        <v>19405.5</v>
      </c>
      <c r="BS203" s="242">
        <f>BR203*BQ203</f>
        <v>38811</v>
      </c>
      <c r="BT203" s="212">
        <f>BT200</f>
        <v>0</v>
      </c>
      <c r="BU203" s="389">
        <v>9449.25</v>
      </c>
      <c r="BV203" s="240">
        <f>BU203*BT203</f>
        <v>0</v>
      </c>
      <c r="BW203" s="220">
        <f>BW200</f>
        <v>0</v>
      </c>
      <c r="BX203" s="389">
        <v>1484.25</v>
      </c>
      <c r="BY203" s="236">
        <f>BX203*BW203</f>
        <v>0</v>
      </c>
      <c r="BZ203" s="212">
        <f>BZ200</f>
        <v>0</v>
      </c>
      <c r="CA203" s="213"/>
      <c r="CB203" s="240">
        <f>CA203*BZ203</f>
        <v>0</v>
      </c>
      <c r="CC203" s="214">
        <f>CC200</f>
        <v>0</v>
      </c>
      <c r="CD203" s="215"/>
      <c r="CE203" s="242">
        <f>CD203*CC203</f>
        <v>0</v>
      </c>
      <c r="CF203" s="254">
        <f>N203+Q203+T203+W203+Z203+AC203+AF203+AI203+AL203+AO203+AR203+AU203+AX203+BA203+BD203+BG203+BJ203+BM203+BP203+BS203+BV203+BY203+CB203+CE203</f>
        <v>110410</v>
      </c>
      <c r="CG203" s="222"/>
      <c r="CH203" s="222"/>
      <c r="CI203" s="223"/>
      <c r="CJ203" s="209"/>
      <c r="CK203" s="209"/>
      <c r="CL203" s="209"/>
      <c r="CM203" s="207"/>
      <c r="CN203" s="207"/>
      <c r="CO203" s="247"/>
      <c r="CP203" s="226"/>
      <c r="CQ203" s="227">
        <f t="shared" si="3011"/>
        <v>41030</v>
      </c>
      <c r="CR203" s="228">
        <f t="shared" si="3012"/>
        <v>107062.5</v>
      </c>
      <c r="CS203" s="228">
        <f t="shared" si="3013"/>
        <v>0</v>
      </c>
      <c r="CT203" s="228">
        <f t="shared" si="3014"/>
        <v>0</v>
      </c>
      <c r="CU203" s="228">
        <f t="shared" si="3015"/>
        <v>0</v>
      </c>
      <c r="CV203" s="228">
        <f t="shared" si="3016"/>
        <v>0</v>
      </c>
      <c r="CW203" s="228">
        <f t="shared" si="3017"/>
        <v>101687</v>
      </c>
      <c r="CX203" s="228">
        <f t="shared" si="3018"/>
        <v>0</v>
      </c>
      <c r="CY203" s="228">
        <f t="shared" si="3019"/>
        <v>0</v>
      </c>
      <c r="CZ203" s="228">
        <f t="shared" si="3020"/>
        <v>0</v>
      </c>
      <c r="DA203" s="228">
        <f t="shared" si="3021"/>
        <v>54323</v>
      </c>
      <c r="DB203" s="228">
        <f t="shared" si="3022"/>
        <v>133524</v>
      </c>
      <c r="DC203" s="228">
        <f t="shared" si="3023"/>
        <v>0</v>
      </c>
      <c r="DD203" s="228">
        <f t="shared" si="3024"/>
        <v>0</v>
      </c>
      <c r="DE203" s="228">
        <f t="shared" si="3025"/>
        <v>142988.71999999997</v>
      </c>
      <c r="DF203" s="228">
        <f t="shared" si="3026"/>
        <v>0</v>
      </c>
      <c r="DG203" s="228">
        <f t="shared" si="3027"/>
        <v>0</v>
      </c>
      <c r="DH203" s="228">
        <f t="shared" si="3028"/>
        <v>108501.76000000001</v>
      </c>
      <c r="DI203" s="228">
        <f t="shared" si="3029"/>
        <v>0</v>
      </c>
      <c r="DJ203" s="228">
        <f t="shared" si="3030"/>
        <v>0</v>
      </c>
      <c r="DK203" s="228">
        <f t="shared" si="3031"/>
        <v>323540.76</v>
      </c>
      <c r="DL203" s="228">
        <f t="shared" si="3032"/>
        <v>0</v>
      </c>
      <c r="DM203" s="228">
        <f t="shared" si="3033"/>
        <v>0</v>
      </c>
      <c r="DN203" s="228">
        <f t="shared" si="3034"/>
        <v>0</v>
      </c>
      <c r="DO203" s="228">
        <f t="shared" si="3035"/>
        <v>0</v>
      </c>
      <c r="DP203" s="229">
        <f t="shared" si="3036"/>
        <v>41030</v>
      </c>
      <c r="DQ203" s="228">
        <f t="shared" si="2688"/>
        <v>971627.74</v>
      </c>
      <c r="DR203" s="230">
        <f t="shared" si="2689"/>
        <v>41030</v>
      </c>
      <c r="DS203" s="231">
        <f t="shared" si="2690"/>
        <v>0</v>
      </c>
      <c r="DT203" s="232"/>
      <c r="DU203" s="232"/>
      <c r="DV203" s="232"/>
      <c r="DW203" s="232"/>
      <c r="DX203" s="232"/>
      <c r="DY203" s="232"/>
      <c r="DZ203" s="232"/>
      <c r="EA203" s="232"/>
      <c r="EB203" s="232"/>
      <c r="EC203" s="232"/>
      <c r="ED203" s="232"/>
      <c r="EE203" s="232"/>
      <c r="EF203" s="232"/>
      <c r="EG203" s="232"/>
      <c r="EH203" s="232"/>
      <c r="EI203" s="232"/>
      <c r="EJ203" s="232"/>
      <c r="EK203" s="232"/>
      <c r="EL203" s="232"/>
      <c r="EM203" s="232"/>
      <c r="EN203" s="205"/>
      <c r="EO203" s="205"/>
      <c r="EP203" s="205"/>
      <c r="EQ203" s="205"/>
      <c r="ER203" s="205"/>
      <c r="ES203" s="205"/>
      <c r="ET203" s="205"/>
      <c r="EU203" s="205"/>
      <c r="EV203" s="205"/>
      <c r="EW203" s="205"/>
      <c r="EX203" s="205"/>
      <c r="EY203" s="205"/>
      <c r="EZ203" s="205"/>
      <c r="FA203" s="233"/>
      <c r="FB203" s="233"/>
      <c r="FC203" s="233"/>
      <c r="FD203" s="233"/>
      <c r="FE203" s="233"/>
      <c r="FF203" s="233"/>
      <c r="FG203" s="233"/>
      <c r="FH203" s="233"/>
      <c r="FI203" s="233"/>
    </row>
    <row r="204" spans="1:165" s="234" customFormat="1" ht="19.5" customHeight="1" x14ac:dyDescent="0.35">
      <c r="A204" s="205"/>
      <c r="B204" s="466"/>
      <c r="C204" s="467"/>
      <c r="D204" s="467"/>
      <c r="E204" s="467"/>
      <c r="F204" s="467"/>
      <c r="G204" s="467"/>
      <c r="H204" s="480"/>
      <c r="I204" s="347"/>
      <c r="J204" s="210"/>
      <c r="K204" s="248"/>
      <c r="L204" s="212"/>
      <c r="M204"/>
      <c r="N204" s="255"/>
      <c r="O204" s="214"/>
      <c r="P204"/>
      <c r="Q204" s="256"/>
      <c r="R204" s="212"/>
      <c r="S204"/>
      <c r="T204" s="257"/>
      <c r="U204" s="216"/>
      <c r="V204"/>
      <c r="W204" s="258"/>
      <c r="X204" s="216"/>
      <c r="Y204"/>
      <c r="Z204" s="259"/>
      <c r="AA204" s="218"/>
      <c r="AB204"/>
      <c r="AC204" s="258"/>
      <c r="AD204" s="216"/>
      <c r="AE204"/>
      <c r="AF204" s="258"/>
      <c r="AG204" s="216"/>
      <c r="AH204"/>
      <c r="AI204" s="259"/>
      <c r="AJ204" s="218"/>
      <c r="AK204"/>
      <c r="AL204" s="258"/>
      <c r="AM204" s="216"/>
      <c r="AN204"/>
      <c r="AO204" s="259"/>
      <c r="AP204" s="218"/>
      <c r="AQ204"/>
      <c r="AR204" s="258"/>
      <c r="AS204" s="216"/>
      <c r="AT204"/>
      <c r="AU204" s="260"/>
      <c r="AV204" s="214"/>
      <c r="AW204"/>
      <c r="AX204" s="256"/>
      <c r="AY204" s="212"/>
      <c r="AZ204"/>
      <c r="BA204" s="260"/>
      <c r="BB204" s="214"/>
      <c r="BC204"/>
      <c r="BD204" s="256"/>
      <c r="BE204" s="212"/>
      <c r="BF204"/>
      <c r="BG204" s="256"/>
      <c r="BH204" s="212"/>
      <c r="BI204"/>
      <c r="BJ204" s="260"/>
      <c r="BK204" s="212"/>
      <c r="BL204"/>
      <c r="BM204" s="260"/>
      <c r="BN204" s="212"/>
      <c r="BO204"/>
      <c r="BP204" s="256"/>
      <c r="BQ204" s="212"/>
      <c r="BR204"/>
      <c r="BS204" s="256"/>
      <c r="BT204" s="212"/>
      <c r="BU204"/>
      <c r="BV204" s="260"/>
      <c r="BW204" s="220"/>
      <c r="BX204"/>
      <c r="BY204" s="256"/>
      <c r="BZ204" s="212"/>
      <c r="CA204" s="249"/>
      <c r="CB204" s="260"/>
      <c r="CC204" s="214"/>
      <c r="CD204" s="250"/>
      <c r="CE204" s="261"/>
      <c r="CF204" s="221"/>
      <c r="CG204" s="222"/>
      <c r="CH204" s="222"/>
      <c r="CI204" s="223"/>
      <c r="CJ204" s="209"/>
      <c r="CK204" s="209"/>
      <c r="CL204" s="209"/>
      <c r="CM204" s="207"/>
      <c r="CN204" s="207"/>
      <c r="CO204" s="225" t="b">
        <f>(CN205=CM394)</f>
        <v>0</v>
      </c>
      <c r="CP204" s="226">
        <f t="shared" ref="CP204:CP215" si="3079">CO204*CI205</f>
        <v>0</v>
      </c>
      <c r="CQ204" s="227">
        <f t="shared" si="3011"/>
        <v>41061</v>
      </c>
      <c r="CR204" s="228">
        <f t="shared" si="3012"/>
        <v>106364</v>
      </c>
      <c r="CS204" s="228">
        <f t="shared" si="3013"/>
        <v>0</v>
      </c>
      <c r="CT204" s="228">
        <f t="shared" si="3014"/>
        <v>0</v>
      </c>
      <c r="CU204" s="228">
        <f t="shared" si="3015"/>
        <v>0</v>
      </c>
      <c r="CV204" s="228">
        <f t="shared" si="3016"/>
        <v>0</v>
      </c>
      <c r="CW204" s="228">
        <f t="shared" si="3017"/>
        <v>94453.5</v>
      </c>
      <c r="CX204" s="228">
        <f t="shared" si="3018"/>
        <v>0</v>
      </c>
      <c r="CY204" s="228">
        <f t="shared" si="3019"/>
        <v>0</v>
      </c>
      <c r="CZ204" s="228">
        <f t="shared" si="3020"/>
        <v>0</v>
      </c>
      <c r="DA204" s="228">
        <f t="shared" si="3021"/>
        <v>54586</v>
      </c>
      <c r="DB204" s="228">
        <f t="shared" si="3022"/>
        <v>134542</v>
      </c>
      <c r="DC204" s="228">
        <f t="shared" si="3023"/>
        <v>0</v>
      </c>
      <c r="DD204" s="228">
        <f t="shared" si="3024"/>
        <v>0</v>
      </c>
      <c r="DE204" s="228">
        <f t="shared" si="3025"/>
        <v>139095.71999999997</v>
      </c>
      <c r="DF204" s="228">
        <f t="shared" si="3026"/>
        <v>0</v>
      </c>
      <c r="DG204" s="228">
        <f t="shared" si="3027"/>
        <v>0</v>
      </c>
      <c r="DH204" s="228">
        <f t="shared" si="3028"/>
        <v>104745.63</v>
      </c>
      <c r="DI204" s="228">
        <f t="shared" si="3029"/>
        <v>0</v>
      </c>
      <c r="DJ204" s="228">
        <f t="shared" si="3030"/>
        <v>0</v>
      </c>
      <c r="DK204" s="228">
        <f t="shared" si="3031"/>
        <v>319962.76</v>
      </c>
      <c r="DL204" s="228">
        <f t="shared" si="3032"/>
        <v>0</v>
      </c>
      <c r="DM204" s="228">
        <f t="shared" si="3033"/>
        <v>0</v>
      </c>
      <c r="DN204" s="228">
        <f t="shared" si="3034"/>
        <v>0</v>
      </c>
      <c r="DO204" s="228">
        <f t="shared" si="3035"/>
        <v>0</v>
      </c>
      <c r="DP204" s="229">
        <f t="shared" si="3036"/>
        <v>41061</v>
      </c>
      <c r="DQ204" s="228">
        <f t="shared" si="2688"/>
        <v>953749.61</v>
      </c>
      <c r="DR204" s="230">
        <f t="shared" si="2689"/>
        <v>41061</v>
      </c>
      <c r="DS204" s="231">
        <f t="shared" si="2690"/>
        <v>-12235.300000000047</v>
      </c>
      <c r="DT204" s="232"/>
      <c r="DU204" s="232"/>
      <c r="DV204" s="232"/>
      <c r="DW204" s="232"/>
      <c r="DX204" s="232"/>
      <c r="DY204" s="232"/>
      <c r="DZ204" s="232"/>
      <c r="EA204" s="232"/>
      <c r="EB204" s="232"/>
      <c r="EC204" s="232"/>
      <c r="ED204" s="232"/>
      <c r="EE204" s="232"/>
      <c r="EF204" s="232"/>
      <c r="EG204" s="232"/>
      <c r="EH204" s="232"/>
      <c r="EI204" s="232"/>
      <c r="EJ204" s="232"/>
      <c r="EK204" s="232"/>
      <c r="EL204" s="232"/>
      <c r="EM204" s="232"/>
      <c r="EN204" s="205"/>
      <c r="EO204" s="205"/>
      <c r="EP204" s="205"/>
      <c r="EQ204" s="205"/>
      <c r="ER204" s="205"/>
      <c r="ES204" s="205"/>
      <c r="ET204" s="205"/>
      <c r="EU204" s="205"/>
      <c r="EV204" s="205"/>
      <c r="EW204" s="205"/>
      <c r="EX204" s="205"/>
      <c r="EY204" s="205"/>
      <c r="EZ204" s="205"/>
      <c r="FA204" s="233"/>
      <c r="FB204" s="233"/>
      <c r="FC204" s="233"/>
      <c r="FD204" s="233"/>
      <c r="FE204" s="233"/>
      <c r="FF204" s="233"/>
      <c r="FG204" s="233"/>
      <c r="FH204" s="233"/>
      <c r="FI204" s="233"/>
    </row>
    <row r="205" spans="1:165" s="234" customFormat="1" ht="19.5" customHeight="1" x14ac:dyDescent="0.35">
      <c r="A205" s="205"/>
      <c r="B205" s="466">
        <f>EDATE(B201,1)</f>
        <v>40179</v>
      </c>
      <c r="C205" s="467">
        <f>C190</f>
        <v>60000</v>
      </c>
      <c r="D205" s="467">
        <f>(F203&lt;0)*-F203</f>
        <v>0</v>
      </c>
      <c r="E205" s="467">
        <f>(F203&gt;0)*-F203</f>
        <v>-110410.01000000001</v>
      </c>
      <c r="F205" s="467">
        <f t="shared" ref="F205:F216" si="3080">CF205</f>
        <v>-12235.3</v>
      </c>
      <c r="G205" s="467">
        <f>F205+D55</f>
        <v>47764.7</v>
      </c>
      <c r="H205" s="480">
        <f>F205/D55</f>
        <v>-0.20392166666666667</v>
      </c>
      <c r="I205" s="347">
        <f>F205+I201</f>
        <v>718471.2699999999</v>
      </c>
      <c r="J205" s="210">
        <f t="shared" ref="J205:J216" si="3081">CN205</f>
        <v>-12235.300000000047</v>
      </c>
      <c r="K205" s="211">
        <v>40179</v>
      </c>
      <c r="L205" s="212">
        <f>L201</f>
        <v>1</v>
      </c>
      <c r="M205" s="398">
        <v>2160.5</v>
      </c>
      <c r="N205" s="235">
        <f t="shared" ref="N205:N216" si="3082">M205*L205</f>
        <v>2160.5</v>
      </c>
      <c r="O205" s="214">
        <f>O201</f>
        <v>0</v>
      </c>
      <c r="P205" s="398">
        <v>180.95</v>
      </c>
      <c r="Q205" s="236">
        <f t="shared" ref="Q205:Q216" si="3083">P205*O205</f>
        <v>0</v>
      </c>
      <c r="R205" s="212">
        <f>R201</f>
        <v>0</v>
      </c>
      <c r="S205" s="398">
        <v>1956.8</v>
      </c>
      <c r="T205" s="237">
        <f t="shared" ref="T205:T216" si="3084">S205*R205</f>
        <v>0</v>
      </c>
      <c r="U205" s="216">
        <f>U201</f>
        <v>0</v>
      </c>
      <c r="V205" s="398">
        <v>160.58000000000001</v>
      </c>
      <c r="W205" s="237">
        <f t="shared" ref="W205:W216" si="3085">V205*U205</f>
        <v>0</v>
      </c>
      <c r="X205" s="216">
        <f>X201</f>
        <v>0</v>
      </c>
      <c r="Y205" s="382">
        <v>-2701</v>
      </c>
      <c r="Z205" s="238">
        <f t="shared" ref="Z205:Z216" si="3086">Y205*X205</f>
        <v>0</v>
      </c>
      <c r="AA205" s="218">
        <f>AA201</f>
        <v>1</v>
      </c>
      <c r="AB205" s="382">
        <v>-1389.5</v>
      </c>
      <c r="AC205" s="239">
        <f t="shared" ref="AC205:AC216" si="3087">AB205*AA205</f>
        <v>-1389.5</v>
      </c>
      <c r="AD205" s="216">
        <f>AD201</f>
        <v>0</v>
      </c>
      <c r="AE205" s="382">
        <v>-340.3</v>
      </c>
      <c r="AF205" s="239">
        <f t="shared" ref="AF205:AF216" si="3088">AE205*AD205</f>
        <v>0</v>
      </c>
      <c r="AG205" s="216">
        <f>AG201</f>
        <v>0</v>
      </c>
      <c r="AH205" s="382">
        <v>-5012</v>
      </c>
      <c r="AI205" s="238">
        <f t="shared" ref="AI205:AI216" si="3089">AH205*AG205</f>
        <v>0</v>
      </c>
      <c r="AJ205" s="218">
        <f>AJ201</f>
        <v>0</v>
      </c>
      <c r="AK205" s="382">
        <v>-2545</v>
      </c>
      <c r="AL205" s="239">
        <f t="shared" ref="AL205:AL216" si="3090">AK205*AJ205</f>
        <v>0</v>
      </c>
      <c r="AM205" s="216">
        <f>AM201</f>
        <v>1</v>
      </c>
      <c r="AN205" s="382">
        <v>-1064.8</v>
      </c>
      <c r="AO205" s="238">
        <f t="shared" ref="AO205:AO216" si="3091">AN205*AM205</f>
        <v>-1064.8</v>
      </c>
      <c r="AP205" s="218">
        <f>AP201</f>
        <v>1</v>
      </c>
      <c r="AQ205" s="397">
        <v>-4443</v>
      </c>
      <c r="AR205" s="239">
        <f t="shared" ref="AR205:AR216" si="3092">AQ205*AP205</f>
        <v>-4443</v>
      </c>
      <c r="AS205" s="216">
        <f>AS201</f>
        <v>0</v>
      </c>
      <c r="AT205" s="397">
        <v>-479.4</v>
      </c>
      <c r="AU205" s="240">
        <f t="shared" ref="AU205:AU216" si="3093">AT205*AS205</f>
        <v>0</v>
      </c>
      <c r="AV205" s="214">
        <f>AV201</f>
        <v>0</v>
      </c>
      <c r="AW205" s="398">
        <v>1641</v>
      </c>
      <c r="AX205" s="236">
        <f t="shared" ref="AX205:AX216" si="3094">AW205*AV205</f>
        <v>0</v>
      </c>
      <c r="AY205" s="212">
        <f>AY201</f>
        <v>1</v>
      </c>
      <c r="AZ205" s="382">
        <v>-3058</v>
      </c>
      <c r="BA205" s="241">
        <f t="shared" ref="BA205:BA216" si="3095">AZ205*AY205</f>
        <v>-3058</v>
      </c>
      <c r="BB205" s="214">
        <f>BB201</f>
        <v>0</v>
      </c>
      <c r="BC205" s="382">
        <v>-376</v>
      </c>
      <c r="BD205" s="242">
        <f t="shared" ref="BD205:BD216" si="3096">BC205*BB205</f>
        <v>0</v>
      </c>
      <c r="BE205" s="212">
        <f>BE201</f>
        <v>0</v>
      </c>
      <c r="BF205" s="375">
        <v>5775</v>
      </c>
      <c r="BG205" s="242">
        <f t="shared" ref="BG205:BG216" si="3097">BF205*BE205</f>
        <v>0</v>
      </c>
      <c r="BH205" s="212">
        <f>BH201</f>
        <v>1</v>
      </c>
      <c r="BI205" s="375">
        <v>2887.5</v>
      </c>
      <c r="BJ205" s="240">
        <f t="shared" ref="BJ205:BJ216" si="3098">BI205*BH205</f>
        <v>2887.5</v>
      </c>
      <c r="BK205" s="212">
        <f>BK201</f>
        <v>0</v>
      </c>
      <c r="BL205" s="375">
        <v>577.5</v>
      </c>
      <c r="BM205" s="240">
        <f t="shared" ref="BM205:BM216" si="3099">BL205*BK205</f>
        <v>0</v>
      </c>
      <c r="BN205" s="212">
        <f>BN201</f>
        <v>0</v>
      </c>
      <c r="BO205" s="397">
        <v>-3089</v>
      </c>
      <c r="BP205" s="236">
        <f t="shared" ref="BP205:BP216" si="3100">BO205*BN205</f>
        <v>0</v>
      </c>
      <c r="BQ205" s="212">
        <f>BQ201</f>
        <v>2</v>
      </c>
      <c r="BR205" s="397">
        <v>-3664</v>
      </c>
      <c r="BS205" s="242">
        <f t="shared" ref="BS205:BS216" si="3101">BR205*BQ205</f>
        <v>-7328</v>
      </c>
      <c r="BT205" s="212">
        <f>BT201</f>
        <v>0</v>
      </c>
      <c r="BU205" s="397">
        <v>-1851.5</v>
      </c>
      <c r="BV205" s="240">
        <f t="shared" ref="BV205:BV216" si="3102">BU205*BT205</f>
        <v>0</v>
      </c>
      <c r="BW205" s="220">
        <f>BW201</f>
        <v>0</v>
      </c>
      <c r="BX205" s="397">
        <v>-401.5</v>
      </c>
      <c r="BY205" s="236">
        <f t="shared" ref="BY205:BY216" si="3103">BX205*BW205</f>
        <v>0</v>
      </c>
      <c r="BZ205" s="212">
        <f>BZ201</f>
        <v>0</v>
      </c>
      <c r="CA205" s="213"/>
      <c r="CB205" s="240">
        <f t="shared" ref="CB205:CB216" si="3104">CA205*BZ205</f>
        <v>0</v>
      </c>
      <c r="CC205" s="214">
        <f>CC201</f>
        <v>0</v>
      </c>
      <c r="CD205" s="215"/>
      <c r="CE205" s="242">
        <f t="shared" ref="CE205:CE216" si="3105">CD205*CC205</f>
        <v>0</v>
      </c>
      <c r="CF205" s="221">
        <f t="shared" ref="CF205:CF216" si="3106">N205+Q205+T205+W205+Z205+AC205+AF205+AI205+AL205+AO205+AR205+AU205+AX205+BA205+BD205+BG205+BJ205+BM205+BP205+BS205+BV205+BY205+CB205+CE205</f>
        <v>-12235.3</v>
      </c>
      <c r="CG205" s="222">
        <f t="shared" ref="CG205:CG216" si="3107">(CF205&gt;0)*1</f>
        <v>0</v>
      </c>
      <c r="CH205" s="222">
        <f t="shared" ref="CH205:CH216" si="3108">(CF205&lt;0)*1</f>
        <v>1</v>
      </c>
      <c r="CI205" s="223">
        <v>40179</v>
      </c>
      <c r="CJ205" s="209">
        <f t="shared" ref="CJ205:CJ216" si="3109">CF205*CG205</f>
        <v>0</v>
      </c>
      <c r="CK205" s="209">
        <f t="shared" ref="CK205:CK216" si="3110">CF205*CH205</f>
        <v>-12235.3</v>
      </c>
      <c r="CL205" s="209">
        <f>CL201+CF205</f>
        <v>718471.2699999999</v>
      </c>
      <c r="CM205" s="207">
        <f>MAX(CL55:CL205)</f>
        <v>730706.57</v>
      </c>
      <c r="CN205" s="207">
        <f t="shared" ref="CN205:CN216" si="3111">CL205-CM205</f>
        <v>-12235.300000000047</v>
      </c>
      <c r="CO205" s="225" t="b">
        <f>(CN206=CM394)</f>
        <v>0</v>
      </c>
      <c r="CP205" s="226">
        <f t="shared" si="3079"/>
        <v>0</v>
      </c>
      <c r="CQ205" s="227">
        <f t="shared" si="3011"/>
        <v>41091</v>
      </c>
      <c r="CR205" s="228">
        <f t="shared" si="3012"/>
        <v>107222</v>
      </c>
      <c r="CS205" s="228">
        <f t="shared" si="3013"/>
        <v>0</v>
      </c>
      <c r="CT205" s="228">
        <f t="shared" si="3014"/>
        <v>0</v>
      </c>
      <c r="CU205" s="228">
        <f t="shared" si="3015"/>
        <v>0</v>
      </c>
      <c r="CV205" s="228">
        <f t="shared" si="3016"/>
        <v>0</v>
      </c>
      <c r="CW205" s="228">
        <f t="shared" si="3017"/>
        <v>91161</v>
      </c>
      <c r="CX205" s="228">
        <f t="shared" si="3018"/>
        <v>0</v>
      </c>
      <c r="CY205" s="228">
        <f t="shared" si="3019"/>
        <v>0</v>
      </c>
      <c r="CZ205" s="228">
        <f t="shared" si="3020"/>
        <v>0</v>
      </c>
      <c r="DA205" s="228">
        <f t="shared" si="3021"/>
        <v>54583</v>
      </c>
      <c r="DB205" s="228">
        <f t="shared" si="3022"/>
        <v>137192</v>
      </c>
      <c r="DC205" s="228">
        <f t="shared" si="3023"/>
        <v>0</v>
      </c>
      <c r="DD205" s="228">
        <f t="shared" si="3024"/>
        <v>0</v>
      </c>
      <c r="DE205" s="228">
        <f t="shared" si="3025"/>
        <v>141011.96999999997</v>
      </c>
      <c r="DF205" s="228">
        <f t="shared" si="3026"/>
        <v>0</v>
      </c>
      <c r="DG205" s="228">
        <f t="shared" si="3027"/>
        <v>0</v>
      </c>
      <c r="DH205" s="228">
        <f t="shared" si="3028"/>
        <v>107001.26000000001</v>
      </c>
      <c r="DI205" s="228">
        <f t="shared" si="3029"/>
        <v>0</v>
      </c>
      <c r="DJ205" s="228">
        <f t="shared" si="3030"/>
        <v>0</v>
      </c>
      <c r="DK205" s="228">
        <f t="shared" si="3031"/>
        <v>322134.76</v>
      </c>
      <c r="DL205" s="228">
        <f t="shared" si="3032"/>
        <v>0</v>
      </c>
      <c r="DM205" s="228">
        <f t="shared" si="3033"/>
        <v>0</v>
      </c>
      <c r="DN205" s="228">
        <f t="shared" si="3034"/>
        <v>0</v>
      </c>
      <c r="DO205" s="228">
        <f t="shared" si="3035"/>
        <v>0</v>
      </c>
      <c r="DP205" s="229">
        <f t="shared" si="3036"/>
        <v>41091</v>
      </c>
      <c r="DQ205" s="228">
        <f t="shared" si="2688"/>
        <v>960305.99</v>
      </c>
      <c r="DR205" s="230">
        <f t="shared" si="2689"/>
        <v>41091</v>
      </c>
      <c r="DS205" s="231">
        <f t="shared" si="2690"/>
        <v>-10758.800000000047</v>
      </c>
      <c r="DT205" s="232"/>
      <c r="DU205" s="232"/>
      <c r="DV205" s="232"/>
      <c r="DW205" s="232"/>
      <c r="DX205" s="232"/>
      <c r="DY205" s="232"/>
      <c r="DZ205" s="232"/>
      <c r="EA205" s="232"/>
      <c r="EB205" s="232"/>
      <c r="EC205" s="232"/>
      <c r="ED205" s="232"/>
      <c r="EE205" s="232"/>
      <c r="EF205" s="232"/>
      <c r="EG205" s="232"/>
      <c r="EH205" s="232"/>
      <c r="EI205" s="232"/>
      <c r="EJ205" s="232"/>
      <c r="EK205" s="232"/>
      <c r="EL205" s="232"/>
      <c r="EM205" s="232"/>
      <c r="EN205" s="205"/>
      <c r="EO205" s="205"/>
      <c r="EP205" s="205"/>
      <c r="EQ205" s="205"/>
      <c r="ER205" s="205"/>
      <c r="ES205" s="205"/>
      <c r="ET205" s="205"/>
      <c r="EU205" s="205"/>
      <c r="EV205" s="205"/>
      <c r="EW205" s="205"/>
      <c r="EX205" s="205"/>
      <c r="EY205" s="205"/>
      <c r="EZ205" s="205"/>
      <c r="FA205" s="233"/>
      <c r="FB205" s="233"/>
      <c r="FC205" s="233"/>
      <c r="FD205" s="233"/>
      <c r="FE205" s="233"/>
      <c r="FF205" s="233"/>
      <c r="FG205" s="233"/>
      <c r="FH205" s="233"/>
      <c r="FI205" s="233"/>
    </row>
    <row r="206" spans="1:165" s="234" customFormat="1" ht="19.5" customHeight="1" x14ac:dyDescent="0.35">
      <c r="A206" s="205"/>
      <c r="B206" s="466">
        <f t="shared" ref="B206:B216" si="3112">EDATE(B205,1)</f>
        <v>40210</v>
      </c>
      <c r="C206" s="467">
        <f t="shared" ref="C206:C216" si="3113">G205</f>
        <v>47764.7</v>
      </c>
      <c r="D206" s="467">
        <v>0</v>
      </c>
      <c r="E206" s="467">
        <v>0</v>
      </c>
      <c r="F206" s="467">
        <f t="shared" si="3080"/>
        <v>1476.5</v>
      </c>
      <c r="G206" s="467">
        <f t="shared" ref="G206:G216" si="3114">F206+G205</f>
        <v>49241.2</v>
      </c>
      <c r="H206" s="480">
        <f t="shared" ref="H206:H216" si="3115">F206/G205</f>
        <v>3.0911949619698231E-2</v>
      </c>
      <c r="I206" s="347">
        <f t="shared" ref="I206:I216" si="3116">F206+I205</f>
        <v>719947.7699999999</v>
      </c>
      <c r="J206" s="210">
        <f t="shared" si="3081"/>
        <v>-10758.800000000047</v>
      </c>
      <c r="K206" s="211">
        <v>40210</v>
      </c>
      <c r="L206" s="212">
        <f t="shared" ref="L206:L216" si="3117">L205</f>
        <v>1</v>
      </c>
      <c r="M206" s="397">
        <v>-581</v>
      </c>
      <c r="N206" s="235">
        <f t="shared" si="3082"/>
        <v>-581</v>
      </c>
      <c r="O206" s="214">
        <f t="shared" ref="O206" si="3118">O205</f>
        <v>0</v>
      </c>
      <c r="P206" s="397">
        <v>-93.2</v>
      </c>
      <c r="Q206" s="236">
        <f t="shared" si="3083"/>
        <v>0</v>
      </c>
      <c r="R206" s="212">
        <f t="shared" ref="R206" si="3119">R205</f>
        <v>0</v>
      </c>
      <c r="S206" s="397">
        <v>-1777.4</v>
      </c>
      <c r="T206" s="237">
        <f t="shared" si="3084"/>
        <v>0</v>
      </c>
      <c r="U206" s="216">
        <f t="shared" ref="U206" si="3120">U205</f>
        <v>0</v>
      </c>
      <c r="V206" s="397">
        <v>-212.84</v>
      </c>
      <c r="W206" s="237">
        <f t="shared" si="3085"/>
        <v>0</v>
      </c>
      <c r="X206" s="216">
        <f t="shared" ref="X206" si="3121">X205</f>
        <v>0</v>
      </c>
      <c r="Y206" s="382">
        <v>-1528</v>
      </c>
      <c r="Z206" s="238">
        <f t="shared" si="3086"/>
        <v>0</v>
      </c>
      <c r="AA206" s="218">
        <f t="shared" ref="AA206" si="3122">AA205</f>
        <v>1</v>
      </c>
      <c r="AB206" s="382">
        <v>-783.5</v>
      </c>
      <c r="AC206" s="239">
        <f t="shared" si="3087"/>
        <v>-783.5</v>
      </c>
      <c r="AD206" s="216">
        <f t="shared" ref="AD206" si="3123">AD205</f>
        <v>0</v>
      </c>
      <c r="AE206" s="382">
        <v>-187.9</v>
      </c>
      <c r="AF206" s="239">
        <f t="shared" si="3088"/>
        <v>0</v>
      </c>
      <c r="AG206" s="216">
        <f t="shared" ref="AG206" si="3124">AG205</f>
        <v>0</v>
      </c>
      <c r="AH206" s="382">
        <v>-1285</v>
      </c>
      <c r="AI206" s="238">
        <f t="shared" si="3089"/>
        <v>0</v>
      </c>
      <c r="AJ206" s="218">
        <f t="shared" ref="AJ206" si="3125">AJ205</f>
        <v>0</v>
      </c>
      <c r="AK206" s="382">
        <v>-642.5</v>
      </c>
      <c r="AL206" s="239">
        <f t="shared" si="3090"/>
        <v>0</v>
      </c>
      <c r="AM206" s="216">
        <f t="shared" ref="AM206" si="3126">AM205</f>
        <v>1</v>
      </c>
      <c r="AN206" s="382">
        <v>-257</v>
      </c>
      <c r="AO206" s="238">
        <f t="shared" si="3091"/>
        <v>-257</v>
      </c>
      <c r="AP206" s="218">
        <f t="shared" ref="AP206" si="3127">AP205</f>
        <v>1</v>
      </c>
      <c r="AQ206" s="398">
        <v>1194</v>
      </c>
      <c r="AR206" s="239">
        <f t="shared" si="3092"/>
        <v>1194</v>
      </c>
      <c r="AS206" s="216">
        <f t="shared" ref="AS206" si="3128">AS205</f>
        <v>0</v>
      </c>
      <c r="AT206" s="398">
        <v>119.4</v>
      </c>
      <c r="AU206" s="240">
        <f t="shared" si="3093"/>
        <v>0</v>
      </c>
      <c r="AV206" s="214">
        <f t="shared" ref="AV206" si="3129">AV205</f>
        <v>0</v>
      </c>
      <c r="AW206" s="397">
        <v>-3051</v>
      </c>
      <c r="AX206" s="236">
        <f t="shared" si="3094"/>
        <v>0</v>
      </c>
      <c r="AY206" s="212">
        <f t="shared" ref="AY206" si="3130">AY205</f>
        <v>1</v>
      </c>
      <c r="AZ206" s="383">
        <v>3085</v>
      </c>
      <c r="BA206" s="241">
        <f t="shared" si="3095"/>
        <v>3085</v>
      </c>
      <c r="BB206" s="214">
        <f t="shared" ref="BB206" si="3131">BB205</f>
        <v>0</v>
      </c>
      <c r="BC206" s="383">
        <v>308.5</v>
      </c>
      <c r="BD206" s="242">
        <f t="shared" si="3096"/>
        <v>0</v>
      </c>
      <c r="BE206" s="212">
        <f t="shared" ref="BE206" si="3132">BE205</f>
        <v>0</v>
      </c>
      <c r="BF206" s="375">
        <v>2950</v>
      </c>
      <c r="BG206" s="242">
        <f t="shared" si="3097"/>
        <v>0</v>
      </c>
      <c r="BH206" s="212">
        <f t="shared" ref="BH206" si="3133">BH205</f>
        <v>1</v>
      </c>
      <c r="BI206" s="375">
        <v>1475</v>
      </c>
      <c r="BJ206" s="240">
        <f t="shared" si="3098"/>
        <v>1475</v>
      </c>
      <c r="BK206" s="212">
        <f t="shared" ref="BK206" si="3134">BK205</f>
        <v>0</v>
      </c>
      <c r="BL206" s="375">
        <v>295</v>
      </c>
      <c r="BM206" s="240">
        <f t="shared" si="3099"/>
        <v>0</v>
      </c>
      <c r="BN206" s="212">
        <f t="shared" ref="BN206" si="3135">BN205</f>
        <v>0</v>
      </c>
      <c r="BO206" s="398">
        <v>4311</v>
      </c>
      <c r="BP206" s="236">
        <f t="shared" si="3100"/>
        <v>0</v>
      </c>
      <c r="BQ206" s="212">
        <f t="shared" ref="BQ206" si="3136">BQ205</f>
        <v>2</v>
      </c>
      <c r="BR206" s="397">
        <v>-1328</v>
      </c>
      <c r="BS206" s="242">
        <f t="shared" si="3101"/>
        <v>-2656</v>
      </c>
      <c r="BT206" s="212">
        <f t="shared" ref="BT206" si="3137">BT205</f>
        <v>0</v>
      </c>
      <c r="BU206" s="397">
        <v>-703</v>
      </c>
      <c r="BV206" s="240">
        <f t="shared" si="3102"/>
        <v>0</v>
      </c>
      <c r="BW206" s="220">
        <f t="shared" ref="BW206" si="3138">BW205</f>
        <v>0</v>
      </c>
      <c r="BX206" s="397">
        <v>-203</v>
      </c>
      <c r="BY206" s="236">
        <f t="shared" si="3103"/>
        <v>0</v>
      </c>
      <c r="BZ206" s="212">
        <f t="shared" ref="BZ206:BZ216" si="3139">BZ205</f>
        <v>0</v>
      </c>
      <c r="CA206" s="213"/>
      <c r="CB206" s="240">
        <f t="shared" si="3104"/>
        <v>0</v>
      </c>
      <c r="CC206" s="214">
        <f t="shared" ref="CC206:CC216" si="3140">CC205</f>
        <v>0</v>
      </c>
      <c r="CD206" s="215"/>
      <c r="CE206" s="242">
        <f t="shared" si="3105"/>
        <v>0</v>
      </c>
      <c r="CF206" s="221">
        <f t="shared" si="3106"/>
        <v>1476.5</v>
      </c>
      <c r="CG206" s="222">
        <f t="shared" si="3107"/>
        <v>1</v>
      </c>
      <c r="CH206" s="222">
        <f t="shared" si="3108"/>
        <v>0</v>
      </c>
      <c r="CI206" s="223">
        <v>40210</v>
      </c>
      <c r="CJ206" s="209">
        <f t="shared" si="3109"/>
        <v>1476.5</v>
      </c>
      <c r="CK206" s="209">
        <f t="shared" si="3110"/>
        <v>0</v>
      </c>
      <c r="CL206" s="209">
        <f t="shared" ref="CL206:CL216" si="3141">CL205+CF206</f>
        <v>719947.7699999999</v>
      </c>
      <c r="CM206" s="207">
        <f>MAX(CL55:CL206)</f>
        <v>730706.57</v>
      </c>
      <c r="CN206" s="207">
        <f t="shared" si="3111"/>
        <v>-10758.800000000047</v>
      </c>
      <c r="CO206" s="225" t="b">
        <f>(CN207=CM394)</f>
        <v>0</v>
      </c>
      <c r="CP206" s="226">
        <f t="shared" si="3079"/>
        <v>0</v>
      </c>
      <c r="CQ206" s="227">
        <f t="shared" si="3011"/>
        <v>41122</v>
      </c>
      <c r="CR206" s="228">
        <f t="shared" si="3012"/>
        <v>108585</v>
      </c>
      <c r="CS206" s="228">
        <f t="shared" si="3013"/>
        <v>0</v>
      </c>
      <c r="CT206" s="228">
        <f t="shared" si="3014"/>
        <v>0</v>
      </c>
      <c r="CU206" s="228">
        <f t="shared" si="3015"/>
        <v>0</v>
      </c>
      <c r="CV206" s="228">
        <f t="shared" si="3016"/>
        <v>0</v>
      </c>
      <c r="CW206" s="228">
        <f t="shared" si="3017"/>
        <v>94977</v>
      </c>
      <c r="CX206" s="228">
        <f t="shared" si="3018"/>
        <v>0</v>
      </c>
      <c r="CY206" s="228">
        <f t="shared" si="3019"/>
        <v>0</v>
      </c>
      <c r="CZ206" s="228">
        <f t="shared" si="3020"/>
        <v>0</v>
      </c>
      <c r="DA206" s="228">
        <f t="shared" si="3021"/>
        <v>58300</v>
      </c>
      <c r="DB206" s="228">
        <f t="shared" si="3022"/>
        <v>136995</v>
      </c>
      <c r="DC206" s="228">
        <f t="shared" si="3023"/>
        <v>0</v>
      </c>
      <c r="DD206" s="228">
        <f t="shared" si="3024"/>
        <v>0</v>
      </c>
      <c r="DE206" s="228">
        <f t="shared" si="3025"/>
        <v>140691.71999999997</v>
      </c>
      <c r="DF206" s="228">
        <f t="shared" si="3026"/>
        <v>0</v>
      </c>
      <c r="DG206" s="228">
        <f t="shared" si="3027"/>
        <v>0</v>
      </c>
      <c r="DH206" s="228">
        <f t="shared" si="3028"/>
        <v>107480.39000000001</v>
      </c>
      <c r="DI206" s="228">
        <f t="shared" si="3029"/>
        <v>0</v>
      </c>
      <c r="DJ206" s="228">
        <f t="shared" si="3030"/>
        <v>0</v>
      </c>
      <c r="DK206" s="228">
        <f t="shared" si="3031"/>
        <v>320478.76</v>
      </c>
      <c r="DL206" s="228">
        <f t="shared" si="3032"/>
        <v>0</v>
      </c>
      <c r="DM206" s="228">
        <f t="shared" si="3033"/>
        <v>0</v>
      </c>
      <c r="DN206" s="228">
        <f t="shared" si="3034"/>
        <v>0</v>
      </c>
      <c r="DO206" s="228">
        <f t="shared" si="3035"/>
        <v>0</v>
      </c>
      <c r="DP206" s="229">
        <f t="shared" si="3036"/>
        <v>41122</v>
      </c>
      <c r="DQ206" s="228">
        <f t="shared" si="2688"/>
        <v>967507.87</v>
      </c>
      <c r="DR206" s="230">
        <f t="shared" si="2689"/>
        <v>41122</v>
      </c>
      <c r="DS206" s="231">
        <f t="shared" si="2690"/>
        <v>-3736.5600000000559</v>
      </c>
      <c r="DT206" s="232"/>
      <c r="DU206" s="232"/>
      <c r="DV206" s="232"/>
      <c r="DW206" s="232"/>
      <c r="DX206" s="232"/>
      <c r="DY206" s="232"/>
      <c r="DZ206" s="232"/>
      <c r="EA206" s="232"/>
      <c r="EB206" s="232"/>
      <c r="EC206" s="232"/>
      <c r="ED206" s="232"/>
      <c r="EE206" s="232"/>
      <c r="EF206" s="232"/>
      <c r="EG206" s="232"/>
      <c r="EH206" s="232"/>
      <c r="EI206" s="232"/>
      <c r="EJ206" s="232"/>
      <c r="EK206" s="232"/>
      <c r="EL206" s="232"/>
      <c r="EM206" s="232"/>
      <c r="EN206" s="205"/>
      <c r="EO206" s="205"/>
      <c r="EP206" s="205"/>
      <c r="EQ206" s="205"/>
      <c r="ER206" s="205"/>
      <c r="ES206" s="205"/>
      <c r="ET206" s="205"/>
      <c r="EU206" s="205"/>
      <c r="EV206" s="205"/>
      <c r="EW206" s="205"/>
      <c r="EX206" s="205"/>
      <c r="EY206" s="205"/>
      <c r="EZ206" s="205"/>
      <c r="FA206" s="233"/>
      <c r="FB206" s="233"/>
      <c r="FC206" s="233"/>
      <c r="FD206" s="233"/>
      <c r="FE206" s="233"/>
      <c r="FF206" s="233"/>
      <c r="FG206" s="233"/>
      <c r="FH206" s="233"/>
      <c r="FI206" s="233"/>
    </row>
    <row r="207" spans="1:165" s="234" customFormat="1" ht="19.5" customHeight="1" x14ac:dyDescent="0.35">
      <c r="A207" s="205"/>
      <c r="B207" s="466">
        <f t="shared" si="3112"/>
        <v>40238</v>
      </c>
      <c r="C207" s="467">
        <f t="shared" si="3113"/>
        <v>49241.2</v>
      </c>
      <c r="D207" s="467">
        <v>0</v>
      </c>
      <c r="E207" s="467">
        <v>0</v>
      </c>
      <c r="F207" s="467">
        <f t="shared" si="3080"/>
        <v>7022.24</v>
      </c>
      <c r="G207" s="467">
        <f t="shared" si="3114"/>
        <v>56263.439999999995</v>
      </c>
      <c r="H207" s="480">
        <f t="shared" si="3115"/>
        <v>0.14260903471077066</v>
      </c>
      <c r="I207" s="347">
        <f t="shared" si="3116"/>
        <v>726970.00999999989</v>
      </c>
      <c r="J207" s="210">
        <f t="shared" si="3081"/>
        <v>-3736.5600000000559</v>
      </c>
      <c r="K207" s="211">
        <v>40238</v>
      </c>
      <c r="L207" s="212">
        <f t="shared" si="3117"/>
        <v>1</v>
      </c>
      <c r="M207" s="398">
        <v>3247</v>
      </c>
      <c r="N207" s="235">
        <f t="shared" si="3082"/>
        <v>3247</v>
      </c>
      <c r="O207" s="214">
        <f t="shared" ref="O207" si="3142">O206</f>
        <v>0</v>
      </c>
      <c r="P207" s="398">
        <v>324.7</v>
      </c>
      <c r="Q207" s="236">
        <f t="shared" si="3083"/>
        <v>0</v>
      </c>
      <c r="R207" s="212">
        <f t="shared" ref="R207" si="3143">R206</f>
        <v>0</v>
      </c>
      <c r="S207" s="398">
        <v>2793.2</v>
      </c>
      <c r="T207" s="237">
        <f t="shared" si="3084"/>
        <v>0</v>
      </c>
      <c r="U207" s="216">
        <f t="shared" ref="U207" si="3144">U206</f>
        <v>0</v>
      </c>
      <c r="V207" s="398">
        <v>279.32</v>
      </c>
      <c r="W207" s="237">
        <f t="shared" si="3085"/>
        <v>0</v>
      </c>
      <c r="X207" s="216">
        <f t="shared" ref="X207" si="3145">X206</f>
        <v>0</v>
      </c>
      <c r="Y207" s="382">
        <v>-1760</v>
      </c>
      <c r="Z207" s="238">
        <f t="shared" si="3086"/>
        <v>0</v>
      </c>
      <c r="AA207" s="218">
        <f t="shared" ref="AA207" si="3146">AA206</f>
        <v>1</v>
      </c>
      <c r="AB207" s="382">
        <v>-899.5</v>
      </c>
      <c r="AC207" s="239">
        <f t="shared" si="3087"/>
        <v>-899.5</v>
      </c>
      <c r="AD207" s="216">
        <f t="shared" ref="AD207" si="3147">AD206</f>
        <v>0</v>
      </c>
      <c r="AE207" s="382">
        <v>-211.1</v>
      </c>
      <c r="AF207" s="239">
        <f t="shared" si="3088"/>
        <v>0</v>
      </c>
      <c r="AG207" s="216">
        <f t="shared" ref="AG207" si="3148">AG206</f>
        <v>0</v>
      </c>
      <c r="AH207" s="383">
        <v>5111</v>
      </c>
      <c r="AI207" s="238">
        <f t="shared" si="3089"/>
        <v>0</v>
      </c>
      <c r="AJ207" s="218">
        <f t="shared" ref="AJ207" si="3149">AJ206</f>
        <v>0</v>
      </c>
      <c r="AK207" s="383">
        <v>2536</v>
      </c>
      <c r="AL207" s="239">
        <f t="shared" si="3090"/>
        <v>0</v>
      </c>
      <c r="AM207" s="216">
        <f t="shared" ref="AM207" si="3150">AM206</f>
        <v>1</v>
      </c>
      <c r="AN207" s="383">
        <v>991</v>
      </c>
      <c r="AO207" s="238">
        <f t="shared" si="3091"/>
        <v>991</v>
      </c>
      <c r="AP207" s="218">
        <f t="shared" ref="AP207" si="3151">AP206</f>
        <v>1</v>
      </c>
      <c r="AQ207" s="398">
        <v>2150</v>
      </c>
      <c r="AR207" s="239">
        <f t="shared" si="3092"/>
        <v>2150</v>
      </c>
      <c r="AS207" s="216">
        <f t="shared" ref="AS207" si="3152">AS206</f>
        <v>0</v>
      </c>
      <c r="AT207" s="398">
        <v>215</v>
      </c>
      <c r="AU207" s="240">
        <f t="shared" si="3093"/>
        <v>0</v>
      </c>
      <c r="AV207" s="214">
        <f t="shared" ref="AV207" si="3153">AV206</f>
        <v>0</v>
      </c>
      <c r="AW207" s="398">
        <v>3383</v>
      </c>
      <c r="AX207" s="236">
        <f t="shared" si="3094"/>
        <v>0</v>
      </c>
      <c r="AY207" s="212">
        <f t="shared" ref="AY207" si="3154">AY206</f>
        <v>1</v>
      </c>
      <c r="AZ207" s="382">
        <v>-1082.76</v>
      </c>
      <c r="BA207" s="241">
        <f t="shared" si="3095"/>
        <v>-1082.76</v>
      </c>
      <c r="BB207" s="214">
        <f t="shared" ref="BB207" si="3155">BB206</f>
        <v>0</v>
      </c>
      <c r="BC207" s="382">
        <v>-143.38</v>
      </c>
      <c r="BD207" s="242">
        <f t="shared" si="3096"/>
        <v>0</v>
      </c>
      <c r="BE207" s="212">
        <f t="shared" ref="BE207" si="3156">BE206</f>
        <v>0</v>
      </c>
      <c r="BF207" s="374">
        <v>-2533</v>
      </c>
      <c r="BG207" s="242">
        <f t="shared" si="3097"/>
        <v>0</v>
      </c>
      <c r="BH207" s="212">
        <f t="shared" ref="BH207" si="3157">BH206</f>
        <v>1</v>
      </c>
      <c r="BI207" s="374">
        <v>-1305.5</v>
      </c>
      <c r="BJ207" s="240">
        <f t="shared" si="3098"/>
        <v>-1305.5</v>
      </c>
      <c r="BK207" s="212">
        <f t="shared" ref="BK207" si="3158">BK206</f>
        <v>0</v>
      </c>
      <c r="BL207" s="374">
        <v>-323.5</v>
      </c>
      <c r="BM207" s="240">
        <f t="shared" si="3099"/>
        <v>0</v>
      </c>
      <c r="BN207" s="212">
        <f t="shared" ref="BN207" si="3159">BN206</f>
        <v>0</v>
      </c>
      <c r="BO207" s="398">
        <v>2631.25</v>
      </c>
      <c r="BP207" s="236">
        <f t="shared" si="3100"/>
        <v>0</v>
      </c>
      <c r="BQ207" s="212">
        <f t="shared" ref="BQ207" si="3160">BQ206</f>
        <v>2</v>
      </c>
      <c r="BR207" s="398">
        <v>1961</v>
      </c>
      <c r="BS207" s="242">
        <f t="shared" si="3101"/>
        <v>3922</v>
      </c>
      <c r="BT207" s="212">
        <f t="shared" ref="BT207" si="3161">BT206</f>
        <v>0</v>
      </c>
      <c r="BU207" s="398">
        <v>961</v>
      </c>
      <c r="BV207" s="240">
        <f t="shared" si="3102"/>
        <v>0</v>
      </c>
      <c r="BW207" s="220">
        <f t="shared" ref="BW207" si="3162">BW206</f>
        <v>0</v>
      </c>
      <c r="BX207" s="398">
        <v>161</v>
      </c>
      <c r="BY207" s="236">
        <f t="shared" si="3103"/>
        <v>0</v>
      </c>
      <c r="BZ207" s="212">
        <f t="shared" si="3139"/>
        <v>0</v>
      </c>
      <c r="CA207" s="213"/>
      <c r="CB207" s="240">
        <f t="shared" si="3104"/>
        <v>0</v>
      </c>
      <c r="CC207" s="214">
        <f t="shared" si="3140"/>
        <v>0</v>
      </c>
      <c r="CD207" s="215"/>
      <c r="CE207" s="242">
        <f t="shared" si="3105"/>
        <v>0</v>
      </c>
      <c r="CF207" s="221">
        <f t="shared" si="3106"/>
        <v>7022.24</v>
      </c>
      <c r="CG207" s="222">
        <f t="shared" si="3107"/>
        <v>1</v>
      </c>
      <c r="CH207" s="222">
        <f t="shared" si="3108"/>
        <v>0</v>
      </c>
      <c r="CI207" s="223">
        <v>40238</v>
      </c>
      <c r="CJ207" s="209">
        <f t="shared" si="3109"/>
        <v>7022.24</v>
      </c>
      <c r="CK207" s="209">
        <f t="shared" si="3110"/>
        <v>0</v>
      </c>
      <c r="CL207" s="209">
        <f t="shared" si="3141"/>
        <v>726970.00999999989</v>
      </c>
      <c r="CM207" s="207">
        <f>MAX(CL55:CL207)</f>
        <v>730706.57</v>
      </c>
      <c r="CN207" s="207">
        <f t="shared" si="3111"/>
        <v>-3736.5600000000559</v>
      </c>
      <c r="CO207" s="225" t="b">
        <f>(CN208=CM394)</f>
        <v>0</v>
      </c>
      <c r="CP207" s="226">
        <f t="shared" si="3079"/>
        <v>0</v>
      </c>
      <c r="CQ207" s="227">
        <f t="shared" si="3011"/>
        <v>41153</v>
      </c>
      <c r="CR207" s="228">
        <f t="shared" si="3012"/>
        <v>110289.5</v>
      </c>
      <c r="CS207" s="228">
        <f t="shared" si="3013"/>
        <v>0</v>
      </c>
      <c r="CT207" s="228">
        <f t="shared" si="3014"/>
        <v>0</v>
      </c>
      <c r="CU207" s="228">
        <f t="shared" si="3015"/>
        <v>0</v>
      </c>
      <c r="CV207" s="228">
        <f t="shared" si="3016"/>
        <v>0</v>
      </c>
      <c r="CW207" s="228">
        <f t="shared" si="3017"/>
        <v>99058</v>
      </c>
      <c r="CX207" s="228">
        <f t="shared" si="3018"/>
        <v>0</v>
      </c>
      <c r="CY207" s="228">
        <f t="shared" si="3019"/>
        <v>0</v>
      </c>
      <c r="CZ207" s="228">
        <f t="shared" si="3020"/>
        <v>0</v>
      </c>
      <c r="DA207" s="228">
        <f t="shared" si="3021"/>
        <v>61078</v>
      </c>
      <c r="DB207" s="228">
        <f t="shared" si="3022"/>
        <v>134643</v>
      </c>
      <c r="DC207" s="228">
        <f t="shared" si="3023"/>
        <v>0</v>
      </c>
      <c r="DD207" s="228">
        <f t="shared" si="3024"/>
        <v>0</v>
      </c>
      <c r="DE207" s="228">
        <f t="shared" si="3025"/>
        <v>143875.46999999997</v>
      </c>
      <c r="DF207" s="228">
        <f t="shared" si="3026"/>
        <v>0</v>
      </c>
      <c r="DG207" s="228">
        <f t="shared" si="3027"/>
        <v>0</v>
      </c>
      <c r="DH207" s="228">
        <f t="shared" si="3028"/>
        <v>109208.52000000002</v>
      </c>
      <c r="DI207" s="228">
        <f t="shared" si="3029"/>
        <v>0</v>
      </c>
      <c r="DJ207" s="228">
        <f t="shared" si="3030"/>
        <v>0</v>
      </c>
      <c r="DK207" s="228">
        <f t="shared" si="3031"/>
        <v>321728.76</v>
      </c>
      <c r="DL207" s="228">
        <f t="shared" si="3032"/>
        <v>0</v>
      </c>
      <c r="DM207" s="228">
        <f t="shared" si="3033"/>
        <v>0</v>
      </c>
      <c r="DN207" s="228">
        <f t="shared" si="3034"/>
        <v>0</v>
      </c>
      <c r="DO207" s="228">
        <f t="shared" si="3035"/>
        <v>0</v>
      </c>
      <c r="DP207" s="229">
        <f t="shared" si="3036"/>
        <v>41153</v>
      </c>
      <c r="DQ207" s="228">
        <f t="shared" si="2688"/>
        <v>979881.25</v>
      </c>
      <c r="DR207" s="230">
        <f t="shared" si="2689"/>
        <v>41153</v>
      </c>
      <c r="DS207" s="231">
        <f t="shared" si="2690"/>
        <v>0</v>
      </c>
      <c r="DT207" s="232"/>
      <c r="DU207" s="232"/>
      <c r="DV207" s="232"/>
      <c r="DW207" s="232"/>
      <c r="DX207" s="232"/>
      <c r="DY207" s="232"/>
      <c r="DZ207" s="232"/>
      <c r="EA207" s="232"/>
      <c r="EB207" s="232"/>
      <c r="EC207" s="232"/>
      <c r="ED207" s="232"/>
      <c r="EE207" s="232"/>
      <c r="EF207" s="232"/>
      <c r="EG207" s="232"/>
      <c r="EH207" s="232"/>
      <c r="EI207" s="232"/>
      <c r="EJ207" s="232"/>
      <c r="EK207" s="232"/>
      <c r="EL207" s="232"/>
      <c r="EM207" s="232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5"/>
      <c r="FA207" s="233"/>
      <c r="FB207" s="233"/>
      <c r="FC207" s="233"/>
      <c r="FD207" s="233"/>
      <c r="FE207" s="233"/>
      <c r="FF207" s="233"/>
      <c r="FG207" s="233"/>
      <c r="FH207" s="233"/>
      <c r="FI207" s="233"/>
    </row>
    <row r="208" spans="1:165" s="234" customFormat="1" ht="19.5" customHeight="1" x14ac:dyDescent="0.35">
      <c r="A208" s="205"/>
      <c r="B208" s="466">
        <f t="shared" si="3112"/>
        <v>40269</v>
      </c>
      <c r="C208" s="467">
        <f t="shared" si="3113"/>
        <v>56263.439999999995</v>
      </c>
      <c r="D208" s="467">
        <v>0</v>
      </c>
      <c r="E208" s="467">
        <v>0</v>
      </c>
      <c r="F208" s="467">
        <f t="shared" si="3080"/>
        <v>5122.26</v>
      </c>
      <c r="G208" s="467">
        <f t="shared" si="3114"/>
        <v>61385.7</v>
      </c>
      <c r="H208" s="480">
        <f t="shared" si="3115"/>
        <v>9.1040647354658735E-2</v>
      </c>
      <c r="I208" s="347">
        <f t="shared" si="3116"/>
        <v>732092.2699999999</v>
      </c>
      <c r="J208" s="210">
        <f t="shared" si="3081"/>
        <v>0</v>
      </c>
      <c r="K208" s="211">
        <v>40269</v>
      </c>
      <c r="L208" s="212">
        <f t="shared" si="3117"/>
        <v>1</v>
      </c>
      <c r="M208" s="398">
        <v>862.5</v>
      </c>
      <c r="N208" s="235">
        <f t="shared" si="3082"/>
        <v>862.5</v>
      </c>
      <c r="O208" s="214">
        <f t="shared" ref="O208" si="3163">O207</f>
        <v>0</v>
      </c>
      <c r="P208" s="398">
        <v>86.25</v>
      </c>
      <c r="Q208" s="236">
        <f t="shared" si="3083"/>
        <v>0</v>
      </c>
      <c r="R208" s="212">
        <f t="shared" ref="R208" si="3164">R207</f>
        <v>0</v>
      </c>
      <c r="S208" s="398">
        <v>845.8</v>
      </c>
      <c r="T208" s="237">
        <f t="shared" si="3084"/>
        <v>0</v>
      </c>
      <c r="U208" s="216">
        <f t="shared" ref="U208" si="3165">U207</f>
        <v>0</v>
      </c>
      <c r="V208" s="398">
        <v>84.58</v>
      </c>
      <c r="W208" s="237">
        <f t="shared" si="3085"/>
        <v>0</v>
      </c>
      <c r="X208" s="216">
        <f t="shared" ref="X208" si="3166">X207</f>
        <v>0</v>
      </c>
      <c r="Y208" s="383">
        <v>6561</v>
      </c>
      <c r="Z208" s="238">
        <f t="shared" si="3086"/>
        <v>0</v>
      </c>
      <c r="AA208" s="218">
        <f t="shared" ref="AA208" si="3167">AA207</f>
        <v>1</v>
      </c>
      <c r="AB208" s="383">
        <v>3261</v>
      </c>
      <c r="AC208" s="239">
        <f t="shared" si="3087"/>
        <v>3261</v>
      </c>
      <c r="AD208" s="216">
        <f t="shared" ref="AD208" si="3168">AD207</f>
        <v>0</v>
      </c>
      <c r="AE208" s="383">
        <v>621</v>
      </c>
      <c r="AF208" s="239">
        <f t="shared" si="3088"/>
        <v>0</v>
      </c>
      <c r="AG208" s="216">
        <f t="shared" ref="AG208" si="3169">AG207</f>
        <v>0</v>
      </c>
      <c r="AH208" s="383">
        <v>5800</v>
      </c>
      <c r="AI208" s="238">
        <f t="shared" si="3089"/>
        <v>0</v>
      </c>
      <c r="AJ208" s="218">
        <f t="shared" ref="AJ208" si="3170">AJ207</f>
        <v>0</v>
      </c>
      <c r="AK208" s="383">
        <v>2900</v>
      </c>
      <c r="AL208" s="239">
        <f t="shared" si="3090"/>
        <v>0</v>
      </c>
      <c r="AM208" s="216">
        <f t="shared" ref="AM208" si="3171">AM207</f>
        <v>1</v>
      </c>
      <c r="AN208" s="383">
        <v>1160</v>
      </c>
      <c r="AO208" s="238">
        <f t="shared" si="3091"/>
        <v>1160</v>
      </c>
      <c r="AP208" s="218">
        <f t="shared" ref="AP208" si="3172">AP207</f>
        <v>1</v>
      </c>
      <c r="AQ208" s="398">
        <v>730</v>
      </c>
      <c r="AR208" s="239">
        <f t="shared" si="3092"/>
        <v>730</v>
      </c>
      <c r="AS208" s="216">
        <f t="shared" ref="AS208" si="3173">AS207</f>
        <v>0</v>
      </c>
      <c r="AT208" s="398">
        <v>73</v>
      </c>
      <c r="AU208" s="240">
        <f t="shared" si="3093"/>
        <v>0</v>
      </c>
      <c r="AV208" s="214">
        <f t="shared" ref="AV208" si="3174">AV207</f>
        <v>0</v>
      </c>
      <c r="AW208" s="397">
        <v>-222</v>
      </c>
      <c r="AX208" s="236">
        <f t="shared" si="3094"/>
        <v>0</v>
      </c>
      <c r="AY208" s="212">
        <f t="shared" ref="AY208" si="3175">AY207</f>
        <v>1</v>
      </c>
      <c r="AZ208" s="382">
        <v>-1165.74</v>
      </c>
      <c r="BA208" s="241">
        <f t="shared" si="3095"/>
        <v>-1165.74</v>
      </c>
      <c r="BB208" s="214">
        <f t="shared" ref="BB208" si="3176">BB207</f>
        <v>0</v>
      </c>
      <c r="BC208" s="382">
        <v>-221.87</v>
      </c>
      <c r="BD208" s="242">
        <f t="shared" si="3096"/>
        <v>0</v>
      </c>
      <c r="BE208" s="212">
        <f t="shared" ref="BE208" si="3177">BE207</f>
        <v>0</v>
      </c>
      <c r="BF208" s="374">
        <v>-1873</v>
      </c>
      <c r="BG208" s="242">
        <f t="shared" si="3097"/>
        <v>0</v>
      </c>
      <c r="BH208" s="212">
        <f t="shared" ref="BH208" si="3178">BH207</f>
        <v>1</v>
      </c>
      <c r="BI208" s="374">
        <v>-975.5</v>
      </c>
      <c r="BJ208" s="240">
        <f t="shared" si="3098"/>
        <v>-975.5</v>
      </c>
      <c r="BK208" s="212">
        <f t="shared" ref="BK208" si="3179">BK207</f>
        <v>0</v>
      </c>
      <c r="BL208" s="374">
        <v>-257.5</v>
      </c>
      <c r="BM208" s="240">
        <f t="shared" si="3099"/>
        <v>0</v>
      </c>
      <c r="BN208" s="212">
        <f t="shared" ref="BN208" si="3180">BN207</f>
        <v>0</v>
      </c>
      <c r="BO208" s="397">
        <v>-1407.75</v>
      </c>
      <c r="BP208" s="236">
        <f t="shared" si="3100"/>
        <v>0</v>
      </c>
      <c r="BQ208" s="212">
        <f t="shared" ref="BQ208" si="3181">BQ207</f>
        <v>2</v>
      </c>
      <c r="BR208" s="398">
        <v>625</v>
      </c>
      <c r="BS208" s="242">
        <f t="shared" si="3101"/>
        <v>1250</v>
      </c>
      <c r="BT208" s="212">
        <f t="shared" ref="BT208" si="3182">BT207</f>
        <v>0</v>
      </c>
      <c r="BU208" s="398">
        <v>312.5</v>
      </c>
      <c r="BV208" s="240">
        <f t="shared" si="3102"/>
        <v>0</v>
      </c>
      <c r="BW208" s="220">
        <f t="shared" ref="BW208" si="3183">BW207</f>
        <v>0</v>
      </c>
      <c r="BX208" s="398">
        <v>62.5</v>
      </c>
      <c r="BY208" s="236">
        <f t="shared" si="3103"/>
        <v>0</v>
      </c>
      <c r="BZ208" s="212">
        <f t="shared" si="3139"/>
        <v>0</v>
      </c>
      <c r="CA208" s="213"/>
      <c r="CB208" s="240">
        <f t="shared" si="3104"/>
        <v>0</v>
      </c>
      <c r="CC208" s="214">
        <f t="shared" si="3140"/>
        <v>0</v>
      </c>
      <c r="CD208" s="215"/>
      <c r="CE208" s="242">
        <f t="shared" si="3105"/>
        <v>0</v>
      </c>
      <c r="CF208" s="221">
        <f t="shared" si="3106"/>
        <v>5122.26</v>
      </c>
      <c r="CG208" s="222">
        <f t="shared" si="3107"/>
        <v>1</v>
      </c>
      <c r="CH208" s="222">
        <f t="shared" si="3108"/>
        <v>0</v>
      </c>
      <c r="CI208" s="223">
        <v>40269</v>
      </c>
      <c r="CJ208" s="209">
        <f t="shared" si="3109"/>
        <v>5122.26</v>
      </c>
      <c r="CK208" s="209">
        <f t="shared" si="3110"/>
        <v>0</v>
      </c>
      <c r="CL208" s="209">
        <f t="shared" si="3141"/>
        <v>732092.2699999999</v>
      </c>
      <c r="CM208" s="207">
        <f>MAX(CL55:CL208)</f>
        <v>732092.2699999999</v>
      </c>
      <c r="CN208" s="207">
        <f t="shared" si="3111"/>
        <v>0</v>
      </c>
      <c r="CO208" s="225" t="b">
        <f>(CN209=CM394)</f>
        <v>0</v>
      </c>
      <c r="CP208" s="226">
        <f t="shared" si="3079"/>
        <v>0</v>
      </c>
      <c r="CQ208" s="227">
        <f t="shared" si="3011"/>
        <v>41183</v>
      </c>
      <c r="CR208" s="228">
        <f t="shared" si="3012"/>
        <v>108642</v>
      </c>
      <c r="CS208" s="228">
        <f t="shared" si="3013"/>
        <v>0</v>
      </c>
      <c r="CT208" s="228">
        <f t="shared" si="3014"/>
        <v>0</v>
      </c>
      <c r="CU208" s="228">
        <f t="shared" si="3015"/>
        <v>0</v>
      </c>
      <c r="CV208" s="228">
        <f t="shared" si="3016"/>
        <v>0</v>
      </c>
      <c r="CW208" s="228">
        <f t="shared" si="3017"/>
        <v>99119</v>
      </c>
      <c r="CX208" s="228">
        <f t="shared" si="3018"/>
        <v>0</v>
      </c>
      <c r="CY208" s="228">
        <f t="shared" si="3019"/>
        <v>0</v>
      </c>
      <c r="CZ208" s="228">
        <f t="shared" si="3020"/>
        <v>0</v>
      </c>
      <c r="DA208" s="228">
        <f t="shared" si="3021"/>
        <v>61171</v>
      </c>
      <c r="DB208" s="228">
        <f t="shared" si="3022"/>
        <v>134650</v>
      </c>
      <c r="DC208" s="228">
        <f t="shared" si="3023"/>
        <v>0</v>
      </c>
      <c r="DD208" s="228">
        <f t="shared" si="3024"/>
        <v>0</v>
      </c>
      <c r="DE208" s="228">
        <f t="shared" si="3025"/>
        <v>144582.96999999997</v>
      </c>
      <c r="DF208" s="228">
        <f t="shared" si="3026"/>
        <v>0</v>
      </c>
      <c r="DG208" s="228">
        <f t="shared" si="3027"/>
        <v>0</v>
      </c>
      <c r="DH208" s="228">
        <f t="shared" si="3028"/>
        <v>109845.40000000002</v>
      </c>
      <c r="DI208" s="228">
        <f t="shared" si="3029"/>
        <v>0</v>
      </c>
      <c r="DJ208" s="228">
        <f t="shared" si="3030"/>
        <v>0</v>
      </c>
      <c r="DK208" s="228">
        <f t="shared" si="3031"/>
        <v>325400.76</v>
      </c>
      <c r="DL208" s="228">
        <f t="shared" si="3032"/>
        <v>0</v>
      </c>
      <c r="DM208" s="228">
        <f t="shared" si="3033"/>
        <v>0</v>
      </c>
      <c r="DN208" s="228">
        <f t="shared" si="3034"/>
        <v>0</v>
      </c>
      <c r="DO208" s="228">
        <f t="shared" si="3035"/>
        <v>0</v>
      </c>
      <c r="DP208" s="229">
        <f t="shared" si="3036"/>
        <v>41183</v>
      </c>
      <c r="DQ208" s="228">
        <f t="shared" si="2688"/>
        <v>983411.13</v>
      </c>
      <c r="DR208" s="230">
        <f t="shared" si="2689"/>
        <v>41183</v>
      </c>
      <c r="DS208" s="231">
        <f t="shared" si="2690"/>
        <v>0</v>
      </c>
      <c r="DT208" s="232"/>
      <c r="DU208" s="232"/>
      <c r="DV208" s="232"/>
      <c r="DW208" s="232"/>
      <c r="DX208" s="232"/>
      <c r="DY208" s="232"/>
      <c r="DZ208" s="232"/>
      <c r="EA208" s="232"/>
      <c r="EB208" s="232"/>
      <c r="EC208" s="232"/>
      <c r="ED208" s="232"/>
      <c r="EE208" s="232"/>
      <c r="EF208" s="232"/>
      <c r="EG208" s="232"/>
      <c r="EH208" s="232"/>
      <c r="EI208" s="232"/>
      <c r="EJ208" s="232"/>
      <c r="EK208" s="232"/>
      <c r="EL208" s="232"/>
      <c r="EM208" s="232"/>
      <c r="EN208" s="205"/>
      <c r="EO208" s="205"/>
      <c r="EP208" s="205"/>
      <c r="EQ208" s="205"/>
      <c r="ER208" s="205"/>
      <c r="ES208" s="205"/>
      <c r="ET208" s="205"/>
      <c r="EU208" s="205"/>
      <c r="EV208" s="205"/>
      <c r="EW208" s="205"/>
      <c r="EX208" s="205"/>
      <c r="EY208" s="205"/>
      <c r="EZ208" s="205"/>
      <c r="FA208" s="233"/>
      <c r="FB208" s="233"/>
      <c r="FC208" s="233"/>
      <c r="FD208" s="233"/>
      <c r="FE208" s="233"/>
      <c r="FF208" s="233"/>
      <c r="FG208" s="233"/>
      <c r="FH208" s="233"/>
      <c r="FI208" s="233"/>
    </row>
    <row r="209" spans="1:165" s="234" customFormat="1" ht="19.5" customHeight="1" x14ac:dyDescent="0.35">
      <c r="A209" s="205"/>
      <c r="B209" s="466">
        <f t="shared" si="3112"/>
        <v>40299</v>
      </c>
      <c r="C209" s="467">
        <f t="shared" si="3113"/>
        <v>61385.7</v>
      </c>
      <c r="D209" s="467">
        <v>0</v>
      </c>
      <c r="E209" s="467">
        <v>0</v>
      </c>
      <c r="F209" s="467">
        <f t="shared" si="3080"/>
        <v>9467.739999999998</v>
      </c>
      <c r="G209" s="467">
        <f t="shared" si="3114"/>
        <v>70853.440000000002</v>
      </c>
      <c r="H209" s="480">
        <f t="shared" si="3115"/>
        <v>0.15423364073391682</v>
      </c>
      <c r="I209" s="347">
        <f t="shared" si="3116"/>
        <v>741560.00999999989</v>
      </c>
      <c r="J209" s="210">
        <f t="shared" si="3081"/>
        <v>0</v>
      </c>
      <c r="K209" s="211">
        <v>40299</v>
      </c>
      <c r="L209" s="212">
        <f t="shared" si="3117"/>
        <v>1</v>
      </c>
      <c r="M209" s="398">
        <v>3516.5</v>
      </c>
      <c r="N209" s="235">
        <f t="shared" si="3082"/>
        <v>3516.5</v>
      </c>
      <c r="O209" s="214">
        <f t="shared" ref="O209" si="3184">O208</f>
        <v>0</v>
      </c>
      <c r="P209" s="398">
        <v>316.55</v>
      </c>
      <c r="Q209" s="236">
        <f t="shared" si="3083"/>
        <v>0</v>
      </c>
      <c r="R209" s="212">
        <f t="shared" ref="R209" si="3185">R208</f>
        <v>0</v>
      </c>
      <c r="S209" s="398">
        <v>1659.4</v>
      </c>
      <c r="T209" s="237">
        <f t="shared" si="3084"/>
        <v>0</v>
      </c>
      <c r="U209" s="216">
        <f t="shared" ref="U209" si="3186">U208</f>
        <v>0</v>
      </c>
      <c r="V209" s="398">
        <v>130.84</v>
      </c>
      <c r="W209" s="237">
        <f t="shared" si="3085"/>
        <v>0</v>
      </c>
      <c r="X209" s="216">
        <f t="shared" ref="X209" si="3187">X208</f>
        <v>0</v>
      </c>
      <c r="Y209" s="383">
        <v>3695</v>
      </c>
      <c r="Z209" s="238">
        <f t="shared" si="3086"/>
        <v>0</v>
      </c>
      <c r="AA209" s="218">
        <f t="shared" ref="AA209" si="3188">AA208</f>
        <v>1</v>
      </c>
      <c r="AB209" s="383">
        <v>1847.5</v>
      </c>
      <c r="AC209" s="239">
        <f t="shared" si="3087"/>
        <v>1847.5</v>
      </c>
      <c r="AD209" s="216">
        <f t="shared" ref="AD209" si="3189">AD208</f>
        <v>0</v>
      </c>
      <c r="AE209" s="383">
        <v>369.5</v>
      </c>
      <c r="AF209" s="239">
        <f t="shared" si="3088"/>
        <v>0</v>
      </c>
      <c r="AG209" s="216">
        <f t="shared" ref="AG209" si="3190">AG208</f>
        <v>0</v>
      </c>
      <c r="AH209" s="382">
        <v>-9501.5</v>
      </c>
      <c r="AI209" s="238">
        <f t="shared" si="3089"/>
        <v>0</v>
      </c>
      <c r="AJ209" s="218">
        <f t="shared" ref="AJ209" si="3191">AJ208</f>
        <v>0</v>
      </c>
      <c r="AK209" s="382">
        <v>-4770.25</v>
      </c>
      <c r="AL209" s="239">
        <f t="shared" si="3090"/>
        <v>0</v>
      </c>
      <c r="AM209" s="216">
        <f t="shared" ref="AM209" si="3192">AM208</f>
        <v>1</v>
      </c>
      <c r="AN209" s="382">
        <v>-1931.5</v>
      </c>
      <c r="AO209" s="238">
        <f t="shared" si="3091"/>
        <v>-1931.5</v>
      </c>
      <c r="AP209" s="218">
        <f t="shared" ref="AP209" si="3193">AP208</f>
        <v>1</v>
      </c>
      <c r="AQ209" s="398">
        <v>4672</v>
      </c>
      <c r="AR209" s="239">
        <f t="shared" si="3092"/>
        <v>4672</v>
      </c>
      <c r="AS209" s="216">
        <f t="shared" ref="AS209" si="3194">AS208</f>
        <v>0</v>
      </c>
      <c r="AT209" s="398">
        <v>432.1</v>
      </c>
      <c r="AU209" s="240">
        <f t="shared" si="3093"/>
        <v>0</v>
      </c>
      <c r="AV209" s="214">
        <f t="shared" ref="AV209" si="3195">AV208</f>
        <v>0</v>
      </c>
      <c r="AW209" s="398">
        <v>2446</v>
      </c>
      <c r="AX209" s="236">
        <f t="shared" si="3094"/>
        <v>0</v>
      </c>
      <c r="AY209" s="212">
        <f t="shared" ref="AY209" si="3196">AY208</f>
        <v>1</v>
      </c>
      <c r="AZ209" s="383">
        <v>7497.49</v>
      </c>
      <c r="BA209" s="241">
        <f t="shared" si="3095"/>
        <v>7497.49</v>
      </c>
      <c r="BB209" s="214">
        <f t="shared" ref="BB209" si="3197">BB208</f>
        <v>0</v>
      </c>
      <c r="BC209" s="383">
        <v>749.75</v>
      </c>
      <c r="BD209" s="242">
        <f t="shared" si="3096"/>
        <v>0</v>
      </c>
      <c r="BE209" s="212">
        <f t="shared" ref="BE209" si="3198">BE208</f>
        <v>0</v>
      </c>
      <c r="BF209" s="375">
        <v>12387.5</v>
      </c>
      <c r="BG209" s="242">
        <f t="shared" si="3097"/>
        <v>0</v>
      </c>
      <c r="BH209" s="212">
        <f t="shared" ref="BH209" si="3199">BH208</f>
        <v>1</v>
      </c>
      <c r="BI209" s="375">
        <v>6193.75</v>
      </c>
      <c r="BJ209" s="240">
        <f t="shared" si="3098"/>
        <v>6193.75</v>
      </c>
      <c r="BK209" s="212">
        <f t="shared" ref="BK209" si="3200">BK208</f>
        <v>0</v>
      </c>
      <c r="BL209" s="375">
        <v>1238.75</v>
      </c>
      <c r="BM209" s="240">
        <f t="shared" si="3099"/>
        <v>0</v>
      </c>
      <c r="BN209" s="212">
        <f t="shared" ref="BN209" si="3201">BN208</f>
        <v>0</v>
      </c>
      <c r="BO209" s="398">
        <v>4379.75</v>
      </c>
      <c r="BP209" s="236">
        <f t="shared" si="3100"/>
        <v>0</v>
      </c>
      <c r="BQ209" s="212">
        <f t="shared" ref="BQ209" si="3202">BQ208</f>
        <v>2</v>
      </c>
      <c r="BR209" s="397">
        <v>-6164</v>
      </c>
      <c r="BS209" s="242">
        <f t="shared" si="3101"/>
        <v>-12328</v>
      </c>
      <c r="BT209" s="212">
        <f t="shared" ref="BT209" si="3203">BT208</f>
        <v>0</v>
      </c>
      <c r="BU209" s="397">
        <v>-3101.5</v>
      </c>
      <c r="BV209" s="240">
        <f t="shared" si="3102"/>
        <v>0</v>
      </c>
      <c r="BW209" s="220">
        <f t="shared" ref="BW209" si="3204">BW208</f>
        <v>0</v>
      </c>
      <c r="BX209" s="397">
        <v>-651.5</v>
      </c>
      <c r="BY209" s="236">
        <f t="shared" si="3103"/>
        <v>0</v>
      </c>
      <c r="BZ209" s="212">
        <f t="shared" si="3139"/>
        <v>0</v>
      </c>
      <c r="CA209" s="213"/>
      <c r="CB209" s="240">
        <f t="shared" si="3104"/>
        <v>0</v>
      </c>
      <c r="CC209" s="214">
        <f t="shared" si="3140"/>
        <v>0</v>
      </c>
      <c r="CD209" s="215"/>
      <c r="CE209" s="242">
        <f t="shared" si="3105"/>
        <v>0</v>
      </c>
      <c r="CF209" s="221">
        <f t="shared" si="3106"/>
        <v>9467.739999999998</v>
      </c>
      <c r="CG209" s="222">
        <f t="shared" si="3107"/>
        <v>1</v>
      </c>
      <c r="CH209" s="222">
        <f t="shared" si="3108"/>
        <v>0</v>
      </c>
      <c r="CI209" s="223">
        <v>40299</v>
      </c>
      <c r="CJ209" s="209">
        <f t="shared" si="3109"/>
        <v>9467.739999999998</v>
      </c>
      <c r="CK209" s="209">
        <f t="shared" si="3110"/>
        <v>0</v>
      </c>
      <c r="CL209" s="209">
        <f t="shared" si="3141"/>
        <v>741560.00999999989</v>
      </c>
      <c r="CM209" s="207">
        <f>MAX(CL55:CL209)</f>
        <v>741560.00999999989</v>
      </c>
      <c r="CN209" s="207">
        <f t="shared" si="3111"/>
        <v>0</v>
      </c>
      <c r="CO209" s="225" t="b">
        <f>(CN210=CM394)</f>
        <v>0</v>
      </c>
      <c r="CP209" s="226">
        <f t="shared" si="3079"/>
        <v>0</v>
      </c>
      <c r="CQ209" s="227">
        <f t="shared" si="3011"/>
        <v>41214</v>
      </c>
      <c r="CR209" s="228">
        <f t="shared" si="3012"/>
        <v>109027</v>
      </c>
      <c r="CS209" s="228">
        <f t="shared" si="3013"/>
        <v>0</v>
      </c>
      <c r="CT209" s="228">
        <f t="shared" si="3014"/>
        <v>0</v>
      </c>
      <c r="CU209" s="228">
        <f t="shared" si="3015"/>
        <v>0</v>
      </c>
      <c r="CV209" s="228">
        <f t="shared" si="3016"/>
        <v>0</v>
      </c>
      <c r="CW209" s="228">
        <f t="shared" si="3017"/>
        <v>98134</v>
      </c>
      <c r="CX209" s="228">
        <f t="shared" si="3018"/>
        <v>0</v>
      </c>
      <c r="CY209" s="228">
        <f t="shared" si="3019"/>
        <v>0</v>
      </c>
      <c r="CZ209" s="228">
        <f t="shared" si="3020"/>
        <v>0</v>
      </c>
      <c r="DA209" s="228">
        <f t="shared" si="3021"/>
        <v>62145</v>
      </c>
      <c r="DB209" s="228">
        <f t="shared" si="3022"/>
        <v>134140</v>
      </c>
      <c r="DC209" s="228">
        <f t="shared" si="3023"/>
        <v>0</v>
      </c>
      <c r="DD209" s="228">
        <f t="shared" si="3024"/>
        <v>0</v>
      </c>
      <c r="DE209" s="228">
        <f t="shared" si="3025"/>
        <v>144688.71999999997</v>
      </c>
      <c r="DF209" s="228">
        <f t="shared" si="3026"/>
        <v>0</v>
      </c>
      <c r="DG209" s="228">
        <f t="shared" si="3027"/>
        <v>0</v>
      </c>
      <c r="DH209" s="228">
        <f t="shared" si="3028"/>
        <v>109573.65000000002</v>
      </c>
      <c r="DI209" s="228">
        <f t="shared" si="3029"/>
        <v>0</v>
      </c>
      <c r="DJ209" s="228">
        <f t="shared" si="3030"/>
        <v>0</v>
      </c>
      <c r="DK209" s="228">
        <f t="shared" si="3031"/>
        <v>335650.76</v>
      </c>
      <c r="DL209" s="228">
        <f t="shared" si="3032"/>
        <v>0</v>
      </c>
      <c r="DM209" s="228">
        <f t="shared" si="3033"/>
        <v>0</v>
      </c>
      <c r="DN209" s="228">
        <f t="shared" si="3034"/>
        <v>0</v>
      </c>
      <c r="DO209" s="228">
        <f t="shared" si="3035"/>
        <v>0</v>
      </c>
      <c r="DP209" s="229">
        <f t="shared" si="3036"/>
        <v>41214</v>
      </c>
      <c r="DQ209" s="228">
        <f t="shared" si="2688"/>
        <v>993359.13</v>
      </c>
      <c r="DR209" s="230">
        <f t="shared" si="2689"/>
        <v>41214</v>
      </c>
      <c r="DS209" s="231">
        <f t="shared" si="2690"/>
        <v>0</v>
      </c>
      <c r="DT209" s="232"/>
      <c r="DU209" s="232"/>
      <c r="DV209" s="232"/>
      <c r="DW209" s="232"/>
      <c r="DX209" s="232"/>
      <c r="DY209" s="232"/>
      <c r="DZ209" s="232"/>
      <c r="EA209" s="232"/>
      <c r="EB209" s="232"/>
      <c r="EC209" s="232"/>
      <c r="ED209" s="232"/>
      <c r="EE209" s="232"/>
      <c r="EF209" s="232"/>
      <c r="EG209" s="232"/>
      <c r="EH209" s="232"/>
      <c r="EI209" s="232"/>
      <c r="EJ209" s="232"/>
      <c r="EK209" s="232"/>
      <c r="EL209" s="232"/>
      <c r="EM209" s="232"/>
      <c r="EN209" s="205"/>
      <c r="EO209" s="205"/>
      <c r="EP209" s="205"/>
      <c r="EQ209" s="205"/>
      <c r="ER209" s="205"/>
      <c r="ES209" s="205"/>
      <c r="ET209" s="205"/>
      <c r="EU209" s="205"/>
      <c r="EV209" s="205"/>
      <c r="EW209" s="205"/>
      <c r="EX209" s="205"/>
      <c r="EY209" s="205"/>
      <c r="EZ209" s="205"/>
      <c r="FA209" s="233"/>
      <c r="FB209" s="233"/>
      <c r="FC209" s="233"/>
      <c r="FD209" s="233"/>
      <c r="FE209" s="233"/>
      <c r="FF209" s="233"/>
      <c r="FG209" s="233"/>
      <c r="FH209" s="233"/>
      <c r="FI209" s="233"/>
    </row>
    <row r="210" spans="1:165" s="234" customFormat="1" ht="19.5" customHeight="1" x14ac:dyDescent="0.35">
      <c r="A210" s="205"/>
      <c r="B210" s="466">
        <f t="shared" si="3112"/>
        <v>40330</v>
      </c>
      <c r="C210" s="467">
        <f t="shared" si="3113"/>
        <v>70853.440000000002</v>
      </c>
      <c r="D210" s="467">
        <v>0</v>
      </c>
      <c r="E210" s="467">
        <v>0</v>
      </c>
      <c r="F210" s="467">
        <f t="shared" si="3080"/>
        <v>6887</v>
      </c>
      <c r="G210" s="467">
        <f t="shared" si="3114"/>
        <v>77740.44</v>
      </c>
      <c r="H210" s="480">
        <f t="shared" si="3115"/>
        <v>9.7200644033655956E-2</v>
      </c>
      <c r="I210" s="347">
        <f t="shared" si="3116"/>
        <v>748447.00999999989</v>
      </c>
      <c r="J210" s="210">
        <f t="shared" si="3081"/>
        <v>0</v>
      </c>
      <c r="K210" s="211">
        <v>40330</v>
      </c>
      <c r="L210" s="212">
        <f t="shared" si="3117"/>
        <v>1</v>
      </c>
      <c r="M210" s="398">
        <v>457</v>
      </c>
      <c r="N210" s="235">
        <f t="shared" si="3082"/>
        <v>457</v>
      </c>
      <c r="O210" s="214">
        <f t="shared" ref="O210" si="3205">O209</f>
        <v>0</v>
      </c>
      <c r="P210" s="397">
        <v>-24.5</v>
      </c>
      <c r="Q210" s="236">
        <f t="shared" si="3083"/>
        <v>0</v>
      </c>
      <c r="R210" s="212">
        <f t="shared" ref="R210" si="3206">R209</f>
        <v>0</v>
      </c>
      <c r="S210" s="397">
        <v>-455.4</v>
      </c>
      <c r="T210" s="237">
        <f t="shared" si="3084"/>
        <v>0</v>
      </c>
      <c r="U210" s="216">
        <f t="shared" ref="U210" si="3207">U209</f>
        <v>0</v>
      </c>
      <c r="V210" s="397">
        <v>-115.74</v>
      </c>
      <c r="W210" s="237">
        <f t="shared" si="3085"/>
        <v>0</v>
      </c>
      <c r="X210" s="216">
        <f t="shared" ref="X210" si="3208">X209</f>
        <v>0</v>
      </c>
      <c r="Y210" s="383">
        <v>2643</v>
      </c>
      <c r="Z210" s="238">
        <f t="shared" si="3086"/>
        <v>0</v>
      </c>
      <c r="AA210" s="218">
        <f t="shared" ref="AA210" si="3209">AA209</f>
        <v>1</v>
      </c>
      <c r="AB210" s="383">
        <v>1321.5</v>
      </c>
      <c r="AC210" s="239">
        <f t="shared" si="3087"/>
        <v>1321.5</v>
      </c>
      <c r="AD210" s="216">
        <f t="shared" ref="AD210" si="3210">AD209</f>
        <v>0</v>
      </c>
      <c r="AE210" s="383">
        <v>264.3</v>
      </c>
      <c r="AF210" s="239">
        <f t="shared" si="3088"/>
        <v>0</v>
      </c>
      <c r="AG210" s="216">
        <f t="shared" ref="AG210" si="3211">AG209</f>
        <v>0</v>
      </c>
      <c r="AH210" s="383">
        <v>83.5</v>
      </c>
      <c r="AI210" s="238">
        <f t="shared" si="3089"/>
        <v>0</v>
      </c>
      <c r="AJ210" s="218">
        <f t="shared" ref="AJ210" si="3212">AJ209</f>
        <v>0</v>
      </c>
      <c r="AK210" s="383">
        <v>22.25</v>
      </c>
      <c r="AL210" s="239">
        <f t="shared" si="3090"/>
        <v>0</v>
      </c>
      <c r="AM210" s="216">
        <f t="shared" ref="AM210" si="3213">AM209</f>
        <v>1</v>
      </c>
      <c r="AN210" s="382">
        <v>-14.5</v>
      </c>
      <c r="AO210" s="238">
        <f t="shared" si="3091"/>
        <v>-14.5</v>
      </c>
      <c r="AP210" s="218">
        <f t="shared" ref="AP210" si="3214">AP209</f>
        <v>1</v>
      </c>
      <c r="AQ210" s="397">
        <v>-4500</v>
      </c>
      <c r="AR210" s="239">
        <f t="shared" si="3092"/>
        <v>-4500</v>
      </c>
      <c r="AS210" s="216">
        <f t="shared" ref="AS210" si="3215">AS209</f>
        <v>0</v>
      </c>
      <c r="AT210" s="397">
        <v>-485.1</v>
      </c>
      <c r="AU210" s="240">
        <f t="shared" si="3093"/>
        <v>0</v>
      </c>
      <c r="AV210" s="214">
        <f t="shared" ref="AV210" si="3216">AV209</f>
        <v>0</v>
      </c>
      <c r="AW210" s="397">
        <v>-2556</v>
      </c>
      <c r="AX210" s="236">
        <f t="shared" si="3094"/>
        <v>0</v>
      </c>
      <c r="AY210" s="212">
        <f t="shared" ref="AY210" si="3217">AY209</f>
        <v>1</v>
      </c>
      <c r="AZ210" s="383">
        <v>2337.25</v>
      </c>
      <c r="BA210" s="241">
        <f t="shared" si="3095"/>
        <v>2337.25</v>
      </c>
      <c r="BB210" s="214">
        <f t="shared" ref="BB210" si="3218">BB209</f>
        <v>0</v>
      </c>
      <c r="BC210" s="383">
        <v>198.63</v>
      </c>
      <c r="BD210" s="242">
        <f t="shared" si="3096"/>
        <v>0</v>
      </c>
      <c r="BE210" s="212">
        <f t="shared" ref="BE210" si="3219">BE209</f>
        <v>0</v>
      </c>
      <c r="BF210" s="374">
        <v>-2850.5</v>
      </c>
      <c r="BG210" s="242">
        <f t="shared" si="3097"/>
        <v>0</v>
      </c>
      <c r="BH210" s="212">
        <f t="shared" ref="BH210" si="3220">BH209</f>
        <v>1</v>
      </c>
      <c r="BI210" s="374">
        <v>-1464.25</v>
      </c>
      <c r="BJ210" s="240">
        <f t="shared" si="3098"/>
        <v>-1464.25</v>
      </c>
      <c r="BK210" s="212">
        <f t="shared" ref="BK210" si="3221">BK209</f>
        <v>0</v>
      </c>
      <c r="BL210" s="374">
        <v>-355.25</v>
      </c>
      <c r="BM210" s="240">
        <f t="shared" si="3099"/>
        <v>0</v>
      </c>
      <c r="BN210" s="212">
        <f t="shared" ref="BN210" si="3222">BN209</f>
        <v>0</v>
      </c>
      <c r="BO210" s="398">
        <v>1217.25</v>
      </c>
      <c r="BP210" s="236">
        <f t="shared" si="3100"/>
        <v>0</v>
      </c>
      <c r="BQ210" s="212">
        <f t="shared" ref="BQ210" si="3223">BQ209</f>
        <v>2</v>
      </c>
      <c r="BR210" s="398">
        <v>4375</v>
      </c>
      <c r="BS210" s="242">
        <f t="shared" si="3101"/>
        <v>8750</v>
      </c>
      <c r="BT210" s="212">
        <f t="shared" ref="BT210" si="3224">BT209</f>
        <v>0</v>
      </c>
      <c r="BU210" s="398">
        <v>2187.5</v>
      </c>
      <c r="BV210" s="240">
        <f t="shared" si="3102"/>
        <v>0</v>
      </c>
      <c r="BW210" s="220">
        <f t="shared" ref="BW210" si="3225">BW209</f>
        <v>0</v>
      </c>
      <c r="BX210" s="398">
        <v>437.5</v>
      </c>
      <c r="BY210" s="236">
        <f t="shared" si="3103"/>
        <v>0</v>
      </c>
      <c r="BZ210" s="212">
        <f t="shared" si="3139"/>
        <v>0</v>
      </c>
      <c r="CA210" s="213"/>
      <c r="CB210" s="240">
        <f t="shared" si="3104"/>
        <v>0</v>
      </c>
      <c r="CC210" s="214">
        <f t="shared" si="3140"/>
        <v>0</v>
      </c>
      <c r="CD210" s="215"/>
      <c r="CE210" s="242">
        <f t="shared" si="3105"/>
        <v>0</v>
      </c>
      <c r="CF210" s="221">
        <f t="shared" si="3106"/>
        <v>6887</v>
      </c>
      <c r="CG210" s="222">
        <f t="shared" si="3107"/>
        <v>1</v>
      </c>
      <c r="CH210" s="222">
        <f t="shared" si="3108"/>
        <v>0</v>
      </c>
      <c r="CI210" s="223">
        <v>40330</v>
      </c>
      <c r="CJ210" s="209">
        <f t="shared" si="3109"/>
        <v>6887</v>
      </c>
      <c r="CK210" s="209">
        <f t="shared" si="3110"/>
        <v>0</v>
      </c>
      <c r="CL210" s="209">
        <f t="shared" si="3141"/>
        <v>748447.00999999989</v>
      </c>
      <c r="CM210" s="207">
        <f>MAX(CL55:CL210)</f>
        <v>748447.00999999989</v>
      </c>
      <c r="CN210" s="207">
        <f t="shared" si="3111"/>
        <v>0</v>
      </c>
      <c r="CO210" s="225" t="b">
        <f>(CN211=CM394)</f>
        <v>0</v>
      </c>
      <c r="CP210" s="226">
        <f t="shared" si="3079"/>
        <v>0</v>
      </c>
      <c r="CQ210" s="227">
        <f t="shared" si="3011"/>
        <v>41244</v>
      </c>
      <c r="CR210" s="228">
        <f t="shared" si="3012"/>
        <v>109527.5</v>
      </c>
      <c r="CS210" s="228">
        <f t="shared" si="3013"/>
        <v>0</v>
      </c>
      <c r="CT210" s="228">
        <f t="shared" si="3014"/>
        <v>0</v>
      </c>
      <c r="CU210" s="228">
        <f t="shared" si="3015"/>
        <v>0</v>
      </c>
      <c r="CV210" s="228">
        <f t="shared" si="3016"/>
        <v>0</v>
      </c>
      <c r="CW210" s="228">
        <f t="shared" si="3017"/>
        <v>100065.5</v>
      </c>
      <c r="CX210" s="228">
        <f t="shared" si="3018"/>
        <v>0</v>
      </c>
      <c r="CY210" s="228">
        <f t="shared" si="3019"/>
        <v>0</v>
      </c>
      <c r="CZ210" s="228">
        <f t="shared" si="3020"/>
        <v>0</v>
      </c>
      <c r="DA210" s="228">
        <f t="shared" si="3021"/>
        <v>63477</v>
      </c>
      <c r="DB210" s="228">
        <f t="shared" si="3022"/>
        <v>134494</v>
      </c>
      <c r="DC210" s="228">
        <f t="shared" si="3023"/>
        <v>0</v>
      </c>
      <c r="DD210" s="228">
        <f t="shared" si="3024"/>
        <v>0</v>
      </c>
      <c r="DE210" s="228">
        <f t="shared" si="3025"/>
        <v>146708.71999999997</v>
      </c>
      <c r="DF210" s="228">
        <f t="shared" si="3026"/>
        <v>0</v>
      </c>
      <c r="DG210" s="228">
        <f t="shared" si="3027"/>
        <v>0</v>
      </c>
      <c r="DH210" s="228">
        <f t="shared" si="3028"/>
        <v>110853.03000000003</v>
      </c>
      <c r="DI210" s="228">
        <f t="shared" si="3029"/>
        <v>0</v>
      </c>
      <c r="DJ210" s="228">
        <f t="shared" si="3030"/>
        <v>0</v>
      </c>
      <c r="DK210" s="228">
        <f t="shared" si="3031"/>
        <v>350150.76</v>
      </c>
      <c r="DL210" s="228">
        <f t="shared" si="3032"/>
        <v>0</v>
      </c>
      <c r="DM210" s="228">
        <f t="shared" si="3033"/>
        <v>0</v>
      </c>
      <c r="DN210" s="228">
        <f t="shared" si="3034"/>
        <v>0</v>
      </c>
      <c r="DO210" s="228">
        <f t="shared" si="3035"/>
        <v>0</v>
      </c>
      <c r="DP210" s="229">
        <f t="shared" si="3036"/>
        <v>41244</v>
      </c>
      <c r="DQ210" s="228">
        <f t="shared" si="2688"/>
        <v>1015276.51</v>
      </c>
      <c r="DR210" s="230">
        <f t="shared" si="2689"/>
        <v>41244</v>
      </c>
      <c r="DS210" s="231">
        <f t="shared" si="2690"/>
        <v>0</v>
      </c>
      <c r="DT210" s="232"/>
      <c r="DU210" s="232"/>
      <c r="DV210" s="232"/>
      <c r="DW210" s="232"/>
      <c r="DX210" s="232"/>
      <c r="DY210" s="232"/>
      <c r="DZ210" s="232"/>
      <c r="EA210" s="232"/>
      <c r="EB210" s="232"/>
      <c r="EC210" s="232"/>
      <c r="ED210" s="232"/>
      <c r="EE210" s="232"/>
      <c r="EF210" s="232"/>
      <c r="EG210" s="232"/>
      <c r="EH210" s="232"/>
      <c r="EI210" s="232"/>
      <c r="EJ210" s="232"/>
      <c r="EK210" s="232"/>
      <c r="EL210" s="232"/>
      <c r="EM210" s="232"/>
      <c r="EN210" s="205"/>
      <c r="EO210" s="205"/>
      <c r="EP210" s="205"/>
      <c r="EQ210" s="205"/>
      <c r="ER210" s="205"/>
      <c r="ES210" s="205"/>
      <c r="ET210" s="205"/>
      <c r="EU210" s="205"/>
      <c r="EV210" s="205"/>
      <c r="EW210" s="205"/>
      <c r="EX210" s="205"/>
      <c r="EY210" s="205"/>
      <c r="EZ210" s="205"/>
      <c r="FA210" s="233"/>
      <c r="FB210" s="233"/>
      <c r="FC210" s="233"/>
      <c r="FD210" s="233"/>
      <c r="FE210" s="233"/>
      <c r="FF210" s="233"/>
      <c r="FG210" s="233"/>
      <c r="FH210" s="233"/>
      <c r="FI210" s="233"/>
    </row>
    <row r="211" spans="1:165" s="234" customFormat="1" ht="19.5" customHeight="1" x14ac:dyDescent="0.35">
      <c r="A211" s="205"/>
      <c r="B211" s="466">
        <f t="shared" si="3112"/>
        <v>40360</v>
      </c>
      <c r="C211" s="467">
        <f t="shared" si="3113"/>
        <v>77740.44</v>
      </c>
      <c r="D211" s="467">
        <v>0</v>
      </c>
      <c r="E211" s="467">
        <v>0</v>
      </c>
      <c r="F211" s="467">
        <f t="shared" si="3080"/>
        <v>9238.5</v>
      </c>
      <c r="G211" s="467">
        <f t="shared" si="3114"/>
        <v>86978.94</v>
      </c>
      <c r="H211" s="480">
        <f t="shared" si="3115"/>
        <v>0.11883776320278094</v>
      </c>
      <c r="I211" s="347">
        <f t="shared" si="3116"/>
        <v>757685.50999999989</v>
      </c>
      <c r="J211" s="210">
        <f t="shared" si="3081"/>
        <v>0</v>
      </c>
      <c r="K211" s="211">
        <v>40360</v>
      </c>
      <c r="L211" s="212">
        <f t="shared" si="3117"/>
        <v>1</v>
      </c>
      <c r="M211" s="397">
        <v>-2940.5</v>
      </c>
      <c r="N211" s="235">
        <f t="shared" si="3082"/>
        <v>-2940.5</v>
      </c>
      <c r="O211" s="214">
        <f t="shared" ref="O211" si="3226">O210</f>
        <v>0</v>
      </c>
      <c r="P211" s="397">
        <v>-329.15</v>
      </c>
      <c r="Q211" s="236">
        <f t="shared" si="3083"/>
        <v>0</v>
      </c>
      <c r="R211" s="212">
        <f t="shared" ref="R211" si="3227">R210</f>
        <v>0</v>
      </c>
      <c r="S211" s="397">
        <v>-2112.6</v>
      </c>
      <c r="T211" s="237">
        <f t="shared" si="3084"/>
        <v>0</v>
      </c>
      <c r="U211" s="216">
        <f t="shared" ref="U211" si="3228">U210</f>
        <v>0</v>
      </c>
      <c r="V211" s="397">
        <v>-246.36</v>
      </c>
      <c r="W211" s="237">
        <f t="shared" si="3085"/>
        <v>0</v>
      </c>
      <c r="X211" s="216">
        <f t="shared" ref="X211" si="3229">X210</f>
        <v>0</v>
      </c>
      <c r="Y211" s="382">
        <v>-1357</v>
      </c>
      <c r="Z211" s="238">
        <f t="shared" si="3086"/>
        <v>0</v>
      </c>
      <c r="AA211" s="218">
        <f t="shared" ref="AA211" si="3230">AA210</f>
        <v>1</v>
      </c>
      <c r="AB211" s="382">
        <v>-698</v>
      </c>
      <c r="AC211" s="239">
        <f t="shared" si="3087"/>
        <v>-698</v>
      </c>
      <c r="AD211" s="216">
        <f t="shared" ref="AD211" si="3231">AD210</f>
        <v>0</v>
      </c>
      <c r="AE211" s="382">
        <v>-170.8</v>
      </c>
      <c r="AF211" s="239">
        <f t="shared" si="3088"/>
        <v>0</v>
      </c>
      <c r="AG211" s="216">
        <f t="shared" ref="AG211" si="3232">AG210</f>
        <v>0</v>
      </c>
      <c r="AH211" s="382">
        <v>-5189</v>
      </c>
      <c r="AI211" s="238">
        <f t="shared" si="3089"/>
        <v>0</v>
      </c>
      <c r="AJ211" s="218">
        <f t="shared" ref="AJ211" si="3233">AJ210</f>
        <v>0</v>
      </c>
      <c r="AK211" s="382">
        <v>-2614</v>
      </c>
      <c r="AL211" s="239">
        <f t="shared" si="3090"/>
        <v>0</v>
      </c>
      <c r="AM211" s="216">
        <f t="shared" ref="AM211" si="3234">AM210</f>
        <v>1</v>
      </c>
      <c r="AN211" s="382">
        <v>-1069</v>
      </c>
      <c r="AO211" s="238">
        <f t="shared" si="3091"/>
        <v>-1069</v>
      </c>
      <c r="AP211" s="218">
        <f t="shared" ref="AP211" si="3235">AP210</f>
        <v>1</v>
      </c>
      <c r="AQ211" s="398">
        <v>1580</v>
      </c>
      <c r="AR211" s="239">
        <f t="shared" si="3092"/>
        <v>1580</v>
      </c>
      <c r="AS211" s="216">
        <f t="shared" ref="AS211" si="3236">AS210</f>
        <v>0</v>
      </c>
      <c r="AT211" s="398">
        <v>87.8</v>
      </c>
      <c r="AU211" s="240">
        <f t="shared" si="3093"/>
        <v>0</v>
      </c>
      <c r="AV211" s="214">
        <f t="shared" ref="AV211" si="3237">AV210</f>
        <v>0</v>
      </c>
      <c r="AW211" s="397">
        <v>-1709</v>
      </c>
      <c r="AX211" s="236">
        <f t="shared" si="3094"/>
        <v>0</v>
      </c>
      <c r="AY211" s="212">
        <f t="shared" ref="AY211" si="3238">AY210</f>
        <v>1</v>
      </c>
      <c r="AZ211" s="383">
        <v>4517.5</v>
      </c>
      <c r="BA211" s="241">
        <f t="shared" si="3095"/>
        <v>4517.5</v>
      </c>
      <c r="BB211" s="214">
        <f t="shared" ref="BB211" si="3239">BB210</f>
        <v>0</v>
      </c>
      <c r="BC211" s="383">
        <v>451.75</v>
      </c>
      <c r="BD211" s="242">
        <f t="shared" si="3096"/>
        <v>0</v>
      </c>
      <c r="BE211" s="212">
        <f t="shared" ref="BE211" si="3240">BE210</f>
        <v>0</v>
      </c>
      <c r="BF211" s="375">
        <v>2736</v>
      </c>
      <c r="BG211" s="242">
        <f t="shared" si="3097"/>
        <v>0</v>
      </c>
      <c r="BH211" s="212">
        <f t="shared" ref="BH211" si="3241">BH210</f>
        <v>1</v>
      </c>
      <c r="BI211" s="375">
        <v>1348.5</v>
      </c>
      <c r="BJ211" s="240">
        <f t="shared" si="3098"/>
        <v>1348.5</v>
      </c>
      <c r="BK211" s="212">
        <f t="shared" ref="BK211" si="3242">BK210</f>
        <v>0</v>
      </c>
      <c r="BL211" s="375">
        <v>238.5</v>
      </c>
      <c r="BM211" s="240">
        <f t="shared" si="3099"/>
        <v>0</v>
      </c>
      <c r="BN211" s="212">
        <f t="shared" ref="BN211" si="3243">BN210</f>
        <v>0</v>
      </c>
      <c r="BO211" s="398">
        <v>3087.5</v>
      </c>
      <c r="BP211" s="236">
        <f t="shared" si="3100"/>
        <v>0</v>
      </c>
      <c r="BQ211" s="212">
        <f t="shared" ref="BQ211" si="3244">BQ210</f>
        <v>2</v>
      </c>
      <c r="BR211" s="398">
        <v>3250</v>
      </c>
      <c r="BS211" s="242">
        <f t="shared" si="3101"/>
        <v>6500</v>
      </c>
      <c r="BT211" s="212">
        <f t="shared" ref="BT211" si="3245">BT210</f>
        <v>0</v>
      </c>
      <c r="BU211" s="398">
        <v>1625</v>
      </c>
      <c r="BV211" s="240">
        <f t="shared" si="3102"/>
        <v>0</v>
      </c>
      <c r="BW211" s="220">
        <f t="shared" ref="BW211" si="3246">BW210</f>
        <v>0</v>
      </c>
      <c r="BX211" s="398">
        <v>325</v>
      </c>
      <c r="BY211" s="236">
        <f t="shared" si="3103"/>
        <v>0</v>
      </c>
      <c r="BZ211" s="212">
        <f t="shared" si="3139"/>
        <v>0</v>
      </c>
      <c r="CA211" s="213"/>
      <c r="CB211" s="240">
        <f t="shared" si="3104"/>
        <v>0</v>
      </c>
      <c r="CC211" s="214">
        <f t="shared" si="3140"/>
        <v>0</v>
      </c>
      <c r="CD211" s="215"/>
      <c r="CE211" s="242">
        <f t="shared" si="3105"/>
        <v>0</v>
      </c>
      <c r="CF211" s="221">
        <f t="shared" si="3106"/>
        <v>9238.5</v>
      </c>
      <c r="CG211" s="222">
        <f t="shared" si="3107"/>
        <v>1</v>
      </c>
      <c r="CH211" s="222">
        <f t="shared" si="3108"/>
        <v>0</v>
      </c>
      <c r="CI211" s="223">
        <v>40360</v>
      </c>
      <c r="CJ211" s="209">
        <f t="shared" si="3109"/>
        <v>9238.5</v>
      </c>
      <c r="CK211" s="209">
        <f t="shared" si="3110"/>
        <v>0</v>
      </c>
      <c r="CL211" s="209">
        <f t="shared" si="3141"/>
        <v>757685.50999999989</v>
      </c>
      <c r="CM211" s="207">
        <f>MAX(CL55:CL211)</f>
        <v>757685.50999999989</v>
      </c>
      <c r="CN211" s="207">
        <f t="shared" si="3111"/>
        <v>0</v>
      </c>
      <c r="CO211" s="225" t="b">
        <f>(CN212=CM394)</f>
        <v>0</v>
      </c>
      <c r="CP211" s="226">
        <f t="shared" si="3079"/>
        <v>0</v>
      </c>
      <c r="CQ211" s="227">
        <f t="shared" ref="CQ211:CQ222" si="3247">CI250</f>
        <v>41275</v>
      </c>
      <c r="CR211" s="228">
        <f t="shared" ref="CR211:CR222" si="3248">N250+CR210</f>
        <v>113123.5</v>
      </c>
      <c r="CS211" s="228">
        <f t="shared" ref="CS211:CS222" si="3249">Q250+CS210</f>
        <v>0</v>
      </c>
      <c r="CT211" s="228">
        <f t="shared" ref="CT211:CT222" si="3250">T250+CT210</f>
        <v>0</v>
      </c>
      <c r="CU211" s="228">
        <f t="shared" ref="CU211:CU222" si="3251">W250+CU210</f>
        <v>0</v>
      </c>
      <c r="CV211" s="228">
        <f t="shared" ref="CV211:CV222" si="3252">Z250+CV210</f>
        <v>0</v>
      </c>
      <c r="CW211" s="228">
        <f t="shared" ref="CW211:CW222" si="3253">AC250+CW210</f>
        <v>98610.5</v>
      </c>
      <c r="CX211" s="228">
        <f t="shared" ref="CX211:CX222" si="3254">AF250+CX210</f>
        <v>0</v>
      </c>
      <c r="CY211" s="228">
        <f t="shared" ref="CY211:CY222" si="3255">AI250+CY210</f>
        <v>0</v>
      </c>
      <c r="CZ211" s="228">
        <f t="shared" ref="CZ211:CZ222" si="3256">AL250+CZ210</f>
        <v>0</v>
      </c>
      <c r="DA211" s="228">
        <f t="shared" ref="DA211:DA222" si="3257">AO250+DA210</f>
        <v>62259</v>
      </c>
      <c r="DB211" s="228">
        <f t="shared" ref="DB211:DB222" si="3258">AR250+DB210</f>
        <v>132459</v>
      </c>
      <c r="DC211" s="228">
        <f t="shared" ref="DC211:DC222" si="3259">AU250+DC210</f>
        <v>0</v>
      </c>
      <c r="DD211" s="228">
        <f t="shared" ref="DD211:DD222" si="3260">AX250+DD210</f>
        <v>0</v>
      </c>
      <c r="DE211" s="228">
        <f t="shared" ref="DE211:DE222" si="3261">BA250+DE210</f>
        <v>146873.21999999997</v>
      </c>
      <c r="DF211" s="228">
        <f t="shared" ref="DF211:DF222" si="3262">BD250+DF210</f>
        <v>0</v>
      </c>
      <c r="DG211" s="228">
        <f t="shared" ref="DG211:DG222" si="3263">BG250+DG210</f>
        <v>0</v>
      </c>
      <c r="DH211" s="228">
        <f t="shared" ref="DH211:DH222" si="3264">BJ250+DH210</f>
        <v>113274.28000000003</v>
      </c>
      <c r="DI211" s="228">
        <f t="shared" ref="DI211:DI222" si="3265">BM250+DI210</f>
        <v>0</v>
      </c>
      <c r="DJ211" s="228">
        <f t="shared" ref="DJ211:DJ222" si="3266">BP250+DJ210</f>
        <v>0</v>
      </c>
      <c r="DK211" s="228">
        <f t="shared" ref="DK211:DK222" si="3267">BS250+DK210</f>
        <v>365675.76</v>
      </c>
      <c r="DL211" s="228">
        <f t="shared" ref="DL211:DL222" si="3268">BV250+DL210</f>
        <v>0</v>
      </c>
      <c r="DM211" s="228">
        <f t="shared" ref="DM211:DM222" si="3269">BY250+DM210</f>
        <v>0</v>
      </c>
      <c r="DN211" s="228">
        <f t="shared" ref="DN211:DN222" si="3270">CB250+DN210</f>
        <v>0</v>
      </c>
      <c r="DO211" s="228">
        <f t="shared" ref="DO211:DO222" si="3271">CE250+DO210</f>
        <v>0</v>
      </c>
      <c r="DP211" s="229">
        <f t="shared" ref="DP211:DP222" si="3272">B250</f>
        <v>41275</v>
      </c>
      <c r="DQ211" s="228">
        <f t="shared" si="2688"/>
        <v>1032275.26</v>
      </c>
      <c r="DR211" s="230">
        <f t="shared" si="2689"/>
        <v>41275</v>
      </c>
      <c r="DS211" s="231">
        <f t="shared" si="2690"/>
        <v>0</v>
      </c>
      <c r="DT211" s="232"/>
      <c r="DU211" s="232"/>
      <c r="DV211" s="232"/>
      <c r="DW211" s="232"/>
      <c r="DX211" s="232"/>
      <c r="DY211" s="232"/>
      <c r="DZ211" s="232"/>
      <c r="EA211" s="232"/>
      <c r="EB211" s="232"/>
      <c r="EC211" s="232"/>
      <c r="ED211" s="232"/>
      <c r="EE211" s="232"/>
      <c r="EF211" s="232"/>
      <c r="EG211" s="232"/>
      <c r="EH211" s="232"/>
      <c r="EI211" s="232"/>
      <c r="EJ211" s="232"/>
      <c r="EK211" s="232"/>
      <c r="EL211" s="232"/>
      <c r="EM211" s="232"/>
      <c r="EN211" s="205"/>
      <c r="EO211" s="205"/>
      <c r="EP211" s="205"/>
      <c r="EQ211" s="205"/>
      <c r="ER211" s="205"/>
      <c r="ES211" s="205"/>
      <c r="ET211" s="205"/>
      <c r="EU211" s="205"/>
      <c r="EV211" s="205"/>
      <c r="EW211" s="205"/>
      <c r="EX211" s="205"/>
      <c r="EY211" s="205"/>
      <c r="EZ211" s="205"/>
      <c r="FA211" s="233"/>
      <c r="FB211" s="233"/>
      <c r="FC211" s="233"/>
      <c r="FD211" s="233"/>
      <c r="FE211" s="233"/>
      <c r="FF211" s="233"/>
      <c r="FG211" s="233"/>
      <c r="FH211" s="233"/>
      <c r="FI211" s="233"/>
    </row>
    <row r="212" spans="1:165" s="234" customFormat="1" ht="19.5" customHeight="1" x14ac:dyDescent="0.35">
      <c r="A212" s="205"/>
      <c r="B212" s="466">
        <f t="shared" si="3112"/>
        <v>40391</v>
      </c>
      <c r="C212" s="467">
        <f t="shared" si="3113"/>
        <v>86978.94</v>
      </c>
      <c r="D212" s="467">
        <v>0</v>
      </c>
      <c r="E212" s="467">
        <v>0</v>
      </c>
      <c r="F212" s="467">
        <f t="shared" si="3080"/>
        <v>9063.74</v>
      </c>
      <c r="G212" s="467">
        <f t="shared" si="3114"/>
        <v>96042.680000000008</v>
      </c>
      <c r="H212" s="480">
        <f t="shared" si="3115"/>
        <v>0.10420614461385709</v>
      </c>
      <c r="I212" s="347">
        <f t="shared" si="3116"/>
        <v>766749.24999999988</v>
      </c>
      <c r="J212" s="210">
        <f t="shared" si="3081"/>
        <v>0</v>
      </c>
      <c r="K212" s="211">
        <v>40391</v>
      </c>
      <c r="L212" s="212">
        <f t="shared" si="3117"/>
        <v>1</v>
      </c>
      <c r="M212" s="398">
        <v>339.5</v>
      </c>
      <c r="N212" s="235">
        <f t="shared" si="3082"/>
        <v>339.5</v>
      </c>
      <c r="O212" s="214">
        <f t="shared" ref="O212" si="3273">O211</f>
        <v>0</v>
      </c>
      <c r="P212" s="397">
        <v>-1.1499999999999999</v>
      </c>
      <c r="Q212" s="236">
        <f t="shared" si="3083"/>
        <v>0</v>
      </c>
      <c r="R212" s="212">
        <f t="shared" ref="R212" si="3274">R211</f>
        <v>0</v>
      </c>
      <c r="S212" s="398">
        <v>619.20000000000005</v>
      </c>
      <c r="T212" s="237">
        <f t="shared" si="3084"/>
        <v>0</v>
      </c>
      <c r="U212" s="216">
        <f t="shared" ref="U212" si="3275">U211</f>
        <v>0</v>
      </c>
      <c r="V212" s="398">
        <v>26.82</v>
      </c>
      <c r="W212" s="237">
        <f t="shared" si="3085"/>
        <v>0</v>
      </c>
      <c r="X212" s="216">
        <f t="shared" ref="X212" si="3276">X211</f>
        <v>0</v>
      </c>
      <c r="Y212" s="383">
        <v>644</v>
      </c>
      <c r="Z212" s="238">
        <f t="shared" si="3086"/>
        <v>0</v>
      </c>
      <c r="AA212" s="218">
        <f t="shared" ref="AA212" si="3277">AA211</f>
        <v>1</v>
      </c>
      <c r="AB212" s="383">
        <v>302.5</v>
      </c>
      <c r="AC212" s="239">
        <f t="shared" si="3087"/>
        <v>302.5</v>
      </c>
      <c r="AD212" s="216">
        <f t="shared" ref="AD212" si="3278">AD211</f>
        <v>0</v>
      </c>
      <c r="AE212" s="383">
        <v>29.3</v>
      </c>
      <c r="AF212" s="239">
        <f t="shared" si="3088"/>
        <v>0</v>
      </c>
      <c r="AG212" s="216">
        <f t="shared" ref="AG212" si="3279">AG211</f>
        <v>0</v>
      </c>
      <c r="AH212" s="383">
        <v>2611</v>
      </c>
      <c r="AI212" s="238">
        <f t="shared" si="3089"/>
        <v>0</v>
      </c>
      <c r="AJ212" s="218">
        <f t="shared" ref="AJ212" si="3280">AJ211</f>
        <v>0</v>
      </c>
      <c r="AK212" s="383">
        <v>1286</v>
      </c>
      <c r="AL212" s="239">
        <f t="shared" si="3090"/>
        <v>0</v>
      </c>
      <c r="AM212" s="216">
        <f t="shared" ref="AM212" si="3281">AM211</f>
        <v>1</v>
      </c>
      <c r="AN212" s="383">
        <v>491</v>
      </c>
      <c r="AO212" s="238">
        <f t="shared" si="3091"/>
        <v>491</v>
      </c>
      <c r="AP212" s="218">
        <f t="shared" ref="AP212" si="3282">AP211</f>
        <v>1</v>
      </c>
      <c r="AQ212" s="397">
        <v>-1079</v>
      </c>
      <c r="AR212" s="239">
        <f t="shared" si="3092"/>
        <v>-1079</v>
      </c>
      <c r="AS212" s="216">
        <f t="shared" ref="AS212" si="3283">AS211</f>
        <v>0</v>
      </c>
      <c r="AT212" s="397">
        <v>-143</v>
      </c>
      <c r="AU212" s="240">
        <f t="shared" si="3093"/>
        <v>0</v>
      </c>
      <c r="AV212" s="214">
        <f t="shared" ref="AV212" si="3284">AV211</f>
        <v>0</v>
      </c>
      <c r="AW212" s="398">
        <v>736</v>
      </c>
      <c r="AX212" s="236">
        <f t="shared" si="3094"/>
        <v>0</v>
      </c>
      <c r="AY212" s="212">
        <f t="shared" ref="AY212" si="3285">AY211</f>
        <v>1</v>
      </c>
      <c r="AZ212" s="383">
        <v>1713.74</v>
      </c>
      <c r="BA212" s="241">
        <f t="shared" si="3095"/>
        <v>1713.74</v>
      </c>
      <c r="BB212" s="214">
        <f t="shared" ref="BB212" si="3286">BB211</f>
        <v>0</v>
      </c>
      <c r="BC212" s="383">
        <v>171.37</v>
      </c>
      <c r="BD212" s="242">
        <f t="shared" si="3096"/>
        <v>0</v>
      </c>
      <c r="BE212" s="212">
        <f t="shared" ref="BE212" si="3287">BE211</f>
        <v>0</v>
      </c>
      <c r="BF212" s="374">
        <v>-869</v>
      </c>
      <c r="BG212" s="242">
        <f t="shared" si="3097"/>
        <v>0</v>
      </c>
      <c r="BH212" s="212">
        <f t="shared" ref="BH212" si="3288">BH211</f>
        <v>1</v>
      </c>
      <c r="BI212" s="374">
        <v>-454</v>
      </c>
      <c r="BJ212" s="240">
        <f t="shared" si="3098"/>
        <v>-454</v>
      </c>
      <c r="BK212" s="212">
        <f t="shared" ref="BK212" si="3289">BK211</f>
        <v>0</v>
      </c>
      <c r="BL212" s="374">
        <v>-122</v>
      </c>
      <c r="BM212" s="240">
        <f t="shared" si="3099"/>
        <v>0</v>
      </c>
      <c r="BN212" s="212">
        <f t="shared" ref="BN212" si="3290">BN211</f>
        <v>0</v>
      </c>
      <c r="BO212" s="397">
        <v>-332.75</v>
      </c>
      <c r="BP212" s="236">
        <f t="shared" si="3100"/>
        <v>0</v>
      </c>
      <c r="BQ212" s="212">
        <f t="shared" ref="BQ212" si="3291">BQ211</f>
        <v>2</v>
      </c>
      <c r="BR212" s="398">
        <v>3875</v>
      </c>
      <c r="BS212" s="242">
        <f t="shared" si="3101"/>
        <v>7750</v>
      </c>
      <c r="BT212" s="212">
        <f t="shared" ref="BT212" si="3292">BT211</f>
        <v>0</v>
      </c>
      <c r="BU212" s="398">
        <v>1937.5</v>
      </c>
      <c r="BV212" s="240">
        <f t="shared" si="3102"/>
        <v>0</v>
      </c>
      <c r="BW212" s="220">
        <f t="shared" ref="BW212" si="3293">BW211</f>
        <v>0</v>
      </c>
      <c r="BX212" s="398">
        <v>387.5</v>
      </c>
      <c r="BY212" s="236">
        <f t="shared" si="3103"/>
        <v>0</v>
      </c>
      <c r="BZ212" s="212">
        <f t="shared" si="3139"/>
        <v>0</v>
      </c>
      <c r="CA212" s="213"/>
      <c r="CB212" s="240">
        <f t="shared" si="3104"/>
        <v>0</v>
      </c>
      <c r="CC212" s="214">
        <f t="shared" si="3140"/>
        <v>0</v>
      </c>
      <c r="CD212" s="215"/>
      <c r="CE212" s="242">
        <f t="shared" si="3105"/>
        <v>0</v>
      </c>
      <c r="CF212" s="221">
        <f t="shared" si="3106"/>
        <v>9063.74</v>
      </c>
      <c r="CG212" s="222">
        <f t="shared" si="3107"/>
        <v>1</v>
      </c>
      <c r="CH212" s="222">
        <f t="shared" si="3108"/>
        <v>0</v>
      </c>
      <c r="CI212" s="223">
        <v>40391</v>
      </c>
      <c r="CJ212" s="209">
        <f t="shared" si="3109"/>
        <v>9063.74</v>
      </c>
      <c r="CK212" s="209">
        <f t="shared" si="3110"/>
        <v>0</v>
      </c>
      <c r="CL212" s="209">
        <f t="shared" si="3141"/>
        <v>766749.24999999988</v>
      </c>
      <c r="CM212" s="207">
        <f>MAX(CL55:CL212)</f>
        <v>766749.24999999988</v>
      </c>
      <c r="CN212" s="207">
        <f t="shared" si="3111"/>
        <v>0</v>
      </c>
      <c r="CO212" s="225" t="b">
        <f>(CN213=CM394)</f>
        <v>0</v>
      </c>
      <c r="CP212" s="226">
        <f t="shared" si="3079"/>
        <v>0</v>
      </c>
      <c r="CQ212" s="227">
        <f t="shared" si="3247"/>
        <v>41306</v>
      </c>
      <c r="CR212" s="228">
        <f t="shared" si="3248"/>
        <v>113952</v>
      </c>
      <c r="CS212" s="228">
        <f t="shared" si="3249"/>
        <v>0</v>
      </c>
      <c r="CT212" s="228">
        <f t="shared" si="3250"/>
        <v>0</v>
      </c>
      <c r="CU212" s="228">
        <f t="shared" si="3251"/>
        <v>0</v>
      </c>
      <c r="CV212" s="228">
        <f t="shared" si="3252"/>
        <v>0</v>
      </c>
      <c r="CW212" s="228">
        <f t="shared" si="3253"/>
        <v>102812</v>
      </c>
      <c r="CX212" s="228">
        <f t="shared" si="3254"/>
        <v>0</v>
      </c>
      <c r="CY212" s="228">
        <f t="shared" si="3255"/>
        <v>0</v>
      </c>
      <c r="CZ212" s="228">
        <f t="shared" si="3256"/>
        <v>0</v>
      </c>
      <c r="DA212" s="228">
        <f t="shared" si="3257"/>
        <v>64128</v>
      </c>
      <c r="DB212" s="228">
        <f t="shared" si="3258"/>
        <v>134556</v>
      </c>
      <c r="DC212" s="228">
        <f t="shared" si="3259"/>
        <v>0</v>
      </c>
      <c r="DD212" s="228">
        <f t="shared" si="3260"/>
        <v>0</v>
      </c>
      <c r="DE212" s="228">
        <f t="shared" si="3261"/>
        <v>146556.71999999997</v>
      </c>
      <c r="DF212" s="228">
        <f t="shared" si="3262"/>
        <v>0</v>
      </c>
      <c r="DG212" s="228">
        <f t="shared" si="3263"/>
        <v>0</v>
      </c>
      <c r="DH212" s="228">
        <f t="shared" si="3264"/>
        <v>114120.91000000003</v>
      </c>
      <c r="DI212" s="228">
        <f t="shared" si="3265"/>
        <v>0</v>
      </c>
      <c r="DJ212" s="228">
        <f t="shared" si="3266"/>
        <v>0</v>
      </c>
      <c r="DK212" s="228">
        <f t="shared" si="3267"/>
        <v>368650.76</v>
      </c>
      <c r="DL212" s="228">
        <f t="shared" si="3268"/>
        <v>0</v>
      </c>
      <c r="DM212" s="228">
        <f t="shared" si="3269"/>
        <v>0</v>
      </c>
      <c r="DN212" s="228">
        <f t="shared" si="3270"/>
        <v>0</v>
      </c>
      <c r="DO212" s="228">
        <f t="shared" si="3271"/>
        <v>0</v>
      </c>
      <c r="DP212" s="229">
        <f t="shared" si="3272"/>
        <v>41306</v>
      </c>
      <c r="DQ212" s="228">
        <f t="shared" si="2688"/>
        <v>1044776.39</v>
      </c>
      <c r="DR212" s="230">
        <f t="shared" si="2689"/>
        <v>41306</v>
      </c>
      <c r="DS212" s="231">
        <f t="shared" si="2690"/>
        <v>0</v>
      </c>
      <c r="DT212" s="232"/>
      <c r="DU212" s="232"/>
      <c r="DV212" s="232"/>
      <c r="DW212" s="232"/>
      <c r="DX212" s="232"/>
      <c r="DY212" s="232"/>
      <c r="DZ212" s="232"/>
      <c r="EA212" s="232"/>
      <c r="EB212" s="232"/>
      <c r="EC212" s="232"/>
      <c r="ED212" s="232"/>
      <c r="EE212" s="232"/>
      <c r="EF212" s="232"/>
      <c r="EG212" s="232"/>
      <c r="EH212" s="232"/>
      <c r="EI212" s="232"/>
      <c r="EJ212" s="232"/>
      <c r="EK212" s="232"/>
      <c r="EL212" s="232"/>
      <c r="EM212" s="232"/>
      <c r="EN212" s="205"/>
      <c r="EO212" s="205"/>
      <c r="EP212" s="205"/>
      <c r="EQ212" s="205"/>
      <c r="ER212" s="205"/>
      <c r="ES212" s="205"/>
      <c r="ET212" s="205"/>
      <c r="EU212" s="205"/>
      <c r="EV212" s="205"/>
      <c r="EW212" s="205"/>
      <c r="EX212" s="205"/>
      <c r="EY212" s="205"/>
      <c r="EZ212" s="205"/>
      <c r="FA212" s="233"/>
      <c r="FB212" s="233"/>
      <c r="FC212" s="233"/>
      <c r="FD212" s="233"/>
      <c r="FE212" s="233"/>
      <c r="FF212" s="233"/>
      <c r="FG212" s="233"/>
      <c r="FH212" s="233"/>
      <c r="FI212" s="233"/>
    </row>
    <row r="213" spans="1:165" s="234" customFormat="1" ht="19.5" customHeight="1" x14ac:dyDescent="0.35">
      <c r="A213" s="205"/>
      <c r="B213" s="466">
        <f t="shared" si="3112"/>
        <v>40422</v>
      </c>
      <c r="C213" s="467">
        <f t="shared" si="3113"/>
        <v>96042.680000000008</v>
      </c>
      <c r="D213" s="467">
        <v>0</v>
      </c>
      <c r="E213" s="467">
        <v>0</v>
      </c>
      <c r="F213" s="467">
        <f t="shared" si="3080"/>
        <v>8692.25</v>
      </c>
      <c r="G213" s="467">
        <f t="shared" si="3114"/>
        <v>104734.93000000001</v>
      </c>
      <c r="H213" s="480">
        <f t="shared" si="3115"/>
        <v>9.0504034248107185E-2</v>
      </c>
      <c r="I213" s="347">
        <f t="shared" si="3116"/>
        <v>775441.49999999988</v>
      </c>
      <c r="J213" s="210">
        <f t="shared" si="3081"/>
        <v>0</v>
      </c>
      <c r="K213" s="211">
        <v>40422</v>
      </c>
      <c r="L213" s="212">
        <f t="shared" si="3117"/>
        <v>1</v>
      </c>
      <c r="M213" s="397">
        <v>-963.5</v>
      </c>
      <c r="N213" s="235">
        <f t="shared" si="3082"/>
        <v>-963.5</v>
      </c>
      <c r="O213" s="214">
        <f t="shared" ref="O213" si="3294">O212</f>
        <v>0</v>
      </c>
      <c r="P213" s="397">
        <v>-131.44999999999999</v>
      </c>
      <c r="Q213" s="236">
        <f t="shared" si="3083"/>
        <v>0</v>
      </c>
      <c r="R213" s="212">
        <f t="shared" ref="R213" si="3295">R212</f>
        <v>0</v>
      </c>
      <c r="S213" s="398">
        <v>1010.4</v>
      </c>
      <c r="T213" s="237">
        <f t="shared" si="3084"/>
        <v>0</v>
      </c>
      <c r="U213" s="216">
        <f t="shared" ref="U213" si="3296">U212</f>
        <v>0</v>
      </c>
      <c r="V213" s="398">
        <v>65.94</v>
      </c>
      <c r="W213" s="237">
        <f t="shared" si="3085"/>
        <v>0</v>
      </c>
      <c r="X213" s="216">
        <f t="shared" ref="X213" si="3297">X212</f>
        <v>0</v>
      </c>
      <c r="Y213" s="383">
        <v>6110</v>
      </c>
      <c r="Z213" s="238">
        <f t="shared" si="3086"/>
        <v>0</v>
      </c>
      <c r="AA213" s="218">
        <f t="shared" ref="AA213" si="3298">AA212</f>
        <v>1</v>
      </c>
      <c r="AB213" s="383">
        <v>3055</v>
      </c>
      <c r="AC213" s="239">
        <f t="shared" si="3087"/>
        <v>3055</v>
      </c>
      <c r="AD213" s="216">
        <f t="shared" ref="AD213" si="3299">AD212</f>
        <v>0</v>
      </c>
      <c r="AE213" s="383">
        <v>611</v>
      </c>
      <c r="AF213" s="239">
        <f t="shared" si="3088"/>
        <v>0</v>
      </c>
      <c r="AG213" s="216">
        <f t="shared" ref="AG213" si="3300">AG212</f>
        <v>0</v>
      </c>
      <c r="AH213" s="383">
        <v>12000</v>
      </c>
      <c r="AI213" s="238">
        <f t="shared" si="3089"/>
        <v>0</v>
      </c>
      <c r="AJ213" s="218">
        <f t="shared" ref="AJ213" si="3301">AJ212</f>
        <v>0</v>
      </c>
      <c r="AK213" s="383">
        <v>6000</v>
      </c>
      <c r="AL213" s="239">
        <f t="shared" si="3090"/>
        <v>0</v>
      </c>
      <c r="AM213" s="216">
        <f t="shared" ref="AM213" si="3302">AM212</f>
        <v>1</v>
      </c>
      <c r="AN213" s="383">
        <v>2400</v>
      </c>
      <c r="AO213" s="238">
        <f t="shared" si="3091"/>
        <v>2400</v>
      </c>
      <c r="AP213" s="218">
        <f t="shared" ref="AP213" si="3303">AP212</f>
        <v>1</v>
      </c>
      <c r="AQ213" s="398">
        <v>3672</v>
      </c>
      <c r="AR213" s="239">
        <f t="shared" si="3092"/>
        <v>3672</v>
      </c>
      <c r="AS213" s="216">
        <f t="shared" ref="AS213" si="3304">AS212</f>
        <v>0</v>
      </c>
      <c r="AT213" s="398">
        <v>332.1</v>
      </c>
      <c r="AU213" s="240">
        <f t="shared" si="3093"/>
        <v>0</v>
      </c>
      <c r="AV213" s="214">
        <f t="shared" ref="AV213" si="3305">AV212</f>
        <v>0</v>
      </c>
      <c r="AW213" s="397">
        <v>-2161</v>
      </c>
      <c r="AX213" s="236">
        <f t="shared" si="3094"/>
        <v>0</v>
      </c>
      <c r="AY213" s="212">
        <f t="shared" ref="AY213" si="3306">AY212</f>
        <v>1</v>
      </c>
      <c r="AZ213" s="383">
        <v>6292.5</v>
      </c>
      <c r="BA213" s="241">
        <f t="shared" si="3095"/>
        <v>6292.5</v>
      </c>
      <c r="BB213" s="214">
        <f t="shared" ref="BB213" si="3307">BB212</f>
        <v>0</v>
      </c>
      <c r="BC213" s="383">
        <v>629.25</v>
      </c>
      <c r="BD213" s="242">
        <f t="shared" si="3096"/>
        <v>0</v>
      </c>
      <c r="BE213" s="212">
        <f t="shared" ref="BE213" si="3308">BE212</f>
        <v>0</v>
      </c>
      <c r="BF213" s="375">
        <v>6823.5</v>
      </c>
      <c r="BG213" s="242">
        <f t="shared" si="3097"/>
        <v>0</v>
      </c>
      <c r="BH213" s="212">
        <f t="shared" ref="BH213" si="3309">BH212</f>
        <v>1</v>
      </c>
      <c r="BI213" s="375">
        <v>3392.25</v>
      </c>
      <c r="BJ213" s="240">
        <f t="shared" si="3098"/>
        <v>3392.25</v>
      </c>
      <c r="BK213" s="212">
        <f t="shared" ref="BK213" si="3310">BK212</f>
        <v>0</v>
      </c>
      <c r="BL213" s="375">
        <v>647.25</v>
      </c>
      <c r="BM213" s="240">
        <f t="shared" si="3099"/>
        <v>0</v>
      </c>
      <c r="BN213" s="212">
        <f t="shared" ref="BN213" si="3311">BN212</f>
        <v>0</v>
      </c>
      <c r="BO213" s="398">
        <v>667.25</v>
      </c>
      <c r="BP213" s="236">
        <f t="shared" si="3100"/>
        <v>0</v>
      </c>
      <c r="BQ213" s="212">
        <f t="shared" ref="BQ213" si="3312">BQ212</f>
        <v>2</v>
      </c>
      <c r="BR213" s="397">
        <v>-4578</v>
      </c>
      <c r="BS213" s="242">
        <f t="shared" si="3101"/>
        <v>-9156</v>
      </c>
      <c r="BT213" s="212">
        <f t="shared" ref="BT213" si="3313">BT212</f>
        <v>0</v>
      </c>
      <c r="BU213" s="397">
        <v>-2328</v>
      </c>
      <c r="BV213" s="240">
        <f t="shared" si="3102"/>
        <v>0</v>
      </c>
      <c r="BW213" s="220">
        <f t="shared" ref="BW213" si="3314">BW212</f>
        <v>0</v>
      </c>
      <c r="BX213" s="397">
        <v>-528</v>
      </c>
      <c r="BY213" s="236">
        <f t="shared" si="3103"/>
        <v>0</v>
      </c>
      <c r="BZ213" s="212">
        <f t="shared" si="3139"/>
        <v>0</v>
      </c>
      <c r="CA213" s="213"/>
      <c r="CB213" s="240">
        <f t="shared" si="3104"/>
        <v>0</v>
      </c>
      <c r="CC213" s="214">
        <f t="shared" si="3140"/>
        <v>0</v>
      </c>
      <c r="CD213" s="215"/>
      <c r="CE213" s="242">
        <f t="shared" si="3105"/>
        <v>0</v>
      </c>
      <c r="CF213" s="221">
        <f t="shared" si="3106"/>
        <v>8692.25</v>
      </c>
      <c r="CG213" s="222">
        <f t="shared" si="3107"/>
        <v>1</v>
      </c>
      <c r="CH213" s="222">
        <f t="shared" si="3108"/>
        <v>0</v>
      </c>
      <c r="CI213" s="223">
        <v>40422</v>
      </c>
      <c r="CJ213" s="209">
        <f t="shared" si="3109"/>
        <v>8692.25</v>
      </c>
      <c r="CK213" s="209">
        <f t="shared" si="3110"/>
        <v>0</v>
      </c>
      <c r="CL213" s="209">
        <f t="shared" si="3141"/>
        <v>775441.49999999988</v>
      </c>
      <c r="CM213" s="207">
        <f>MAX(CL55:CL213)</f>
        <v>775441.49999999988</v>
      </c>
      <c r="CN213" s="207">
        <f t="shared" si="3111"/>
        <v>0</v>
      </c>
      <c r="CO213" s="225" t="b">
        <f>(CN214=CM394)</f>
        <v>0</v>
      </c>
      <c r="CP213" s="226">
        <f t="shared" si="3079"/>
        <v>0</v>
      </c>
      <c r="CQ213" s="227">
        <f t="shared" si="3247"/>
        <v>41334</v>
      </c>
      <c r="CR213" s="228">
        <f t="shared" si="3248"/>
        <v>116677.5</v>
      </c>
      <c r="CS213" s="228">
        <f t="shared" si="3249"/>
        <v>0</v>
      </c>
      <c r="CT213" s="228">
        <f t="shared" si="3250"/>
        <v>0</v>
      </c>
      <c r="CU213" s="228">
        <f t="shared" si="3251"/>
        <v>0</v>
      </c>
      <c r="CV213" s="228">
        <f t="shared" si="3252"/>
        <v>0</v>
      </c>
      <c r="CW213" s="228">
        <f t="shared" si="3253"/>
        <v>101021.5</v>
      </c>
      <c r="CX213" s="228">
        <f t="shared" si="3254"/>
        <v>0</v>
      </c>
      <c r="CY213" s="228">
        <f t="shared" si="3255"/>
        <v>0</v>
      </c>
      <c r="CZ213" s="228">
        <f t="shared" si="3256"/>
        <v>0</v>
      </c>
      <c r="DA213" s="228">
        <f t="shared" si="3257"/>
        <v>64182.1</v>
      </c>
      <c r="DB213" s="228">
        <f t="shared" si="3258"/>
        <v>133079</v>
      </c>
      <c r="DC213" s="228">
        <f t="shared" si="3259"/>
        <v>0</v>
      </c>
      <c r="DD213" s="228">
        <f t="shared" si="3260"/>
        <v>0</v>
      </c>
      <c r="DE213" s="228">
        <f t="shared" si="3261"/>
        <v>149980.46999999997</v>
      </c>
      <c r="DF213" s="228">
        <f t="shared" si="3262"/>
        <v>0</v>
      </c>
      <c r="DG213" s="228">
        <f t="shared" si="3263"/>
        <v>0</v>
      </c>
      <c r="DH213" s="228">
        <f t="shared" si="3264"/>
        <v>115624.04000000004</v>
      </c>
      <c r="DI213" s="228">
        <f t="shared" si="3265"/>
        <v>0</v>
      </c>
      <c r="DJ213" s="228">
        <f t="shared" si="3266"/>
        <v>0</v>
      </c>
      <c r="DK213" s="228">
        <f t="shared" si="3267"/>
        <v>373125.76</v>
      </c>
      <c r="DL213" s="228">
        <f t="shared" si="3268"/>
        <v>0</v>
      </c>
      <c r="DM213" s="228">
        <f t="shared" si="3269"/>
        <v>0</v>
      </c>
      <c r="DN213" s="228">
        <f t="shared" si="3270"/>
        <v>0</v>
      </c>
      <c r="DO213" s="228">
        <f t="shared" si="3271"/>
        <v>0</v>
      </c>
      <c r="DP213" s="229">
        <f t="shared" si="3272"/>
        <v>41334</v>
      </c>
      <c r="DQ213" s="228">
        <f t="shared" si="2688"/>
        <v>1053690.3700000001</v>
      </c>
      <c r="DR213" s="230">
        <f t="shared" si="2689"/>
        <v>41334</v>
      </c>
      <c r="DS213" s="231">
        <f t="shared" si="2690"/>
        <v>0</v>
      </c>
      <c r="DT213" s="232"/>
      <c r="DU213" s="232"/>
      <c r="DV213" s="232"/>
      <c r="DW213" s="232"/>
      <c r="DX213" s="232"/>
      <c r="DY213" s="232"/>
      <c r="DZ213" s="232"/>
      <c r="EA213" s="232"/>
      <c r="EB213" s="232"/>
      <c r="EC213" s="232"/>
      <c r="ED213" s="232"/>
      <c r="EE213" s="232"/>
      <c r="EF213" s="232"/>
      <c r="EG213" s="232"/>
      <c r="EH213" s="232"/>
      <c r="EI213" s="232"/>
      <c r="EJ213" s="232"/>
      <c r="EK213" s="232"/>
      <c r="EL213" s="232"/>
      <c r="EM213" s="232"/>
      <c r="EN213" s="205"/>
      <c r="EO213" s="205"/>
      <c r="EP213" s="205"/>
      <c r="EQ213" s="205"/>
      <c r="ER213" s="205"/>
      <c r="ES213" s="205"/>
      <c r="ET213" s="205"/>
      <c r="EU213" s="205"/>
      <c r="EV213" s="205"/>
      <c r="EW213" s="205"/>
      <c r="EX213" s="205"/>
      <c r="EY213" s="205"/>
      <c r="EZ213" s="205"/>
      <c r="FA213" s="233"/>
      <c r="FB213" s="233"/>
      <c r="FC213" s="233"/>
      <c r="FD213" s="233"/>
      <c r="FE213" s="233"/>
      <c r="FF213" s="233"/>
      <c r="FG213" s="233"/>
      <c r="FH213" s="233"/>
      <c r="FI213" s="233"/>
    </row>
    <row r="214" spans="1:165" s="234" customFormat="1" ht="19.5" customHeight="1" x14ac:dyDescent="0.35">
      <c r="A214" s="205"/>
      <c r="B214" s="466">
        <f t="shared" si="3112"/>
        <v>40452</v>
      </c>
      <c r="C214" s="467">
        <f t="shared" si="3113"/>
        <v>104734.93000000001</v>
      </c>
      <c r="D214" s="467">
        <v>0</v>
      </c>
      <c r="E214" s="467">
        <v>0</v>
      </c>
      <c r="F214" s="467">
        <f t="shared" si="3080"/>
        <v>21341.25</v>
      </c>
      <c r="G214" s="467">
        <f t="shared" si="3114"/>
        <v>126076.18000000001</v>
      </c>
      <c r="H214" s="480">
        <f t="shared" si="3115"/>
        <v>0.20376439837215721</v>
      </c>
      <c r="I214" s="347">
        <f t="shared" si="3116"/>
        <v>796782.74999999988</v>
      </c>
      <c r="J214" s="210">
        <f t="shared" si="3081"/>
        <v>0</v>
      </c>
      <c r="K214" s="211">
        <v>40452</v>
      </c>
      <c r="L214" s="212">
        <f t="shared" si="3117"/>
        <v>1</v>
      </c>
      <c r="M214" s="398">
        <v>2103</v>
      </c>
      <c r="N214" s="235">
        <f t="shared" si="3082"/>
        <v>2103</v>
      </c>
      <c r="O214" s="214">
        <f t="shared" ref="O214" si="3315">O213</f>
        <v>0</v>
      </c>
      <c r="P214" s="398">
        <v>210.3</v>
      </c>
      <c r="Q214" s="236">
        <f t="shared" si="3083"/>
        <v>0</v>
      </c>
      <c r="R214" s="212">
        <f t="shared" ref="R214" si="3316">R213</f>
        <v>0</v>
      </c>
      <c r="S214" s="398">
        <v>2528.1999999999998</v>
      </c>
      <c r="T214" s="237">
        <f t="shared" si="3084"/>
        <v>0</v>
      </c>
      <c r="U214" s="216">
        <f t="shared" ref="U214" si="3317">U213</f>
        <v>0</v>
      </c>
      <c r="V214" s="398">
        <v>252.82</v>
      </c>
      <c r="W214" s="237">
        <f t="shared" si="3085"/>
        <v>0</v>
      </c>
      <c r="X214" s="216">
        <f t="shared" ref="X214" si="3318">X213</f>
        <v>0</v>
      </c>
      <c r="Y214" s="383">
        <v>4980</v>
      </c>
      <c r="Z214" s="238">
        <f t="shared" si="3086"/>
        <v>0</v>
      </c>
      <c r="AA214" s="218">
        <f t="shared" ref="AA214" si="3319">AA213</f>
        <v>1</v>
      </c>
      <c r="AB214" s="383">
        <v>2490</v>
      </c>
      <c r="AC214" s="239">
        <f t="shared" si="3087"/>
        <v>2490</v>
      </c>
      <c r="AD214" s="216">
        <f t="shared" ref="AD214" si="3320">AD213</f>
        <v>0</v>
      </c>
      <c r="AE214" s="383">
        <v>498</v>
      </c>
      <c r="AF214" s="239">
        <f t="shared" si="3088"/>
        <v>0</v>
      </c>
      <c r="AG214" s="216">
        <f t="shared" ref="AG214" si="3321">AG213</f>
        <v>0</v>
      </c>
      <c r="AH214" s="383">
        <v>14885</v>
      </c>
      <c r="AI214" s="238">
        <f t="shared" si="3089"/>
        <v>0</v>
      </c>
      <c r="AJ214" s="218">
        <f t="shared" ref="AJ214" si="3322">AJ213</f>
        <v>0</v>
      </c>
      <c r="AK214" s="383">
        <v>7442.5</v>
      </c>
      <c r="AL214" s="239">
        <f t="shared" si="3090"/>
        <v>0</v>
      </c>
      <c r="AM214" s="216">
        <f t="shared" ref="AM214" si="3323">AM213</f>
        <v>1</v>
      </c>
      <c r="AN214" s="383">
        <v>2977</v>
      </c>
      <c r="AO214" s="238">
        <f t="shared" si="3091"/>
        <v>2977</v>
      </c>
      <c r="AP214" s="218">
        <f t="shared" ref="AP214" si="3324">AP213</f>
        <v>1</v>
      </c>
      <c r="AQ214" s="398">
        <v>1029</v>
      </c>
      <c r="AR214" s="239">
        <f t="shared" si="3092"/>
        <v>1029</v>
      </c>
      <c r="AS214" s="216">
        <f t="shared" ref="AS214" si="3325">AS213</f>
        <v>0</v>
      </c>
      <c r="AT214" s="398">
        <v>102.9</v>
      </c>
      <c r="AU214" s="240">
        <f t="shared" si="3093"/>
        <v>0</v>
      </c>
      <c r="AV214" s="214">
        <f t="shared" ref="AV214" si="3326">AV213</f>
        <v>0</v>
      </c>
      <c r="AW214" s="398">
        <v>346</v>
      </c>
      <c r="AX214" s="236">
        <f t="shared" si="3094"/>
        <v>0</v>
      </c>
      <c r="AY214" s="212">
        <f t="shared" ref="AY214" si="3327">AY213</f>
        <v>1</v>
      </c>
      <c r="AZ214" s="382">
        <v>-1276.5</v>
      </c>
      <c r="BA214" s="241">
        <f t="shared" si="3095"/>
        <v>-1276.5</v>
      </c>
      <c r="BB214" s="214">
        <f t="shared" ref="BB214" si="3328">BB213</f>
        <v>0</v>
      </c>
      <c r="BC214" s="382">
        <v>-162.75</v>
      </c>
      <c r="BD214" s="242">
        <f t="shared" si="3096"/>
        <v>0</v>
      </c>
      <c r="BE214" s="212">
        <f t="shared" ref="BE214" si="3329">BE213</f>
        <v>0</v>
      </c>
      <c r="BF214" s="375">
        <v>3537.5</v>
      </c>
      <c r="BG214" s="242">
        <f t="shared" si="3097"/>
        <v>0</v>
      </c>
      <c r="BH214" s="212">
        <f t="shared" ref="BH214" si="3330">BH213</f>
        <v>1</v>
      </c>
      <c r="BI214" s="375">
        <v>1768.75</v>
      </c>
      <c r="BJ214" s="240">
        <f t="shared" si="3098"/>
        <v>1768.75</v>
      </c>
      <c r="BK214" s="212">
        <f t="shared" ref="BK214" si="3331">BK213</f>
        <v>0</v>
      </c>
      <c r="BL214" s="375">
        <v>353.75</v>
      </c>
      <c r="BM214" s="240">
        <f t="shared" si="3099"/>
        <v>0</v>
      </c>
      <c r="BN214" s="212">
        <f t="shared" ref="BN214" si="3332">BN213</f>
        <v>0</v>
      </c>
      <c r="BO214" s="397">
        <v>-1614</v>
      </c>
      <c r="BP214" s="236">
        <f t="shared" si="3100"/>
        <v>0</v>
      </c>
      <c r="BQ214" s="212">
        <f t="shared" ref="BQ214" si="3333">BQ213</f>
        <v>2</v>
      </c>
      <c r="BR214" s="398">
        <v>6125</v>
      </c>
      <c r="BS214" s="242">
        <f t="shared" si="3101"/>
        <v>12250</v>
      </c>
      <c r="BT214" s="212">
        <f t="shared" ref="BT214" si="3334">BT213</f>
        <v>0</v>
      </c>
      <c r="BU214" s="398">
        <v>3062.5</v>
      </c>
      <c r="BV214" s="240">
        <f t="shared" si="3102"/>
        <v>0</v>
      </c>
      <c r="BW214" s="220">
        <f t="shared" ref="BW214" si="3335">BW213</f>
        <v>0</v>
      </c>
      <c r="BX214" s="398">
        <v>612.5</v>
      </c>
      <c r="BY214" s="236">
        <f t="shared" si="3103"/>
        <v>0</v>
      </c>
      <c r="BZ214" s="212">
        <f t="shared" si="3139"/>
        <v>0</v>
      </c>
      <c r="CA214" s="213"/>
      <c r="CB214" s="240">
        <f t="shared" si="3104"/>
        <v>0</v>
      </c>
      <c r="CC214" s="214">
        <f t="shared" si="3140"/>
        <v>0</v>
      </c>
      <c r="CD214" s="215"/>
      <c r="CE214" s="242">
        <f t="shared" si="3105"/>
        <v>0</v>
      </c>
      <c r="CF214" s="221">
        <f t="shared" si="3106"/>
        <v>21341.25</v>
      </c>
      <c r="CG214" s="222">
        <f t="shared" si="3107"/>
        <v>1</v>
      </c>
      <c r="CH214" s="222">
        <f t="shared" si="3108"/>
        <v>0</v>
      </c>
      <c r="CI214" s="223">
        <v>40452</v>
      </c>
      <c r="CJ214" s="209">
        <f t="shared" si="3109"/>
        <v>21341.25</v>
      </c>
      <c r="CK214" s="209">
        <f t="shared" si="3110"/>
        <v>0</v>
      </c>
      <c r="CL214" s="209">
        <f t="shared" si="3141"/>
        <v>796782.74999999988</v>
      </c>
      <c r="CM214" s="207">
        <f>MAX(CL55:CL214)</f>
        <v>796782.74999999988</v>
      </c>
      <c r="CN214" s="207">
        <f t="shared" si="3111"/>
        <v>0</v>
      </c>
      <c r="CO214" s="225" t="b">
        <f>(CN215=CM394)</f>
        <v>0</v>
      </c>
      <c r="CP214" s="226">
        <f t="shared" si="3079"/>
        <v>0</v>
      </c>
      <c r="CQ214" s="227">
        <f t="shared" si="3247"/>
        <v>41365</v>
      </c>
      <c r="CR214" s="228">
        <f t="shared" si="3248"/>
        <v>118096.5</v>
      </c>
      <c r="CS214" s="228">
        <f t="shared" si="3249"/>
        <v>0</v>
      </c>
      <c r="CT214" s="228">
        <f t="shared" si="3250"/>
        <v>0</v>
      </c>
      <c r="CU214" s="228">
        <f t="shared" si="3251"/>
        <v>0</v>
      </c>
      <c r="CV214" s="228">
        <f t="shared" si="3252"/>
        <v>0</v>
      </c>
      <c r="CW214" s="228">
        <f t="shared" si="3253"/>
        <v>107156.5</v>
      </c>
      <c r="CX214" s="228">
        <f t="shared" si="3254"/>
        <v>0</v>
      </c>
      <c r="CY214" s="228">
        <f t="shared" si="3255"/>
        <v>0</v>
      </c>
      <c r="CZ214" s="228">
        <f t="shared" si="3256"/>
        <v>0</v>
      </c>
      <c r="DA214" s="228">
        <f t="shared" si="3257"/>
        <v>68325</v>
      </c>
      <c r="DB214" s="228">
        <f t="shared" si="3258"/>
        <v>133041</v>
      </c>
      <c r="DC214" s="228">
        <f t="shared" si="3259"/>
        <v>0</v>
      </c>
      <c r="DD214" s="228">
        <f t="shared" si="3260"/>
        <v>0</v>
      </c>
      <c r="DE214" s="228">
        <f t="shared" si="3261"/>
        <v>147561.71999999997</v>
      </c>
      <c r="DF214" s="228">
        <f t="shared" si="3262"/>
        <v>0</v>
      </c>
      <c r="DG214" s="228">
        <f t="shared" si="3263"/>
        <v>0</v>
      </c>
      <c r="DH214" s="228">
        <f t="shared" si="3264"/>
        <v>114451.29000000004</v>
      </c>
      <c r="DI214" s="228">
        <f t="shared" si="3265"/>
        <v>0</v>
      </c>
      <c r="DJ214" s="228">
        <f t="shared" si="3266"/>
        <v>0</v>
      </c>
      <c r="DK214" s="228">
        <f t="shared" si="3267"/>
        <v>370094.76</v>
      </c>
      <c r="DL214" s="228">
        <f t="shared" si="3268"/>
        <v>0</v>
      </c>
      <c r="DM214" s="228">
        <f t="shared" si="3269"/>
        <v>0</v>
      </c>
      <c r="DN214" s="228">
        <f t="shared" si="3270"/>
        <v>0</v>
      </c>
      <c r="DO214" s="228">
        <f t="shared" si="3271"/>
        <v>0</v>
      </c>
      <c r="DP214" s="229">
        <f t="shared" si="3272"/>
        <v>41365</v>
      </c>
      <c r="DQ214" s="228">
        <f t="shared" si="2688"/>
        <v>1058726.77</v>
      </c>
      <c r="DR214" s="230">
        <f t="shared" si="2689"/>
        <v>41365</v>
      </c>
      <c r="DS214" s="231">
        <f t="shared" si="2690"/>
        <v>0</v>
      </c>
      <c r="DT214" s="232"/>
      <c r="DU214" s="232"/>
      <c r="DV214" s="232"/>
      <c r="DW214" s="232"/>
      <c r="DX214" s="232"/>
      <c r="DY214" s="232"/>
      <c r="DZ214" s="232"/>
      <c r="EA214" s="232"/>
      <c r="EB214" s="232"/>
      <c r="EC214" s="232"/>
      <c r="ED214" s="232"/>
      <c r="EE214" s="232"/>
      <c r="EF214" s="232"/>
      <c r="EG214" s="232"/>
      <c r="EH214" s="232"/>
      <c r="EI214" s="232"/>
      <c r="EJ214" s="232"/>
      <c r="EK214" s="232"/>
      <c r="EL214" s="232"/>
      <c r="EM214" s="232"/>
      <c r="EN214" s="205"/>
      <c r="EO214" s="205"/>
      <c r="EP214" s="205"/>
      <c r="EQ214" s="205"/>
      <c r="ER214" s="205"/>
      <c r="ES214" s="205"/>
      <c r="ET214" s="205"/>
      <c r="EU214" s="205"/>
      <c r="EV214" s="205"/>
      <c r="EW214" s="205"/>
      <c r="EX214" s="205"/>
      <c r="EY214" s="205"/>
      <c r="EZ214" s="205"/>
      <c r="FA214" s="233"/>
      <c r="FB214" s="233"/>
      <c r="FC214" s="233"/>
      <c r="FD214" s="233"/>
      <c r="FE214" s="233"/>
      <c r="FF214" s="233"/>
      <c r="FG214" s="233"/>
      <c r="FH214" s="233"/>
      <c r="FI214" s="233"/>
    </row>
    <row r="215" spans="1:165" s="234" customFormat="1" ht="19.5" customHeight="1" x14ac:dyDescent="0.35">
      <c r="A215" s="205"/>
      <c r="B215" s="466">
        <f t="shared" si="3112"/>
        <v>40483</v>
      </c>
      <c r="C215" s="467">
        <f t="shared" si="3113"/>
        <v>126076.18000000001</v>
      </c>
      <c r="D215" s="467">
        <v>0</v>
      </c>
      <c r="E215" s="467">
        <v>0</v>
      </c>
      <c r="F215" s="467">
        <f t="shared" si="3080"/>
        <v>9627.869999999999</v>
      </c>
      <c r="G215" s="467">
        <f t="shared" si="3114"/>
        <v>135704.05000000002</v>
      </c>
      <c r="H215" s="480">
        <f t="shared" si="3115"/>
        <v>7.6365495845448356E-2</v>
      </c>
      <c r="I215" s="347">
        <f t="shared" si="3116"/>
        <v>806410.61999999988</v>
      </c>
      <c r="J215" s="210">
        <f t="shared" si="3081"/>
        <v>0</v>
      </c>
      <c r="K215" s="211">
        <v>40483</v>
      </c>
      <c r="L215" s="212">
        <f t="shared" si="3117"/>
        <v>1</v>
      </c>
      <c r="M215" s="398">
        <v>710.5</v>
      </c>
      <c r="N215" s="235">
        <f t="shared" si="3082"/>
        <v>710.5</v>
      </c>
      <c r="O215" s="214">
        <f t="shared" ref="O215" si="3336">O214</f>
        <v>0</v>
      </c>
      <c r="P215" s="398">
        <v>35.950000000000003</v>
      </c>
      <c r="Q215" s="236">
        <f t="shared" si="3083"/>
        <v>0</v>
      </c>
      <c r="R215" s="212">
        <f t="shared" ref="R215" si="3337">R214</f>
        <v>0</v>
      </c>
      <c r="S215" s="397">
        <v>-142.4</v>
      </c>
      <c r="T215" s="237">
        <f t="shared" si="3084"/>
        <v>0</v>
      </c>
      <c r="U215" s="216">
        <f t="shared" ref="U215" si="3338">U214</f>
        <v>0</v>
      </c>
      <c r="V215" s="397">
        <v>-14.24</v>
      </c>
      <c r="W215" s="237">
        <f t="shared" si="3085"/>
        <v>0</v>
      </c>
      <c r="X215" s="216">
        <f t="shared" ref="X215" si="3339">X214</f>
        <v>0</v>
      </c>
      <c r="Y215" s="382">
        <v>-16</v>
      </c>
      <c r="Z215" s="238">
        <f t="shared" si="3086"/>
        <v>0</v>
      </c>
      <c r="AA215" s="218">
        <f t="shared" ref="AA215" si="3340">AA214</f>
        <v>1</v>
      </c>
      <c r="AB215" s="382">
        <v>-47</v>
      </c>
      <c r="AC215" s="239">
        <f t="shared" si="3087"/>
        <v>-47</v>
      </c>
      <c r="AD215" s="216">
        <f t="shared" ref="AD215" si="3341">AD214</f>
        <v>0</v>
      </c>
      <c r="AE215" s="382">
        <v>-71.8</v>
      </c>
      <c r="AF215" s="239">
        <f t="shared" si="3088"/>
        <v>0</v>
      </c>
      <c r="AG215" s="216">
        <f t="shared" ref="AG215" si="3342">AG214</f>
        <v>0</v>
      </c>
      <c r="AH215" s="383">
        <v>16680</v>
      </c>
      <c r="AI215" s="238">
        <f t="shared" si="3089"/>
        <v>0</v>
      </c>
      <c r="AJ215" s="218">
        <f t="shared" ref="AJ215" si="3343">AJ214</f>
        <v>0</v>
      </c>
      <c r="AK215" s="383">
        <v>8340</v>
      </c>
      <c r="AL215" s="239">
        <f t="shared" si="3090"/>
        <v>0</v>
      </c>
      <c r="AM215" s="216">
        <f t="shared" ref="AM215" si="3344">AM214</f>
        <v>1</v>
      </c>
      <c r="AN215" s="383">
        <v>3336</v>
      </c>
      <c r="AO215" s="238">
        <f t="shared" si="3091"/>
        <v>3336</v>
      </c>
      <c r="AP215" s="218">
        <f t="shared" ref="AP215" si="3345">AP214</f>
        <v>1</v>
      </c>
      <c r="AQ215" s="398">
        <v>3844</v>
      </c>
      <c r="AR215" s="239">
        <f t="shared" si="3092"/>
        <v>3844</v>
      </c>
      <c r="AS215" s="216">
        <f t="shared" ref="AS215" si="3346">AS214</f>
        <v>0</v>
      </c>
      <c r="AT215" s="398">
        <v>349.3</v>
      </c>
      <c r="AU215" s="240">
        <f t="shared" si="3093"/>
        <v>0</v>
      </c>
      <c r="AV215" s="214">
        <f t="shared" ref="AV215" si="3347">AV214</f>
        <v>0</v>
      </c>
      <c r="AW215" s="397">
        <v>-732</v>
      </c>
      <c r="AX215" s="236">
        <f t="shared" si="3094"/>
        <v>0</v>
      </c>
      <c r="AY215" s="212">
        <f t="shared" ref="AY215" si="3348">AY214</f>
        <v>1</v>
      </c>
      <c r="AZ215" s="382">
        <v>-511.76</v>
      </c>
      <c r="BA215" s="241">
        <f t="shared" si="3095"/>
        <v>-511.76</v>
      </c>
      <c r="BB215" s="214">
        <f t="shared" ref="BB215" si="3349">BB214</f>
        <v>0</v>
      </c>
      <c r="BC215" s="382">
        <v>-121.38</v>
      </c>
      <c r="BD215" s="242">
        <f t="shared" si="3096"/>
        <v>0</v>
      </c>
      <c r="BE215" s="212">
        <f t="shared" ref="BE215" si="3350">BE214</f>
        <v>0</v>
      </c>
      <c r="BF215" s="375">
        <v>8287.25</v>
      </c>
      <c r="BG215" s="242">
        <f t="shared" si="3097"/>
        <v>0</v>
      </c>
      <c r="BH215" s="212">
        <f t="shared" ref="BH215" si="3351">BH214</f>
        <v>1</v>
      </c>
      <c r="BI215" s="375">
        <v>4124.13</v>
      </c>
      <c r="BJ215" s="240">
        <f t="shared" si="3098"/>
        <v>4124.13</v>
      </c>
      <c r="BK215" s="212">
        <f t="shared" ref="BK215" si="3352">BK214</f>
        <v>0</v>
      </c>
      <c r="BL215" s="375">
        <v>793.63</v>
      </c>
      <c r="BM215" s="240">
        <f t="shared" si="3099"/>
        <v>0</v>
      </c>
      <c r="BN215" s="212">
        <f t="shared" ref="BN215" si="3353">BN214</f>
        <v>0</v>
      </c>
      <c r="BO215" s="398">
        <v>1165.75</v>
      </c>
      <c r="BP215" s="236">
        <f t="shared" si="3100"/>
        <v>0</v>
      </c>
      <c r="BQ215" s="212">
        <f t="shared" ref="BQ215" si="3354">BQ214</f>
        <v>2</v>
      </c>
      <c r="BR215" s="397">
        <v>-914</v>
      </c>
      <c r="BS215" s="242">
        <f t="shared" si="3101"/>
        <v>-1828</v>
      </c>
      <c r="BT215" s="212">
        <f t="shared" ref="BT215" si="3355">BT214</f>
        <v>0</v>
      </c>
      <c r="BU215" s="397">
        <v>-476.5</v>
      </c>
      <c r="BV215" s="240">
        <f t="shared" si="3102"/>
        <v>0</v>
      </c>
      <c r="BW215" s="220">
        <f t="shared" ref="BW215" si="3356">BW214</f>
        <v>0</v>
      </c>
      <c r="BX215" s="397">
        <v>-126.5</v>
      </c>
      <c r="BY215" s="236">
        <f t="shared" si="3103"/>
        <v>0</v>
      </c>
      <c r="BZ215" s="212">
        <f t="shared" si="3139"/>
        <v>0</v>
      </c>
      <c r="CA215" s="213"/>
      <c r="CB215" s="240">
        <f t="shared" si="3104"/>
        <v>0</v>
      </c>
      <c r="CC215" s="214">
        <f t="shared" si="3140"/>
        <v>0</v>
      </c>
      <c r="CD215" s="215"/>
      <c r="CE215" s="242">
        <f t="shared" si="3105"/>
        <v>0</v>
      </c>
      <c r="CF215" s="221">
        <f t="shared" si="3106"/>
        <v>9627.869999999999</v>
      </c>
      <c r="CG215" s="222">
        <f t="shared" si="3107"/>
        <v>1</v>
      </c>
      <c r="CH215" s="222">
        <f t="shared" si="3108"/>
        <v>0</v>
      </c>
      <c r="CI215" s="223">
        <v>40483</v>
      </c>
      <c r="CJ215" s="209">
        <f t="shared" si="3109"/>
        <v>9627.869999999999</v>
      </c>
      <c r="CK215" s="209">
        <f t="shared" si="3110"/>
        <v>0</v>
      </c>
      <c r="CL215" s="209">
        <f t="shared" si="3141"/>
        <v>806410.61999999988</v>
      </c>
      <c r="CM215" s="207">
        <f>MAX(CL55:CL215)</f>
        <v>806410.61999999988</v>
      </c>
      <c r="CN215" s="207">
        <f t="shared" si="3111"/>
        <v>0</v>
      </c>
      <c r="CO215" s="225" t="b">
        <f>(CN216=CM394)</f>
        <v>0</v>
      </c>
      <c r="CP215" s="226">
        <f t="shared" si="3079"/>
        <v>0</v>
      </c>
      <c r="CQ215" s="227">
        <f t="shared" si="3247"/>
        <v>41395</v>
      </c>
      <c r="CR215" s="228">
        <f t="shared" si="3248"/>
        <v>119755</v>
      </c>
      <c r="CS215" s="228">
        <f t="shared" si="3249"/>
        <v>0</v>
      </c>
      <c r="CT215" s="228">
        <f t="shared" si="3250"/>
        <v>0</v>
      </c>
      <c r="CU215" s="228">
        <f t="shared" si="3251"/>
        <v>0</v>
      </c>
      <c r="CV215" s="228">
        <f t="shared" si="3252"/>
        <v>0</v>
      </c>
      <c r="CW215" s="228">
        <f t="shared" si="3253"/>
        <v>111594.5</v>
      </c>
      <c r="CX215" s="228">
        <f t="shared" si="3254"/>
        <v>0</v>
      </c>
      <c r="CY215" s="228">
        <f t="shared" si="3255"/>
        <v>0</v>
      </c>
      <c r="CZ215" s="228">
        <f t="shared" si="3256"/>
        <v>0</v>
      </c>
      <c r="DA215" s="228">
        <f t="shared" si="3257"/>
        <v>70416</v>
      </c>
      <c r="DB215" s="228">
        <f t="shared" si="3258"/>
        <v>141049</v>
      </c>
      <c r="DC215" s="228">
        <f t="shared" si="3259"/>
        <v>0</v>
      </c>
      <c r="DD215" s="228">
        <f t="shared" si="3260"/>
        <v>0</v>
      </c>
      <c r="DE215" s="228">
        <f t="shared" si="3261"/>
        <v>144384.96999999997</v>
      </c>
      <c r="DF215" s="228">
        <f t="shared" si="3262"/>
        <v>0</v>
      </c>
      <c r="DG215" s="228">
        <f t="shared" si="3263"/>
        <v>0</v>
      </c>
      <c r="DH215" s="228">
        <f t="shared" si="3264"/>
        <v>113296.04000000004</v>
      </c>
      <c r="DI215" s="228">
        <f t="shared" si="3265"/>
        <v>0</v>
      </c>
      <c r="DJ215" s="228">
        <f t="shared" si="3266"/>
        <v>0</v>
      </c>
      <c r="DK215" s="228">
        <f t="shared" si="3267"/>
        <v>377669.76</v>
      </c>
      <c r="DL215" s="228">
        <f t="shared" si="3268"/>
        <v>0</v>
      </c>
      <c r="DM215" s="228">
        <f t="shared" si="3269"/>
        <v>0</v>
      </c>
      <c r="DN215" s="228">
        <f t="shared" si="3270"/>
        <v>0</v>
      </c>
      <c r="DO215" s="228">
        <f t="shared" si="3271"/>
        <v>0</v>
      </c>
      <c r="DP215" s="229">
        <f t="shared" si="3272"/>
        <v>41395</v>
      </c>
      <c r="DQ215" s="228">
        <f t="shared" si="2688"/>
        <v>1078165.27</v>
      </c>
      <c r="DR215" s="230">
        <f t="shared" si="2689"/>
        <v>41395</v>
      </c>
      <c r="DS215" s="231">
        <f t="shared" si="2690"/>
        <v>0</v>
      </c>
      <c r="DT215" s="232"/>
      <c r="DU215" s="232"/>
      <c r="DV215" s="232"/>
      <c r="DW215" s="232"/>
      <c r="DX215" s="232"/>
      <c r="DY215" s="232"/>
      <c r="DZ215" s="232"/>
      <c r="EA215" s="232"/>
      <c r="EB215" s="232"/>
      <c r="EC215" s="232"/>
      <c r="ED215" s="232"/>
      <c r="EE215" s="232"/>
      <c r="EF215" s="232"/>
      <c r="EG215" s="232"/>
      <c r="EH215" s="232"/>
      <c r="EI215" s="232"/>
      <c r="EJ215" s="232"/>
      <c r="EK215" s="232"/>
      <c r="EL215" s="232"/>
      <c r="EM215" s="232"/>
      <c r="EN215" s="205"/>
      <c r="EO215" s="205"/>
      <c r="EP215" s="205"/>
      <c r="EQ215" s="205"/>
      <c r="ER215" s="205"/>
      <c r="ES215" s="205"/>
      <c r="ET215" s="205"/>
      <c r="EU215" s="205"/>
      <c r="EV215" s="205"/>
      <c r="EW215" s="205"/>
      <c r="EX215" s="205"/>
      <c r="EY215" s="205"/>
      <c r="EZ215" s="205"/>
      <c r="FA215" s="233"/>
      <c r="FB215" s="233"/>
      <c r="FC215" s="233"/>
      <c r="FD215" s="233"/>
      <c r="FE215" s="233"/>
      <c r="FF215" s="233"/>
      <c r="FG215" s="233"/>
      <c r="FH215" s="233"/>
      <c r="FI215" s="233"/>
    </row>
    <row r="216" spans="1:165" s="234" customFormat="1" ht="19.5" customHeight="1" x14ac:dyDescent="0.35">
      <c r="A216" s="205"/>
      <c r="B216" s="466">
        <f t="shared" si="3112"/>
        <v>40513</v>
      </c>
      <c r="C216" s="467">
        <f t="shared" si="3113"/>
        <v>135704.05000000002</v>
      </c>
      <c r="D216" s="467">
        <v>0</v>
      </c>
      <c r="E216" s="467">
        <v>0</v>
      </c>
      <c r="F216" s="467">
        <f t="shared" si="3080"/>
        <v>13223.630000000001</v>
      </c>
      <c r="G216" s="467">
        <f t="shared" si="3114"/>
        <v>148927.68000000002</v>
      </c>
      <c r="H216" s="480">
        <f t="shared" si="3115"/>
        <v>9.7444623060255017E-2</v>
      </c>
      <c r="I216" s="347">
        <f t="shared" si="3116"/>
        <v>819634.24999999988</v>
      </c>
      <c r="J216" s="210">
        <f t="shared" si="3081"/>
        <v>0</v>
      </c>
      <c r="K216" s="211">
        <v>40513</v>
      </c>
      <c r="L216" s="212">
        <f t="shared" si="3117"/>
        <v>1</v>
      </c>
      <c r="M216" s="398">
        <v>1263.5</v>
      </c>
      <c r="N216" s="235">
        <f t="shared" si="3082"/>
        <v>1263.5</v>
      </c>
      <c r="O216" s="214">
        <f t="shared" ref="O216" si="3357">O215</f>
        <v>0</v>
      </c>
      <c r="P216" s="398">
        <v>91.25</v>
      </c>
      <c r="Q216" s="236">
        <f t="shared" si="3083"/>
        <v>0</v>
      </c>
      <c r="R216" s="212">
        <f t="shared" ref="R216" si="3358">R215</f>
        <v>0</v>
      </c>
      <c r="S216" s="398">
        <v>2010.6</v>
      </c>
      <c r="T216" s="237">
        <f t="shared" si="3084"/>
        <v>0</v>
      </c>
      <c r="U216" s="216">
        <f t="shared" ref="U216" si="3359">U215</f>
        <v>0</v>
      </c>
      <c r="V216" s="398">
        <v>201.06</v>
      </c>
      <c r="W216" s="237">
        <f t="shared" si="3085"/>
        <v>0</v>
      </c>
      <c r="X216" s="216">
        <f t="shared" ref="X216" si="3360">X215</f>
        <v>0</v>
      </c>
      <c r="Y216" s="383">
        <v>3485</v>
      </c>
      <c r="Z216" s="238">
        <f t="shared" si="3086"/>
        <v>0</v>
      </c>
      <c r="AA216" s="218">
        <f t="shared" ref="AA216" si="3361">AA215</f>
        <v>1</v>
      </c>
      <c r="AB216" s="383">
        <v>1742.5</v>
      </c>
      <c r="AC216" s="239">
        <f t="shared" si="3087"/>
        <v>1742.5</v>
      </c>
      <c r="AD216" s="216">
        <f t="shared" ref="AD216" si="3362">AD215</f>
        <v>0</v>
      </c>
      <c r="AE216" s="383">
        <v>348.5</v>
      </c>
      <c r="AF216" s="239">
        <f t="shared" si="3088"/>
        <v>0</v>
      </c>
      <c r="AG216" s="216">
        <f t="shared" ref="AG216" si="3363">AG215</f>
        <v>0</v>
      </c>
      <c r="AH216" s="383">
        <v>13915</v>
      </c>
      <c r="AI216" s="238">
        <f t="shared" si="3089"/>
        <v>0</v>
      </c>
      <c r="AJ216" s="218">
        <f t="shared" ref="AJ216" si="3364">AJ215</f>
        <v>0</v>
      </c>
      <c r="AK216" s="383">
        <v>6957.5</v>
      </c>
      <c r="AL216" s="239">
        <f t="shared" si="3090"/>
        <v>0</v>
      </c>
      <c r="AM216" s="216">
        <f t="shared" ref="AM216" si="3365">AM215</f>
        <v>1</v>
      </c>
      <c r="AN216" s="383">
        <v>2783</v>
      </c>
      <c r="AO216" s="238">
        <f t="shared" si="3091"/>
        <v>2783</v>
      </c>
      <c r="AP216" s="218">
        <f t="shared" ref="AP216" si="3366">AP215</f>
        <v>1</v>
      </c>
      <c r="AQ216" s="398">
        <v>1086</v>
      </c>
      <c r="AR216" s="239">
        <f t="shared" si="3092"/>
        <v>1086</v>
      </c>
      <c r="AS216" s="216">
        <f t="shared" ref="AS216" si="3367">AS215</f>
        <v>0</v>
      </c>
      <c r="AT216" s="398">
        <v>73.5</v>
      </c>
      <c r="AU216" s="240">
        <f t="shared" si="3093"/>
        <v>0</v>
      </c>
      <c r="AV216" s="214">
        <f t="shared" ref="AV216" si="3368">AV215</f>
        <v>0</v>
      </c>
      <c r="AW216" s="397">
        <v>-3444</v>
      </c>
      <c r="AX216" s="236">
        <f t="shared" si="3094"/>
        <v>0</v>
      </c>
      <c r="AY216" s="212">
        <f t="shared" ref="AY216" si="3369">AY215</f>
        <v>1</v>
      </c>
      <c r="AZ216" s="383">
        <v>4441.01</v>
      </c>
      <c r="BA216" s="241">
        <f t="shared" si="3095"/>
        <v>4441.01</v>
      </c>
      <c r="BB216" s="214">
        <f t="shared" ref="BB216" si="3370">BB215</f>
        <v>0</v>
      </c>
      <c r="BC216" s="383">
        <v>409</v>
      </c>
      <c r="BD216" s="242">
        <f t="shared" si="3096"/>
        <v>0</v>
      </c>
      <c r="BE216" s="212">
        <f t="shared" ref="BE216" si="3371">BE215</f>
        <v>0</v>
      </c>
      <c r="BF216" s="374">
        <v>-5028.75</v>
      </c>
      <c r="BG216" s="242">
        <f t="shared" si="3097"/>
        <v>0</v>
      </c>
      <c r="BH216" s="212">
        <f t="shared" ref="BH216" si="3372">BH215</f>
        <v>1</v>
      </c>
      <c r="BI216" s="374">
        <v>-2514.38</v>
      </c>
      <c r="BJ216" s="240">
        <f t="shared" si="3098"/>
        <v>-2514.38</v>
      </c>
      <c r="BK216" s="212">
        <f t="shared" ref="BK216" si="3373">BK215</f>
        <v>0</v>
      </c>
      <c r="BL216" s="374">
        <v>-502.88</v>
      </c>
      <c r="BM216" s="240">
        <f t="shared" si="3099"/>
        <v>0</v>
      </c>
      <c r="BN216" s="212">
        <f t="shared" ref="BN216" si="3374">BN215</f>
        <v>0</v>
      </c>
      <c r="BO216" s="398">
        <v>587.5</v>
      </c>
      <c r="BP216" s="236">
        <f t="shared" si="3100"/>
        <v>0</v>
      </c>
      <c r="BQ216" s="212">
        <f t="shared" ref="BQ216" si="3375">BQ215</f>
        <v>2</v>
      </c>
      <c r="BR216" s="398">
        <v>2211</v>
      </c>
      <c r="BS216" s="242">
        <f t="shared" si="3101"/>
        <v>4422</v>
      </c>
      <c r="BT216" s="212">
        <f t="shared" ref="BT216" si="3376">BT215</f>
        <v>0</v>
      </c>
      <c r="BU216" s="398">
        <v>1086</v>
      </c>
      <c r="BV216" s="240">
        <f t="shared" si="3102"/>
        <v>0</v>
      </c>
      <c r="BW216" s="220">
        <f t="shared" ref="BW216" si="3377">BW215</f>
        <v>0</v>
      </c>
      <c r="BX216" s="398">
        <v>186</v>
      </c>
      <c r="BY216" s="236">
        <f t="shared" si="3103"/>
        <v>0</v>
      </c>
      <c r="BZ216" s="212">
        <f t="shared" si="3139"/>
        <v>0</v>
      </c>
      <c r="CA216" s="213"/>
      <c r="CB216" s="240">
        <f t="shared" si="3104"/>
        <v>0</v>
      </c>
      <c r="CC216" s="214">
        <f t="shared" si="3140"/>
        <v>0</v>
      </c>
      <c r="CD216" s="215"/>
      <c r="CE216" s="242">
        <f t="shared" si="3105"/>
        <v>0</v>
      </c>
      <c r="CF216" s="221">
        <f t="shared" si="3106"/>
        <v>13223.630000000001</v>
      </c>
      <c r="CG216" s="222">
        <f t="shared" si="3107"/>
        <v>1</v>
      </c>
      <c r="CH216" s="222">
        <f t="shared" si="3108"/>
        <v>0</v>
      </c>
      <c r="CI216" s="223">
        <v>40513</v>
      </c>
      <c r="CJ216" s="209">
        <f t="shared" si="3109"/>
        <v>13223.630000000001</v>
      </c>
      <c r="CK216" s="209">
        <f t="shared" si="3110"/>
        <v>0</v>
      </c>
      <c r="CL216" s="209">
        <f t="shared" si="3141"/>
        <v>819634.24999999988</v>
      </c>
      <c r="CM216" s="207">
        <f>MAX(CL55:CL216)</f>
        <v>819634.24999999988</v>
      </c>
      <c r="CN216" s="207">
        <f t="shared" si="3111"/>
        <v>0</v>
      </c>
      <c r="CO216" s="247"/>
      <c r="CP216" s="226"/>
      <c r="CQ216" s="227">
        <f t="shared" si="3247"/>
        <v>41426</v>
      </c>
      <c r="CR216" s="228">
        <f t="shared" si="3248"/>
        <v>117666</v>
      </c>
      <c r="CS216" s="228">
        <f t="shared" si="3249"/>
        <v>0</v>
      </c>
      <c r="CT216" s="228">
        <f t="shared" si="3250"/>
        <v>0</v>
      </c>
      <c r="CU216" s="228">
        <f t="shared" si="3251"/>
        <v>0</v>
      </c>
      <c r="CV216" s="228">
        <f t="shared" si="3252"/>
        <v>0</v>
      </c>
      <c r="CW216" s="228">
        <f t="shared" si="3253"/>
        <v>119260</v>
      </c>
      <c r="CX216" s="228">
        <f t="shared" si="3254"/>
        <v>0</v>
      </c>
      <c r="CY216" s="228">
        <f t="shared" si="3255"/>
        <v>0</v>
      </c>
      <c r="CZ216" s="228">
        <f t="shared" si="3256"/>
        <v>0</v>
      </c>
      <c r="DA216" s="228">
        <f t="shared" si="3257"/>
        <v>72982</v>
      </c>
      <c r="DB216" s="228">
        <f t="shared" si="3258"/>
        <v>145339</v>
      </c>
      <c r="DC216" s="228">
        <f t="shared" si="3259"/>
        <v>0</v>
      </c>
      <c r="DD216" s="228">
        <f t="shared" si="3260"/>
        <v>0</v>
      </c>
      <c r="DE216" s="228">
        <f t="shared" si="3261"/>
        <v>143835.96999999997</v>
      </c>
      <c r="DF216" s="228">
        <f t="shared" si="3262"/>
        <v>0</v>
      </c>
      <c r="DG216" s="228">
        <f t="shared" si="3263"/>
        <v>0</v>
      </c>
      <c r="DH216" s="228">
        <f t="shared" si="3264"/>
        <v>113191.79000000004</v>
      </c>
      <c r="DI216" s="228">
        <f t="shared" si="3265"/>
        <v>0</v>
      </c>
      <c r="DJ216" s="228">
        <f t="shared" si="3266"/>
        <v>0</v>
      </c>
      <c r="DK216" s="228">
        <f t="shared" si="3267"/>
        <v>380363.76</v>
      </c>
      <c r="DL216" s="228">
        <f t="shared" si="3268"/>
        <v>0</v>
      </c>
      <c r="DM216" s="228">
        <f t="shared" si="3269"/>
        <v>0</v>
      </c>
      <c r="DN216" s="228">
        <f t="shared" si="3270"/>
        <v>0</v>
      </c>
      <c r="DO216" s="228">
        <f t="shared" si="3271"/>
        <v>0</v>
      </c>
      <c r="DP216" s="229">
        <f t="shared" si="3272"/>
        <v>41426</v>
      </c>
      <c r="DQ216" s="228">
        <f t="shared" si="2688"/>
        <v>1092638.52</v>
      </c>
      <c r="DR216" s="230">
        <f t="shared" si="2689"/>
        <v>41426</v>
      </c>
      <c r="DS216" s="231">
        <f t="shared" si="2690"/>
        <v>0</v>
      </c>
      <c r="DT216" s="232"/>
      <c r="DU216" s="232"/>
      <c r="DV216" s="232"/>
      <c r="DW216" s="232"/>
      <c r="DX216" s="232"/>
      <c r="DY216" s="232"/>
      <c r="DZ216" s="232"/>
      <c r="EA216" s="232"/>
      <c r="EB216" s="232"/>
      <c r="EC216" s="232"/>
      <c r="ED216" s="232"/>
      <c r="EE216" s="232"/>
      <c r="EF216" s="232"/>
      <c r="EG216" s="232"/>
      <c r="EH216" s="232"/>
      <c r="EI216" s="232"/>
      <c r="EJ216" s="232"/>
      <c r="EK216" s="232"/>
      <c r="EL216" s="232"/>
      <c r="EM216" s="232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33"/>
      <c r="FB216" s="233"/>
      <c r="FC216" s="233"/>
      <c r="FD216" s="233"/>
      <c r="FE216" s="233"/>
      <c r="FF216" s="233"/>
      <c r="FG216" s="233"/>
      <c r="FH216" s="233"/>
      <c r="FI216" s="233"/>
    </row>
    <row r="217" spans="1:165" s="234" customFormat="1" ht="19.5" customHeight="1" x14ac:dyDescent="0.35">
      <c r="A217" s="205"/>
      <c r="B217" s="466"/>
      <c r="C217" s="467"/>
      <c r="D217" s="467"/>
      <c r="E217" s="467"/>
      <c r="F217" s="481" t="s">
        <v>70</v>
      </c>
      <c r="G217" s="467"/>
      <c r="H217" s="482" t="s">
        <v>28</v>
      </c>
      <c r="I217" s="347"/>
      <c r="J217" s="210"/>
      <c r="K217" s="248"/>
      <c r="L217" s="212"/>
      <c r="M217"/>
      <c r="N217" s="235"/>
      <c r="O217" s="214"/>
      <c r="P217"/>
      <c r="Q217" s="236"/>
      <c r="R217" s="212"/>
      <c r="S217"/>
      <c r="T217" s="237"/>
      <c r="U217" s="216"/>
      <c r="V217"/>
      <c r="W217" s="237"/>
      <c r="X217" s="216"/>
      <c r="Y217" s="384" t="s">
        <v>70</v>
      </c>
      <c r="Z217" s="238"/>
      <c r="AA217" s="218"/>
      <c r="AB217" s="384" t="s">
        <v>70</v>
      </c>
      <c r="AC217" s="239"/>
      <c r="AD217" s="216"/>
      <c r="AE217" s="384" t="s">
        <v>70</v>
      </c>
      <c r="AF217" s="239"/>
      <c r="AG217" s="216"/>
      <c r="AH217" s="384" t="s">
        <v>70</v>
      </c>
      <c r="AI217" s="238"/>
      <c r="AJ217" s="218"/>
      <c r="AK217" s="384" t="s">
        <v>70</v>
      </c>
      <c r="AL217" s="239"/>
      <c r="AM217" s="216"/>
      <c r="AN217" s="384" t="s">
        <v>70</v>
      </c>
      <c r="AO217" s="238"/>
      <c r="AP217" s="218"/>
      <c r="AQ217" s="378" t="s">
        <v>4</v>
      </c>
      <c r="AR217" s="239"/>
      <c r="AS217" s="216"/>
      <c r="AT217" s="378" t="s">
        <v>4</v>
      </c>
      <c r="AU217" s="240"/>
      <c r="AV217" s="214"/>
      <c r="AW217" s="378" t="s">
        <v>4</v>
      </c>
      <c r="AX217" s="236"/>
      <c r="AY217" s="212"/>
      <c r="AZ217" s="384" t="s">
        <v>4</v>
      </c>
      <c r="BA217" s="241"/>
      <c r="BB217" s="214"/>
      <c r="BC217" s="384" t="s">
        <v>4</v>
      </c>
      <c r="BD217" s="242"/>
      <c r="BE217" s="212"/>
      <c r="BF217" s="380" t="s">
        <v>140</v>
      </c>
      <c r="BG217" s="242"/>
      <c r="BH217" s="212"/>
      <c r="BI217" s="380" t="s">
        <v>140</v>
      </c>
      <c r="BJ217" s="240"/>
      <c r="BK217" s="212"/>
      <c r="BL217" s="380" t="s">
        <v>140</v>
      </c>
      <c r="BM217" s="240"/>
      <c r="BN217" s="212"/>
      <c r="BO217" s="378" t="s">
        <v>4</v>
      </c>
      <c r="BP217" s="236"/>
      <c r="BQ217" s="212"/>
      <c r="BR217" s="378" t="s">
        <v>4</v>
      </c>
      <c r="BS217" s="242"/>
      <c r="BT217" s="212"/>
      <c r="BU217" s="378" t="s">
        <v>4</v>
      </c>
      <c r="BV217" s="240"/>
      <c r="BW217" s="220"/>
      <c r="BX217" s="378" t="s">
        <v>4</v>
      </c>
      <c r="BY217" s="236"/>
      <c r="BZ217" s="212"/>
      <c r="CA217" s="249"/>
      <c r="CB217" s="240"/>
      <c r="CC217" s="214"/>
      <c r="CD217" s="250"/>
      <c r="CE217" s="242"/>
      <c r="CF217" s="251" t="s">
        <v>4</v>
      </c>
      <c r="CG217" s="222"/>
      <c r="CH217" s="222"/>
      <c r="CI217" s="223"/>
      <c r="CJ217" s="209"/>
      <c r="CK217" s="209"/>
      <c r="CL217" s="209"/>
      <c r="CM217" s="207"/>
      <c r="CN217" s="207"/>
      <c r="CO217" s="247"/>
      <c r="CP217" s="226"/>
      <c r="CQ217" s="227">
        <f t="shared" si="3247"/>
        <v>41456</v>
      </c>
      <c r="CR217" s="228">
        <f t="shared" si="3248"/>
        <v>119038.5</v>
      </c>
      <c r="CS217" s="228">
        <f t="shared" si="3249"/>
        <v>0</v>
      </c>
      <c r="CT217" s="228">
        <f t="shared" si="3250"/>
        <v>0</v>
      </c>
      <c r="CU217" s="228">
        <f t="shared" si="3251"/>
        <v>0</v>
      </c>
      <c r="CV217" s="228">
        <f t="shared" si="3252"/>
        <v>0</v>
      </c>
      <c r="CW217" s="228">
        <f t="shared" si="3253"/>
        <v>117588.5</v>
      </c>
      <c r="CX217" s="228">
        <f t="shared" si="3254"/>
        <v>0</v>
      </c>
      <c r="CY217" s="228">
        <f t="shared" si="3255"/>
        <v>0</v>
      </c>
      <c r="CZ217" s="228">
        <f t="shared" si="3256"/>
        <v>0</v>
      </c>
      <c r="DA217" s="228">
        <f t="shared" si="3257"/>
        <v>72121</v>
      </c>
      <c r="DB217" s="228">
        <f t="shared" si="3258"/>
        <v>146931</v>
      </c>
      <c r="DC217" s="228">
        <f t="shared" si="3259"/>
        <v>0</v>
      </c>
      <c r="DD217" s="228">
        <f t="shared" si="3260"/>
        <v>0</v>
      </c>
      <c r="DE217" s="228">
        <f t="shared" si="3261"/>
        <v>144825.46999999997</v>
      </c>
      <c r="DF217" s="228">
        <f t="shared" si="3262"/>
        <v>0</v>
      </c>
      <c r="DG217" s="228">
        <f t="shared" si="3263"/>
        <v>0</v>
      </c>
      <c r="DH217" s="228">
        <f t="shared" si="3264"/>
        <v>113523.42000000004</v>
      </c>
      <c r="DI217" s="228">
        <f t="shared" si="3265"/>
        <v>0</v>
      </c>
      <c r="DJ217" s="228">
        <f t="shared" si="3266"/>
        <v>0</v>
      </c>
      <c r="DK217" s="228">
        <f t="shared" si="3267"/>
        <v>379060.76</v>
      </c>
      <c r="DL217" s="228">
        <f t="shared" si="3268"/>
        <v>0</v>
      </c>
      <c r="DM217" s="228">
        <f t="shared" si="3269"/>
        <v>0</v>
      </c>
      <c r="DN217" s="228">
        <f t="shared" si="3270"/>
        <v>0</v>
      </c>
      <c r="DO217" s="228">
        <f t="shared" si="3271"/>
        <v>0</v>
      </c>
      <c r="DP217" s="229">
        <f t="shared" si="3272"/>
        <v>41456</v>
      </c>
      <c r="DQ217" s="228">
        <f t="shared" si="2688"/>
        <v>1093088.6499999999</v>
      </c>
      <c r="DR217" s="230">
        <f t="shared" si="2689"/>
        <v>41456</v>
      </c>
      <c r="DS217" s="231">
        <f t="shared" si="2690"/>
        <v>0</v>
      </c>
      <c r="DT217" s="232"/>
      <c r="DU217" s="232"/>
      <c r="DV217" s="232"/>
      <c r="DW217" s="232"/>
      <c r="DX217" s="232"/>
      <c r="DY217" s="232"/>
      <c r="DZ217" s="232"/>
      <c r="EA217" s="232"/>
      <c r="EB217" s="232"/>
      <c r="EC217" s="232"/>
      <c r="ED217" s="232"/>
      <c r="EE217" s="232"/>
      <c r="EF217" s="232"/>
      <c r="EG217" s="232"/>
      <c r="EH217" s="232"/>
      <c r="EI217" s="232"/>
      <c r="EJ217" s="232"/>
      <c r="EK217" s="232"/>
      <c r="EL217" s="232"/>
      <c r="EM217" s="232"/>
      <c r="EN217" s="205"/>
      <c r="EO217" s="205"/>
      <c r="EP217" s="205"/>
      <c r="EQ217" s="205"/>
      <c r="ER217" s="205"/>
      <c r="ES217" s="205"/>
      <c r="ET217" s="205"/>
      <c r="EU217" s="205"/>
      <c r="EV217" s="205"/>
      <c r="EW217" s="205"/>
      <c r="EX217" s="205"/>
      <c r="EY217" s="205"/>
      <c r="EZ217" s="205"/>
      <c r="FA217" s="233"/>
      <c r="FB217" s="233"/>
      <c r="FC217" s="233"/>
      <c r="FD217" s="233"/>
      <c r="FE217" s="233"/>
      <c r="FF217" s="233"/>
      <c r="FG217" s="233"/>
      <c r="FH217" s="233"/>
      <c r="FI217" s="233"/>
    </row>
    <row r="218" spans="1:165" s="234" customFormat="1" ht="19.5" customHeight="1" x14ac:dyDescent="0.35">
      <c r="A218" s="205"/>
      <c r="B218" s="466"/>
      <c r="C218" s="467"/>
      <c r="D218" s="467"/>
      <c r="E218" s="467"/>
      <c r="F218" s="479">
        <f>SUM(F205:F217)</f>
        <v>88927.679999999993</v>
      </c>
      <c r="G218" s="479"/>
      <c r="H218" s="483">
        <f>F218/D55</f>
        <v>1.4821279999999999</v>
      </c>
      <c r="I218" s="344"/>
      <c r="J218" s="253"/>
      <c r="K218" s="248"/>
      <c r="L218" s="212">
        <f>L215</f>
        <v>1</v>
      </c>
      <c r="M218" s="389">
        <v>10175</v>
      </c>
      <c r="N218" s="235">
        <f>M218*L218</f>
        <v>10175</v>
      </c>
      <c r="O218" s="214">
        <f>O215</f>
        <v>0</v>
      </c>
      <c r="P218" s="389">
        <v>666.5</v>
      </c>
      <c r="Q218" s="236">
        <f>P218*O218</f>
        <v>0</v>
      </c>
      <c r="R218" s="212">
        <f>R215</f>
        <v>0</v>
      </c>
      <c r="S218" s="389">
        <v>8935.7999999999993</v>
      </c>
      <c r="T218" s="237">
        <f>S218*R218</f>
        <v>0</v>
      </c>
      <c r="U218" s="216">
        <f>U215</f>
        <v>0</v>
      </c>
      <c r="V218" s="389">
        <v>612.78</v>
      </c>
      <c r="W218" s="237">
        <f>V218*U218</f>
        <v>0</v>
      </c>
      <c r="X218" s="216">
        <f>X215</f>
        <v>0</v>
      </c>
      <c r="Y218" s="385">
        <v>20756</v>
      </c>
      <c r="Z218" s="238">
        <f>Y218*X218</f>
        <v>0</v>
      </c>
      <c r="AA218" s="218">
        <f>AA215</f>
        <v>1</v>
      </c>
      <c r="AB218" s="385">
        <v>10202.5</v>
      </c>
      <c r="AC218" s="239">
        <f>AB218*AA218</f>
        <v>10202.5</v>
      </c>
      <c r="AD218" s="216">
        <f>AD215</f>
        <v>0</v>
      </c>
      <c r="AE218" s="385">
        <v>1759.7</v>
      </c>
      <c r="AF218" s="239">
        <f>AE218*AD218</f>
        <v>0</v>
      </c>
      <c r="AG218" s="216">
        <f>AG215</f>
        <v>0</v>
      </c>
      <c r="AH218" s="385">
        <v>50098</v>
      </c>
      <c r="AI218" s="238">
        <f>AH218*AG218</f>
        <v>0</v>
      </c>
      <c r="AJ218" s="218">
        <f>AJ215</f>
        <v>0</v>
      </c>
      <c r="AK218" s="385">
        <v>24912.5</v>
      </c>
      <c r="AL218" s="239">
        <f>AK218*AJ218</f>
        <v>0</v>
      </c>
      <c r="AM218" s="216">
        <f>AM215</f>
        <v>1</v>
      </c>
      <c r="AN218" s="385">
        <v>9801.2000000000007</v>
      </c>
      <c r="AO218" s="238">
        <f>AN218*AM218</f>
        <v>9801.2000000000007</v>
      </c>
      <c r="AP218" s="218">
        <f>AP215</f>
        <v>1</v>
      </c>
      <c r="AQ218" s="389">
        <v>9935</v>
      </c>
      <c r="AR218" s="239">
        <f>AQ218*AP218</f>
        <v>9935</v>
      </c>
      <c r="AS218" s="216">
        <f>AS215</f>
        <v>0</v>
      </c>
      <c r="AT218" s="389">
        <v>677.6</v>
      </c>
      <c r="AU218" s="240">
        <f>AT218*AS218</f>
        <v>0</v>
      </c>
      <c r="AV218" s="214">
        <f>AV215</f>
        <v>0</v>
      </c>
      <c r="AW218" s="399">
        <v>-5323</v>
      </c>
      <c r="AX218" s="236">
        <f>AW218*AV218</f>
        <v>0</v>
      </c>
      <c r="AY218" s="212">
        <f>AY215</f>
        <v>1</v>
      </c>
      <c r="AZ218" s="385">
        <v>22789.73</v>
      </c>
      <c r="BA218" s="241">
        <f>AZ218*AY218</f>
        <v>22789.73</v>
      </c>
      <c r="BB218" s="214">
        <f>BB215</f>
        <v>0</v>
      </c>
      <c r="BC218" s="385">
        <v>1892.87</v>
      </c>
      <c r="BD218" s="242">
        <f>BC218*BB218</f>
        <v>0</v>
      </c>
      <c r="BE218" s="212">
        <f>BE215</f>
        <v>0</v>
      </c>
      <c r="BF218" s="379">
        <v>29342.5</v>
      </c>
      <c r="BG218" s="242">
        <f>BF218*BE218</f>
        <v>0</v>
      </c>
      <c r="BH218" s="212">
        <f>BH215</f>
        <v>1</v>
      </c>
      <c r="BI218" s="379">
        <v>14476.25</v>
      </c>
      <c r="BJ218" s="240">
        <f>BI218*BH218</f>
        <v>14476.25</v>
      </c>
      <c r="BK218" s="212">
        <f>BK215</f>
        <v>0</v>
      </c>
      <c r="BL218" s="379">
        <v>2583.25</v>
      </c>
      <c r="BM218" s="240">
        <f>BL218*BK218</f>
        <v>0</v>
      </c>
      <c r="BN218" s="212">
        <f>BN215</f>
        <v>0</v>
      </c>
      <c r="BO218" s="389">
        <v>11603.75</v>
      </c>
      <c r="BP218" s="236">
        <f>BO218*BN218</f>
        <v>0</v>
      </c>
      <c r="BQ218" s="212">
        <f>BQ215</f>
        <v>2</v>
      </c>
      <c r="BR218" s="389">
        <v>5774</v>
      </c>
      <c r="BS218" s="242">
        <f>BR218*BQ218</f>
        <v>11548</v>
      </c>
      <c r="BT218" s="212">
        <f>BT215</f>
        <v>0</v>
      </c>
      <c r="BU218" s="389">
        <v>2711.5</v>
      </c>
      <c r="BV218" s="240">
        <f>BU218*BT218</f>
        <v>0</v>
      </c>
      <c r="BW218" s="220">
        <f>BW215</f>
        <v>0</v>
      </c>
      <c r="BX218" s="389">
        <v>261.5</v>
      </c>
      <c r="BY218" s="236">
        <f>BX218*BW218</f>
        <v>0</v>
      </c>
      <c r="BZ218" s="212">
        <f>BZ215</f>
        <v>0</v>
      </c>
      <c r="CA218" s="213"/>
      <c r="CB218" s="240">
        <f>CA218*BZ218</f>
        <v>0</v>
      </c>
      <c r="CC218" s="214">
        <f>CC215</f>
        <v>0</v>
      </c>
      <c r="CD218" s="215"/>
      <c r="CE218" s="242">
        <f>CD218*CC218</f>
        <v>0</v>
      </c>
      <c r="CF218" s="254">
        <f>N218+Q218+T218+W218+Z218+AC218+AF218+AI218+AL218+AO218+AR218+AU218+AX218+BA218+BD218+BG218+BJ218+BM218+BP218+BS218+BV218+BY218+CB218+CE218</f>
        <v>88927.679999999993</v>
      </c>
      <c r="CG218" s="222"/>
      <c r="CH218" s="222"/>
      <c r="CI218" s="223"/>
      <c r="CJ218" s="209"/>
      <c r="CK218" s="209"/>
      <c r="CL218" s="209"/>
      <c r="CM218" s="207"/>
      <c r="CN218" s="207"/>
      <c r="CO218" s="225"/>
      <c r="CP218" s="226"/>
      <c r="CQ218" s="227">
        <f t="shared" si="3247"/>
        <v>41487</v>
      </c>
      <c r="CR218" s="228">
        <f t="shared" si="3248"/>
        <v>119196.5</v>
      </c>
      <c r="CS218" s="228">
        <f t="shared" si="3249"/>
        <v>0</v>
      </c>
      <c r="CT218" s="228">
        <f t="shared" si="3250"/>
        <v>0</v>
      </c>
      <c r="CU218" s="228">
        <f t="shared" si="3251"/>
        <v>0</v>
      </c>
      <c r="CV218" s="228">
        <f t="shared" si="3252"/>
        <v>0</v>
      </c>
      <c r="CW218" s="228">
        <f t="shared" si="3253"/>
        <v>121069.5</v>
      </c>
      <c r="CX218" s="228">
        <f t="shared" si="3254"/>
        <v>0</v>
      </c>
      <c r="CY218" s="228">
        <f t="shared" si="3255"/>
        <v>0</v>
      </c>
      <c r="CZ218" s="228">
        <f t="shared" si="3256"/>
        <v>0</v>
      </c>
      <c r="DA218" s="228">
        <f t="shared" si="3257"/>
        <v>74315</v>
      </c>
      <c r="DB218" s="228">
        <f t="shared" si="3258"/>
        <v>146257</v>
      </c>
      <c r="DC218" s="228">
        <f t="shared" si="3259"/>
        <v>0</v>
      </c>
      <c r="DD218" s="228">
        <f t="shared" si="3260"/>
        <v>0</v>
      </c>
      <c r="DE218" s="228">
        <f t="shared" si="3261"/>
        <v>144670.46999999997</v>
      </c>
      <c r="DF218" s="228">
        <f t="shared" si="3262"/>
        <v>0</v>
      </c>
      <c r="DG218" s="228">
        <f t="shared" si="3263"/>
        <v>0</v>
      </c>
      <c r="DH218" s="228">
        <f t="shared" si="3264"/>
        <v>113241.29000000004</v>
      </c>
      <c r="DI218" s="228">
        <f t="shared" si="3265"/>
        <v>0</v>
      </c>
      <c r="DJ218" s="228">
        <f t="shared" si="3266"/>
        <v>0</v>
      </c>
      <c r="DK218" s="228">
        <f t="shared" si="3267"/>
        <v>377432.76</v>
      </c>
      <c r="DL218" s="228">
        <f t="shared" si="3268"/>
        <v>0</v>
      </c>
      <c r="DM218" s="228">
        <f t="shared" si="3269"/>
        <v>0</v>
      </c>
      <c r="DN218" s="228">
        <f t="shared" si="3270"/>
        <v>0</v>
      </c>
      <c r="DO218" s="228">
        <f t="shared" si="3271"/>
        <v>0</v>
      </c>
      <c r="DP218" s="229">
        <f t="shared" si="3272"/>
        <v>41487</v>
      </c>
      <c r="DQ218" s="228">
        <f t="shared" si="2688"/>
        <v>1096182.52</v>
      </c>
      <c r="DR218" s="230">
        <f t="shared" si="2689"/>
        <v>41487</v>
      </c>
      <c r="DS218" s="231">
        <f t="shared" si="2690"/>
        <v>0</v>
      </c>
      <c r="DT218" s="232"/>
      <c r="DU218" s="232"/>
      <c r="DV218" s="232"/>
      <c r="DW218" s="232"/>
      <c r="DX218" s="232"/>
      <c r="DY218" s="232"/>
      <c r="DZ218" s="232"/>
      <c r="EA218" s="232"/>
      <c r="EB218" s="232"/>
      <c r="EC218" s="232"/>
      <c r="ED218" s="232"/>
      <c r="EE218" s="232"/>
      <c r="EF218" s="232"/>
      <c r="EG218" s="232"/>
      <c r="EH218" s="232"/>
      <c r="EI218" s="232"/>
      <c r="EJ218" s="232"/>
      <c r="EK218" s="232"/>
      <c r="EL218" s="232"/>
      <c r="EM218" s="232"/>
      <c r="EN218" s="205"/>
      <c r="EO218" s="205"/>
      <c r="EP218" s="205"/>
      <c r="EQ218" s="205"/>
      <c r="ER218" s="205"/>
      <c r="ES218" s="205"/>
      <c r="ET218" s="205"/>
      <c r="EU218" s="205"/>
      <c r="EV218" s="205"/>
      <c r="EW218" s="205"/>
      <c r="EX218" s="205"/>
      <c r="EY218" s="205"/>
      <c r="EZ218" s="205"/>
      <c r="FA218" s="233"/>
      <c r="FB218" s="233"/>
      <c r="FC218" s="233"/>
      <c r="FD218" s="233"/>
      <c r="FE218" s="233"/>
      <c r="FF218" s="233"/>
      <c r="FG218" s="233"/>
      <c r="FH218" s="233"/>
      <c r="FI218" s="233"/>
    </row>
    <row r="219" spans="1:165" s="234" customFormat="1" ht="19.5" customHeight="1" x14ac:dyDescent="0.35">
      <c r="A219" s="205"/>
      <c r="B219" s="466"/>
      <c r="C219" s="467"/>
      <c r="D219" s="467"/>
      <c r="E219" s="467"/>
      <c r="F219" s="467"/>
      <c r="G219" s="467"/>
      <c r="H219" s="480"/>
      <c r="I219" s="347"/>
      <c r="J219" s="210"/>
      <c r="K219" s="248"/>
      <c r="L219" s="212"/>
      <c r="M219"/>
      <c r="N219" s="255"/>
      <c r="O219" s="214"/>
      <c r="P219"/>
      <c r="Q219" s="256"/>
      <c r="R219" s="212"/>
      <c r="S219"/>
      <c r="T219" s="257"/>
      <c r="U219" s="216"/>
      <c r="V219"/>
      <c r="W219" s="258"/>
      <c r="X219" s="216"/>
      <c r="Y219"/>
      <c r="Z219" s="259"/>
      <c r="AA219" s="218"/>
      <c r="AB219"/>
      <c r="AC219" s="258"/>
      <c r="AD219" s="216"/>
      <c r="AE219"/>
      <c r="AF219" s="258"/>
      <c r="AG219" s="216"/>
      <c r="AH219"/>
      <c r="AI219" s="259"/>
      <c r="AJ219" s="218"/>
      <c r="AK219"/>
      <c r="AL219" s="258"/>
      <c r="AM219" s="216"/>
      <c r="AN219"/>
      <c r="AO219" s="259"/>
      <c r="AP219" s="218"/>
      <c r="AQ219"/>
      <c r="AR219" s="258"/>
      <c r="AS219" s="216"/>
      <c r="AT219"/>
      <c r="AU219" s="260"/>
      <c r="AV219" s="214"/>
      <c r="AW219"/>
      <c r="AX219" s="256"/>
      <c r="AY219" s="212"/>
      <c r="AZ219"/>
      <c r="BA219" s="260"/>
      <c r="BB219" s="214"/>
      <c r="BC219"/>
      <c r="BD219" s="256"/>
      <c r="BE219" s="212"/>
      <c r="BF219"/>
      <c r="BG219" s="256"/>
      <c r="BH219" s="212"/>
      <c r="BI219"/>
      <c r="BJ219" s="260"/>
      <c r="BK219" s="212"/>
      <c r="BL219"/>
      <c r="BM219" s="260"/>
      <c r="BN219" s="212"/>
      <c r="BO219"/>
      <c r="BP219" s="256"/>
      <c r="BQ219" s="212"/>
      <c r="BR219"/>
      <c r="BS219" s="256"/>
      <c r="BT219" s="212"/>
      <c r="BU219"/>
      <c r="BV219" s="260"/>
      <c r="BW219" s="220"/>
      <c r="BX219"/>
      <c r="BY219" s="256"/>
      <c r="BZ219" s="212"/>
      <c r="CA219" s="249"/>
      <c r="CB219" s="260"/>
      <c r="CC219" s="214"/>
      <c r="CD219" s="250"/>
      <c r="CE219" s="261"/>
      <c r="CF219" s="221"/>
      <c r="CG219" s="222"/>
      <c r="CH219" s="222"/>
      <c r="CI219" s="223"/>
      <c r="CJ219" s="209"/>
      <c r="CK219" s="209"/>
      <c r="CL219" s="209"/>
      <c r="CM219" s="207"/>
      <c r="CN219" s="207"/>
      <c r="CO219" s="225" t="b">
        <f>(CN220=CM394)</f>
        <v>0</v>
      </c>
      <c r="CP219" s="226">
        <f t="shared" ref="CP219:CP230" si="3378">CO219*CI220</f>
        <v>0</v>
      </c>
      <c r="CQ219" s="227">
        <f t="shared" si="3247"/>
        <v>41518</v>
      </c>
      <c r="CR219" s="228">
        <f t="shared" si="3248"/>
        <v>116484.5</v>
      </c>
      <c r="CS219" s="228">
        <f t="shared" si="3249"/>
        <v>0</v>
      </c>
      <c r="CT219" s="228">
        <f t="shared" si="3250"/>
        <v>0</v>
      </c>
      <c r="CU219" s="228">
        <f t="shared" si="3251"/>
        <v>0</v>
      </c>
      <c r="CV219" s="228">
        <f t="shared" si="3252"/>
        <v>0</v>
      </c>
      <c r="CW219" s="228">
        <f t="shared" si="3253"/>
        <v>121385</v>
      </c>
      <c r="CX219" s="228">
        <f t="shared" si="3254"/>
        <v>0</v>
      </c>
      <c r="CY219" s="228">
        <f t="shared" si="3255"/>
        <v>0</v>
      </c>
      <c r="CZ219" s="228">
        <f t="shared" si="3256"/>
        <v>0</v>
      </c>
      <c r="DA219" s="228">
        <f t="shared" si="3257"/>
        <v>73548</v>
      </c>
      <c r="DB219" s="228">
        <f t="shared" si="3258"/>
        <v>145945</v>
      </c>
      <c r="DC219" s="228">
        <f t="shared" si="3259"/>
        <v>0</v>
      </c>
      <c r="DD219" s="228">
        <f t="shared" si="3260"/>
        <v>0</v>
      </c>
      <c r="DE219" s="228">
        <f t="shared" si="3261"/>
        <v>145182.46999999997</v>
      </c>
      <c r="DF219" s="228">
        <f t="shared" si="3262"/>
        <v>0</v>
      </c>
      <c r="DG219" s="228">
        <f t="shared" si="3263"/>
        <v>0</v>
      </c>
      <c r="DH219" s="228">
        <f t="shared" si="3264"/>
        <v>114176.67000000004</v>
      </c>
      <c r="DI219" s="228">
        <f t="shared" si="3265"/>
        <v>0</v>
      </c>
      <c r="DJ219" s="228">
        <f t="shared" si="3266"/>
        <v>0</v>
      </c>
      <c r="DK219" s="228">
        <f t="shared" si="3267"/>
        <v>381379.76</v>
      </c>
      <c r="DL219" s="228">
        <f t="shared" si="3268"/>
        <v>0</v>
      </c>
      <c r="DM219" s="228">
        <f t="shared" si="3269"/>
        <v>0</v>
      </c>
      <c r="DN219" s="228">
        <f t="shared" si="3270"/>
        <v>0</v>
      </c>
      <c r="DO219" s="228">
        <f t="shared" si="3271"/>
        <v>0</v>
      </c>
      <c r="DP219" s="229">
        <f t="shared" si="3272"/>
        <v>41518</v>
      </c>
      <c r="DQ219" s="228">
        <f t="shared" si="2688"/>
        <v>1098101.3999999999</v>
      </c>
      <c r="DR219" s="230">
        <f t="shared" si="2689"/>
        <v>41518</v>
      </c>
      <c r="DS219" s="231">
        <f t="shared" si="2690"/>
        <v>-7743.25</v>
      </c>
      <c r="DT219" s="232"/>
      <c r="DU219" s="232"/>
      <c r="DV219" s="232"/>
      <c r="DW219" s="232"/>
      <c r="DX219" s="232"/>
      <c r="DY219" s="232"/>
      <c r="DZ219" s="232"/>
      <c r="EA219" s="232"/>
      <c r="EB219" s="232"/>
      <c r="EC219" s="232"/>
      <c r="ED219" s="232"/>
      <c r="EE219" s="232"/>
      <c r="EF219" s="232"/>
      <c r="EG219" s="232"/>
      <c r="EH219" s="232"/>
      <c r="EI219" s="232"/>
      <c r="EJ219" s="232"/>
      <c r="EK219" s="232"/>
      <c r="EL219" s="232"/>
      <c r="EM219" s="232"/>
      <c r="EN219" s="205"/>
      <c r="EO219" s="205"/>
      <c r="EP219" s="205"/>
      <c r="EQ219" s="205"/>
      <c r="ER219" s="205"/>
      <c r="ES219" s="205"/>
      <c r="ET219" s="205"/>
      <c r="EU219" s="205"/>
      <c r="EV219" s="205"/>
      <c r="EW219" s="205"/>
      <c r="EX219" s="205"/>
      <c r="EY219" s="205"/>
      <c r="EZ219" s="205"/>
      <c r="FA219" s="233"/>
      <c r="FB219" s="233"/>
      <c r="FC219" s="233"/>
      <c r="FD219" s="233"/>
      <c r="FE219" s="233"/>
      <c r="FF219" s="233"/>
      <c r="FG219" s="233"/>
      <c r="FH219" s="233"/>
      <c r="FI219" s="233"/>
    </row>
    <row r="220" spans="1:165" s="234" customFormat="1" ht="19.5" customHeight="1" x14ac:dyDescent="0.35">
      <c r="A220" s="205"/>
      <c r="B220" s="466">
        <f>EDATE(B216,1)</f>
        <v>40544</v>
      </c>
      <c r="C220" s="467">
        <f>C205</f>
        <v>60000</v>
      </c>
      <c r="D220" s="467">
        <f>(F218&lt;0)*-F218</f>
        <v>0</v>
      </c>
      <c r="E220" s="467">
        <f>(F218&gt;0)*-F218</f>
        <v>-88927.679999999993</v>
      </c>
      <c r="F220" s="467">
        <f t="shared" ref="F220:F231" si="3379">CF220</f>
        <v>-7743.25</v>
      </c>
      <c r="G220" s="467">
        <f>F220+D55</f>
        <v>52256.75</v>
      </c>
      <c r="H220" s="480">
        <f>F220/D55</f>
        <v>-0.12905416666666666</v>
      </c>
      <c r="I220" s="347">
        <f>F220+I216</f>
        <v>811890.99999999988</v>
      </c>
      <c r="J220" s="210">
        <f t="shared" ref="J220:J231" si="3380">CN220</f>
        <v>-7743.25</v>
      </c>
      <c r="K220" s="248">
        <v>44207</v>
      </c>
      <c r="L220" s="212">
        <f>L216</f>
        <v>1</v>
      </c>
      <c r="M220" s="398">
        <v>1424</v>
      </c>
      <c r="N220" s="235">
        <f t="shared" ref="N220:N231" si="3381">M220*L220</f>
        <v>1424</v>
      </c>
      <c r="O220" s="214">
        <f>O216</f>
        <v>0</v>
      </c>
      <c r="P220" s="398">
        <v>142.4</v>
      </c>
      <c r="Q220" s="236">
        <f t="shared" ref="Q220:Q231" si="3382">P220*O220</f>
        <v>0</v>
      </c>
      <c r="R220" s="212">
        <f>R216</f>
        <v>0</v>
      </c>
      <c r="S220" s="398">
        <v>1280.8</v>
      </c>
      <c r="T220" s="237">
        <f t="shared" ref="T220:T231" si="3383">S220*R220</f>
        <v>0</v>
      </c>
      <c r="U220" s="216">
        <f>U216</f>
        <v>0</v>
      </c>
      <c r="V220" s="398">
        <v>128.08000000000001</v>
      </c>
      <c r="W220" s="237">
        <f t="shared" ref="W220:W231" si="3384">V220*U220</f>
        <v>0</v>
      </c>
      <c r="X220" s="216">
        <f>X216</f>
        <v>0</v>
      </c>
      <c r="Y220" s="383">
        <v>218</v>
      </c>
      <c r="Z220" s="238">
        <f t="shared" ref="Z220:Z231" si="3385">Y220*X220</f>
        <v>0</v>
      </c>
      <c r="AA220" s="218">
        <f>AA216</f>
        <v>1</v>
      </c>
      <c r="AB220" s="383">
        <v>89.5</v>
      </c>
      <c r="AC220" s="239">
        <f t="shared" ref="AC220:AC231" si="3386">AB220*AA220</f>
        <v>89.5</v>
      </c>
      <c r="AD220" s="216">
        <f>AD216</f>
        <v>0</v>
      </c>
      <c r="AE220" s="382">
        <v>-13.3</v>
      </c>
      <c r="AF220" s="239">
        <f t="shared" ref="AF220:AF231" si="3387">AE220*AD220</f>
        <v>0</v>
      </c>
      <c r="AG220" s="216">
        <f>AG216</f>
        <v>0</v>
      </c>
      <c r="AH220" s="382">
        <v>-7849</v>
      </c>
      <c r="AI220" s="238">
        <f t="shared" ref="AI220:AI231" si="3388">AH220*AG220</f>
        <v>0</v>
      </c>
      <c r="AJ220" s="218">
        <f>AJ216</f>
        <v>0</v>
      </c>
      <c r="AK220" s="382">
        <v>-3944</v>
      </c>
      <c r="AL220" s="239">
        <f t="shared" ref="AL220:AL231" si="3389">AK220*AJ220</f>
        <v>0</v>
      </c>
      <c r="AM220" s="216">
        <f>AM216</f>
        <v>1</v>
      </c>
      <c r="AN220" s="382">
        <v>-1601</v>
      </c>
      <c r="AO220" s="238">
        <f t="shared" ref="AO220:AO231" si="3390">AN220*AM220</f>
        <v>-1601</v>
      </c>
      <c r="AP220" s="218">
        <f>AP216</f>
        <v>1</v>
      </c>
      <c r="AQ220" s="397">
        <v>-2945</v>
      </c>
      <c r="AR220" s="239">
        <f t="shared" ref="AR220:AR231" si="3391">AQ220*AP220</f>
        <v>-2945</v>
      </c>
      <c r="AS220" s="216">
        <f>AS216</f>
        <v>0</v>
      </c>
      <c r="AT220" s="397">
        <v>-329.6</v>
      </c>
      <c r="AU220" s="240">
        <f t="shared" ref="AU220:AU231" si="3392">AT220*AS220</f>
        <v>0</v>
      </c>
      <c r="AV220" s="214">
        <f>AV216</f>
        <v>0</v>
      </c>
      <c r="AW220" s="397">
        <v>-273</v>
      </c>
      <c r="AX220" s="236">
        <f t="shared" ref="AX220:AX231" si="3393">AW220*AV220</f>
        <v>0</v>
      </c>
      <c r="AY220" s="212">
        <f>AY216</f>
        <v>1</v>
      </c>
      <c r="AZ220" s="382">
        <v>-3495.5</v>
      </c>
      <c r="BA220" s="241">
        <f t="shared" ref="BA220:BA231" si="3394">AZ220*AY220</f>
        <v>-3495.5</v>
      </c>
      <c r="BB220" s="214">
        <f>BB216</f>
        <v>0</v>
      </c>
      <c r="BC220" s="382">
        <v>-419.75</v>
      </c>
      <c r="BD220" s="242">
        <f t="shared" ref="BD220:BD231" si="3395">BC220*BB220</f>
        <v>0</v>
      </c>
      <c r="BE220" s="212">
        <f>BE216</f>
        <v>0</v>
      </c>
      <c r="BF220" s="375">
        <v>4108.5</v>
      </c>
      <c r="BG220" s="242">
        <f t="shared" ref="BG220:BG231" si="3396">BF220*BE220</f>
        <v>0</v>
      </c>
      <c r="BH220" s="212">
        <f>BH216</f>
        <v>1</v>
      </c>
      <c r="BI220" s="375">
        <v>2034.75</v>
      </c>
      <c r="BJ220" s="240">
        <f t="shared" ref="BJ220:BJ231" si="3397">BI220*BH220</f>
        <v>2034.75</v>
      </c>
      <c r="BK220" s="212">
        <f>BK216</f>
        <v>0</v>
      </c>
      <c r="BL220" s="375">
        <v>375.75</v>
      </c>
      <c r="BM220" s="240">
        <f t="shared" ref="BM220:BM231" si="3398">BL220*BK220</f>
        <v>0</v>
      </c>
      <c r="BN220" s="212">
        <f>BN216</f>
        <v>0</v>
      </c>
      <c r="BO220" s="398">
        <v>1411</v>
      </c>
      <c r="BP220" s="236">
        <f t="shared" ref="BP220:BP231" si="3399">BO220*BN220</f>
        <v>0</v>
      </c>
      <c r="BQ220" s="212">
        <f>BQ216</f>
        <v>2</v>
      </c>
      <c r="BR220" s="397">
        <v>-1625</v>
      </c>
      <c r="BS220" s="242">
        <f t="shared" ref="BS220:BS231" si="3400">BR220*BQ220</f>
        <v>-3250</v>
      </c>
      <c r="BT220" s="212">
        <f>BT216</f>
        <v>0</v>
      </c>
      <c r="BU220" s="397">
        <v>-812.5</v>
      </c>
      <c r="BV220" s="240">
        <f t="shared" ref="BV220:BV231" si="3401">BU220*BT220</f>
        <v>0</v>
      </c>
      <c r="BW220" s="220">
        <f>BW216</f>
        <v>0</v>
      </c>
      <c r="BX220" s="397">
        <v>-162.5</v>
      </c>
      <c r="BY220" s="236">
        <f t="shared" ref="BY220:BY231" si="3402">BX220*BW220</f>
        <v>0</v>
      </c>
      <c r="BZ220" s="212">
        <f>BZ216</f>
        <v>0</v>
      </c>
      <c r="CA220" s="213"/>
      <c r="CB220" s="240">
        <f t="shared" ref="CB220:CB231" si="3403">CA220*BZ220</f>
        <v>0</v>
      </c>
      <c r="CC220" s="214">
        <f>CC216</f>
        <v>0</v>
      </c>
      <c r="CD220" s="215"/>
      <c r="CE220" s="242">
        <f t="shared" ref="CE220:CE231" si="3404">CD220*CC220</f>
        <v>0</v>
      </c>
      <c r="CF220" s="221">
        <f t="shared" ref="CF220:CF231" si="3405">N220+Q220+T220+W220+Z220+AC220+AF220+AI220+AL220+AO220+AR220+AU220+AX220+BA220+BD220+BG220+BJ220+BM220+BP220+BS220+BV220+BY220+CB220+CE220</f>
        <v>-7743.25</v>
      </c>
      <c r="CG220" s="222">
        <f t="shared" ref="CG220:CG231" si="3406">(CF220&gt;0)*1</f>
        <v>0</v>
      </c>
      <c r="CH220" s="222">
        <f t="shared" ref="CH220:CH231" si="3407">(CF220&lt;0)*1</f>
        <v>1</v>
      </c>
      <c r="CI220" s="206">
        <v>40554</v>
      </c>
      <c r="CJ220" s="209">
        <f t="shared" ref="CJ220:CJ231" si="3408">CF220*CG220</f>
        <v>0</v>
      </c>
      <c r="CK220" s="209">
        <f t="shared" ref="CK220:CK231" si="3409">CF220*CH220</f>
        <v>-7743.25</v>
      </c>
      <c r="CL220" s="209">
        <f>CL216+CF220</f>
        <v>811890.99999999988</v>
      </c>
      <c r="CM220" s="207">
        <f>MAX(CL55:CL220)</f>
        <v>819634.24999999988</v>
      </c>
      <c r="CN220" s="207">
        <f t="shared" ref="CN220:CN231" si="3410">CL220-CM220</f>
        <v>-7743.25</v>
      </c>
      <c r="CO220" s="225" t="b">
        <f>(CN221=CM394)</f>
        <v>0</v>
      </c>
      <c r="CP220" s="226">
        <f t="shared" si="3378"/>
        <v>0</v>
      </c>
      <c r="CQ220" s="227">
        <f t="shared" si="3247"/>
        <v>41548</v>
      </c>
      <c r="CR220" s="228">
        <f t="shared" si="3248"/>
        <v>117448</v>
      </c>
      <c r="CS220" s="228">
        <f t="shared" si="3249"/>
        <v>0</v>
      </c>
      <c r="CT220" s="228">
        <f t="shared" si="3250"/>
        <v>0</v>
      </c>
      <c r="CU220" s="228">
        <f t="shared" si="3251"/>
        <v>0</v>
      </c>
      <c r="CV220" s="228">
        <f t="shared" si="3252"/>
        <v>0</v>
      </c>
      <c r="CW220" s="228">
        <f t="shared" si="3253"/>
        <v>119935.5</v>
      </c>
      <c r="CX220" s="228">
        <f t="shared" si="3254"/>
        <v>0</v>
      </c>
      <c r="CY220" s="228">
        <f t="shared" si="3255"/>
        <v>0</v>
      </c>
      <c r="CZ220" s="228">
        <f t="shared" si="3256"/>
        <v>0</v>
      </c>
      <c r="DA220" s="228">
        <f t="shared" si="3257"/>
        <v>72659</v>
      </c>
      <c r="DB220" s="228">
        <f t="shared" si="3258"/>
        <v>147339</v>
      </c>
      <c r="DC220" s="228">
        <f t="shared" si="3259"/>
        <v>0</v>
      </c>
      <c r="DD220" s="228">
        <f t="shared" si="3260"/>
        <v>0</v>
      </c>
      <c r="DE220" s="228">
        <f t="shared" si="3261"/>
        <v>146224.96999999997</v>
      </c>
      <c r="DF220" s="228">
        <f t="shared" si="3262"/>
        <v>0</v>
      </c>
      <c r="DG220" s="228">
        <f t="shared" si="3263"/>
        <v>0</v>
      </c>
      <c r="DH220" s="228">
        <f t="shared" si="3264"/>
        <v>114537.92000000004</v>
      </c>
      <c r="DI220" s="228">
        <f t="shared" si="3265"/>
        <v>0</v>
      </c>
      <c r="DJ220" s="228">
        <f t="shared" si="3266"/>
        <v>0</v>
      </c>
      <c r="DK220" s="228">
        <f t="shared" si="3267"/>
        <v>380126.76</v>
      </c>
      <c r="DL220" s="228">
        <f t="shared" si="3268"/>
        <v>0</v>
      </c>
      <c r="DM220" s="228">
        <f t="shared" si="3269"/>
        <v>0</v>
      </c>
      <c r="DN220" s="228">
        <f t="shared" si="3270"/>
        <v>0</v>
      </c>
      <c r="DO220" s="228">
        <f t="shared" si="3271"/>
        <v>0</v>
      </c>
      <c r="DP220" s="229">
        <f t="shared" si="3272"/>
        <v>41548</v>
      </c>
      <c r="DQ220" s="228">
        <f t="shared" si="2688"/>
        <v>1098271.1499999999</v>
      </c>
      <c r="DR220" s="230">
        <f t="shared" si="2689"/>
        <v>41548</v>
      </c>
      <c r="DS220" s="231">
        <f t="shared" si="2690"/>
        <v>-195.25</v>
      </c>
      <c r="DT220" s="232"/>
      <c r="DU220" s="232"/>
      <c r="DV220" s="232"/>
      <c r="DW220" s="232"/>
      <c r="DX220" s="232"/>
      <c r="DY220" s="232"/>
      <c r="DZ220" s="232"/>
      <c r="EA220" s="232"/>
      <c r="EB220" s="232"/>
      <c r="EC220" s="232"/>
      <c r="ED220" s="232"/>
      <c r="EE220" s="232"/>
      <c r="EF220" s="232"/>
      <c r="EG220" s="232"/>
      <c r="EH220" s="232"/>
      <c r="EI220" s="232"/>
      <c r="EJ220" s="232"/>
      <c r="EK220" s="232"/>
      <c r="EL220" s="232"/>
      <c r="EM220" s="232"/>
      <c r="EN220" s="205"/>
      <c r="EO220" s="205"/>
      <c r="EP220" s="205"/>
      <c r="EQ220" s="205"/>
      <c r="ER220" s="205"/>
      <c r="ES220" s="205"/>
      <c r="ET220" s="205"/>
      <c r="EU220" s="205"/>
      <c r="EV220" s="205"/>
      <c r="EW220" s="205"/>
      <c r="EX220" s="205"/>
      <c r="EY220" s="205"/>
      <c r="EZ220" s="205"/>
      <c r="FA220" s="233"/>
      <c r="FB220" s="233"/>
      <c r="FC220" s="233"/>
      <c r="FD220" s="233"/>
      <c r="FE220" s="233"/>
      <c r="FF220" s="233"/>
      <c r="FG220" s="233"/>
      <c r="FH220" s="233"/>
      <c r="FI220" s="233"/>
    </row>
    <row r="221" spans="1:165" s="234" customFormat="1" ht="19.5" customHeight="1" x14ac:dyDescent="0.35">
      <c r="A221" s="205"/>
      <c r="B221" s="466">
        <f t="shared" ref="B221:B231" si="3411">EDATE(B220,1)</f>
        <v>40575</v>
      </c>
      <c r="C221" s="467">
        <f t="shared" ref="C221:C231" si="3412">G220</f>
        <v>52256.75</v>
      </c>
      <c r="D221" s="467">
        <v>0</v>
      </c>
      <c r="E221" s="467">
        <v>0</v>
      </c>
      <c r="F221" s="467">
        <f t="shared" si="3379"/>
        <v>7548</v>
      </c>
      <c r="G221" s="467">
        <f t="shared" ref="G221:G231" si="3413">F221+G220</f>
        <v>59804.75</v>
      </c>
      <c r="H221" s="480">
        <f t="shared" ref="H221:H231" si="3414">F221/G220</f>
        <v>0.14444067034402255</v>
      </c>
      <c r="I221" s="347">
        <f t="shared" ref="I221:I231" si="3415">F221+I220</f>
        <v>819438.99999999988</v>
      </c>
      <c r="J221" s="210">
        <f t="shared" si="3380"/>
        <v>-195.25</v>
      </c>
      <c r="K221" s="211">
        <v>40575</v>
      </c>
      <c r="L221" s="212">
        <f t="shared" ref="L221:L231" si="3416">L220</f>
        <v>1</v>
      </c>
      <c r="M221" s="398">
        <v>2055</v>
      </c>
      <c r="N221" s="235">
        <f t="shared" si="3381"/>
        <v>2055</v>
      </c>
      <c r="O221" s="214">
        <f t="shared" ref="O221" si="3417">O220</f>
        <v>0</v>
      </c>
      <c r="P221" s="398">
        <v>205.5</v>
      </c>
      <c r="Q221" s="236">
        <f t="shared" si="3382"/>
        <v>0</v>
      </c>
      <c r="R221" s="212">
        <f t="shared" ref="R221" si="3418">R220</f>
        <v>0</v>
      </c>
      <c r="S221" s="398">
        <v>1381.8</v>
      </c>
      <c r="T221" s="237">
        <f t="shared" si="3383"/>
        <v>0</v>
      </c>
      <c r="U221" s="216">
        <f t="shared" ref="U221" si="3419">U220</f>
        <v>0</v>
      </c>
      <c r="V221" s="398">
        <v>138.18</v>
      </c>
      <c r="W221" s="237">
        <f t="shared" si="3384"/>
        <v>0</v>
      </c>
      <c r="X221" s="216">
        <f t="shared" ref="X221" si="3420">X220</f>
        <v>0</v>
      </c>
      <c r="Y221" s="383">
        <v>3084</v>
      </c>
      <c r="Z221" s="238">
        <f t="shared" si="3385"/>
        <v>0</v>
      </c>
      <c r="AA221" s="218">
        <f t="shared" ref="AA221" si="3421">AA220</f>
        <v>1</v>
      </c>
      <c r="AB221" s="383">
        <v>1522.5</v>
      </c>
      <c r="AC221" s="239">
        <f t="shared" si="3386"/>
        <v>1522.5</v>
      </c>
      <c r="AD221" s="216">
        <f t="shared" ref="AD221" si="3422">AD220</f>
        <v>0</v>
      </c>
      <c r="AE221" s="383">
        <v>273.3</v>
      </c>
      <c r="AF221" s="239">
        <f t="shared" si="3387"/>
        <v>0</v>
      </c>
      <c r="AG221" s="216">
        <f t="shared" ref="AG221" si="3423">AG220</f>
        <v>0</v>
      </c>
      <c r="AH221" s="383">
        <v>18766</v>
      </c>
      <c r="AI221" s="238">
        <f t="shared" si="3388"/>
        <v>0</v>
      </c>
      <c r="AJ221" s="218">
        <f t="shared" ref="AJ221" si="3424">AJ220</f>
        <v>0</v>
      </c>
      <c r="AK221" s="383">
        <v>9363.5</v>
      </c>
      <c r="AL221" s="239">
        <f t="shared" si="3389"/>
        <v>0</v>
      </c>
      <c r="AM221" s="216">
        <f t="shared" ref="AM221" si="3425">AM220</f>
        <v>1</v>
      </c>
      <c r="AN221" s="383">
        <v>3722</v>
      </c>
      <c r="AO221" s="238">
        <f t="shared" si="3390"/>
        <v>3722</v>
      </c>
      <c r="AP221" s="218">
        <f t="shared" ref="AP221" si="3426">AP220</f>
        <v>1</v>
      </c>
      <c r="AQ221" s="397">
        <v>-655</v>
      </c>
      <c r="AR221" s="239">
        <f t="shared" si="3391"/>
        <v>-655</v>
      </c>
      <c r="AS221" s="216">
        <f t="shared" ref="AS221" si="3427">AS220</f>
        <v>0</v>
      </c>
      <c r="AT221" s="397">
        <v>-100.6</v>
      </c>
      <c r="AU221" s="240">
        <f t="shared" si="3392"/>
        <v>0</v>
      </c>
      <c r="AV221" s="214">
        <f t="shared" ref="AV221" si="3428">AV220</f>
        <v>0</v>
      </c>
      <c r="AW221" s="398">
        <v>3015</v>
      </c>
      <c r="AX221" s="236">
        <f t="shared" si="3393"/>
        <v>0</v>
      </c>
      <c r="AY221" s="212">
        <f t="shared" ref="AY221" si="3429">AY220</f>
        <v>1</v>
      </c>
      <c r="AZ221" s="382">
        <v>-1394.25</v>
      </c>
      <c r="BA221" s="241">
        <f t="shared" si="3394"/>
        <v>-1394.25</v>
      </c>
      <c r="BB221" s="214">
        <f t="shared" ref="BB221" si="3430">BB220</f>
        <v>0</v>
      </c>
      <c r="BC221" s="382">
        <v>-209.63</v>
      </c>
      <c r="BD221" s="242">
        <f t="shared" si="3395"/>
        <v>0</v>
      </c>
      <c r="BE221" s="212">
        <f t="shared" ref="BE221" si="3431">BE220</f>
        <v>0</v>
      </c>
      <c r="BF221" s="375">
        <v>1407.5</v>
      </c>
      <c r="BG221" s="242">
        <f t="shared" si="3396"/>
        <v>0</v>
      </c>
      <c r="BH221" s="212">
        <f t="shared" ref="BH221" si="3432">BH220</f>
        <v>1</v>
      </c>
      <c r="BI221" s="375">
        <v>703.75</v>
      </c>
      <c r="BJ221" s="240">
        <f t="shared" si="3397"/>
        <v>703.75</v>
      </c>
      <c r="BK221" s="212">
        <f t="shared" ref="BK221" si="3433">BK220</f>
        <v>0</v>
      </c>
      <c r="BL221" s="375">
        <v>140.75</v>
      </c>
      <c r="BM221" s="240">
        <f t="shared" si="3398"/>
        <v>0</v>
      </c>
      <c r="BN221" s="212">
        <f t="shared" ref="BN221" si="3434">BN220</f>
        <v>0</v>
      </c>
      <c r="BO221" s="398">
        <v>1306.25</v>
      </c>
      <c r="BP221" s="236">
        <f t="shared" si="3399"/>
        <v>0</v>
      </c>
      <c r="BQ221" s="212">
        <f t="shared" ref="BQ221" si="3435">BQ220</f>
        <v>2</v>
      </c>
      <c r="BR221" s="398">
        <v>797</v>
      </c>
      <c r="BS221" s="242">
        <f t="shared" si="3400"/>
        <v>1594</v>
      </c>
      <c r="BT221" s="212">
        <f t="shared" ref="BT221" si="3436">BT220</f>
        <v>0</v>
      </c>
      <c r="BU221" s="398">
        <v>359.5</v>
      </c>
      <c r="BV221" s="240">
        <f t="shared" si="3401"/>
        <v>0</v>
      </c>
      <c r="BW221" s="220">
        <f t="shared" ref="BW221" si="3437">BW220</f>
        <v>0</v>
      </c>
      <c r="BX221" s="398">
        <v>9.5</v>
      </c>
      <c r="BY221" s="236">
        <f t="shared" si="3402"/>
        <v>0</v>
      </c>
      <c r="BZ221" s="212">
        <f t="shared" ref="BZ221:BZ231" si="3438">BZ220</f>
        <v>0</v>
      </c>
      <c r="CA221" s="213"/>
      <c r="CB221" s="240">
        <f t="shared" si="3403"/>
        <v>0</v>
      </c>
      <c r="CC221" s="214">
        <f t="shared" ref="CC221:CC231" si="3439">CC220</f>
        <v>0</v>
      </c>
      <c r="CD221" s="215"/>
      <c r="CE221" s="242">
        <f t="shared" si="3404"/>
        <v>0</v>
      </c>
      <c r="CF221" s="221">
        <f t="shared" si="3405"/>
        <v>7548</v>
      </c>
      <c r="CG221" s="222">
        <f t="shared" si="3406"/>
        <v>1</v>
      </c>
      <c r="CH221" s="222">
        <f t="shared" si="3407"/>
        <v>0</v>
      </c>
      <c r="CI221" s="223">
        <v>40575</v>
      </c>
      <c r="CJ221" s="209">
        <f t="shared" si="3408"/>
        <v>7548</v>
      </c>
      <c r="CK221" s="209">
        <f t="shared" si="3409"/>
        <v>0</v>
      </c>
      <c r="CL221" s="209">
        <f t="shared" ref="CL221:CL231" si="3440">CL220+CF221</f>
        <v>819438.99999999988</v>
      </c>
      <c r="CM221" s="207">
        <f>MAX(CL55:CL221)</f>
        <v>819634.24999999988</v>
      </c>
      <c r="CN221" s="207">
        <f t="shared" si="3410"/>
        <v>-195.25</v>
      </c>
      <c r="CO221" s="225" t="b">
        <f>(CN222=CM394)</f>
        <v>0</v>
      </c>
      <c r="CP221" s="226">
        <f t="shared" si="3378"/>
        <v>0</v>
      </c>
      <c r="CQ221" s="227">
        <f t="shared" si="3247"/>
        <v>41579</v>
      </c>
      <c r="CR221" s="228">
        <f t="shared" si="3248"/>
        <v>119911.5</v>
      </c>
      <c r="CS221" s="228">
        <f t="shared" si="3249"/>
        <v>0</v>
      </c>
      <c r="CT221" s="228">
        <f t="shared" si="3250"/>
        <v>0</v>
      </c>
      <c r="CU221" s="228">
        <f t="shared" si="3251"/>
        <v>0</v>
      </c>
      <c r="CV221" s="228">
        <f t="shared" si="3252"/>
        <v>0</v>
      </c>
      <c r="CW221" s="228">
        <f t="shared" si="3253"/>
        <v>122952</v>
      </c>
      <c r="CX221" s="228">
        <f t="shared" si="3254"/>
        <v>0</v>
      </c>
      <c r="CY221" s="228">
        <f t="shared" si="3255"/>
        <v>0</v>
      </c>
      <c r="CZ221" s="228">
        <f t="shared" si="3256"/>
        <v>0</v>
      </c>
      <c r="DA221" s="228">
        <f t="shared" si="3257"/>
        <v>74039</v>
      </c>
      <c r="DB221" s="228">
        <f t="shared" si="3258"/>
        <v>151805</v>
      </c>
      <c r="DC221" s="228">
        <f t="shared" si="3259"/>
        <v>0</v>
      </c>
      <c r="DD221" s="228">
        <f t="shared" si="3260"/>
        <v>0</v>
      </c>
      <c r="DE221" s="228">
        <f t="shared" si="3261"/>
        <v>143865.71999999997</v>
      </c>
      <c r="DF221" s="228">
        <f t="shared" si="3262"/>
        <v>0</v>
      </c>
      <c r="DG221" s="228">
        <f t="shared" si="3263"/>
        <v>0</v>
      </c>
      <c r="DH221" s="228">
        <f t="shared" si="3264"/>
        <v>113789.92000000004</v>
      </c>
      <c r="DI221" s="228">
        <f t="shared" si="3265"/>
        <v>0</v>
      </c>
      <c r="DJ221" s="228">
        <f t="shared" si="3266"/>
        <v>0</v>
      </c>
      <c r="DK221" s="228">
        <f t="shared" si="3267"/>
        <v>390251.76</v>
      </c>
      <c r="DL221" s="228">
        <f t="shared" si="3268"/>
        <v>0</v>
      </c>
      <c r="DM221" s="228">
        <f t="shared" si="3269"/>
        <v>0</v>
      </c>
      <c r="DN221" s="228">
        <f t="shared" si="3270"/>
        <v>0</v>
      </c>
      <c r="DO221" s="228">
        <f t="shared" si="3271"/>
        <v>0</v>
      </c>
      <c r="DP221" s="229">
        <f t="shared" si="3272"/>
        <v>41579</v>
      </c>
      <c r="DQ221" s="228">
        <f t="shared" si="2688"/>
        <v>1116614.8999999999</v>
      </c>
      <c r="DR221" s="230">
        <f t="shared" si="2689"/>
        <v>41579</v>
      </c>
      <c r="DS221" s="231">
        <f t="shared" si="2690"/>
        <v>0</v>
      </c>
      <c r="DT221" s="232"/>
      <c r="DU221" s="232"/>
      <c r="DV221" s="232"/>
      <c r="DW221" s="232"/>
      <c r="DX221" s="232"/>
      <c r="DY221" s="232"/>
      <c r="DZ221" s="232"/>
      <c r="EA221" s="232"/>
      <c r="EB221" s="232"/>
      <c r="EC221" s="232"/>
      <c r="ED221" s="232"/>
      <c r="EE221" s="232"/>
      <c r="EF221" s="232"/>
      <c r="EG221" s="232"/>
      <c r="EH221" s="232"/>
      <c r="EI221" s="232"/>
      <c r="EJ221" s="232"/>
      <c r="EK221" s="232"/>
      <c r="EL221" s="232"/>
      <c r="EM221" s="232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5"/>
      <c r="FA221" s="233"/>
      <c r="FB221" s="233"/>
      <c r="FC221" s="233"/>
      <c r="FD221" s="233"/>
      <c r="FE221" s="233"/>
      <c r="FF221" s="233"/>
      <c r="FG221" s="233"/>
      <c r="FH221" s="233"/>
      <c r="FI221" s="233"/>
    </row>
    <row r="222" spans="1:165" s="234" customFormat="1" ht="19.5" customHeight="1" x14ac:dyDescent="0.35">
      <c r="A222" s="205"/>
      <c r="B222" s="466">
        <f t="shared" si="3411"/>
        <v>40603</v>
      </c>
      <c r="C222" s="467">
        <f t="shared" si="3412"/>
        <v>59804.75</v>
      </c>
      <c r="D222" s="467">
        <v>0</v>
      </c>
      <c r="E222" s="467">
        <v>0</v>
      </c>
      <c r="F222" s="467">
        <f t="shared" si="3379"/>
        <v>4385.88</v>
      </c>
      <c r="G222" s="467">
        <f t="shared" si="3413"/>
        <v>64190.63</v>
      </c>
      <c r="H222" s="480">
        <f t="shared" si="3414"/>
        <v>7.3336649680836391E-2</v>
      </c>
      <c r="I222" s="347">
        <f t="shared" si="3415"/>
        <v>823824.87999999989</v>
      </c>
      <c r="J222" s="210">
        <f t="shared" si="3380"/>
        <v>0</v>
      </c>
      <c r="K222" s="211">
        <v>40603</v>
      </c>
      <c r="L222" s="212">
        <f t="shared" si="3416"/>
        <v>1</v>
      </c>
      <c r="M222" s="397">
        <v>-1655.5</v>
      </c>
      <c r="N222" s="235">
        <f t="shared" si="3381"/>
        <v>-1655.5</v>
      </c>
      <c r="O222" s="214">
        <f t="shared" ref="O222" si="3441">O221</f>
        <v>0</v>
      </c>
      <c r="P222" s="397">
        <v>-235.75</v>
      </c>
      <c r="Q222" s="236">
        <f t="shared" si="3382"/>
        <v>0</v>
      </c>
      <c r="R222" s="212">
        <f t="shared" ref="R222" si="3442">R221</f>
        <v>0</v>
      </c>
      <c r="S222" s="398">
        <v>162.4</v>
      </c>
      <c r="T222" s="237">
        <f t="shared" si="3383"/>
        <v>0</v>
      </c>
      <c r="U222" s="216">
        <f t="shared" ref="U222" si="3443">U221</f>
        <v>0</v>
      </c>
      <c r="V222" s="397">
        <v>-53.96</v>
      </c>
      <c r="W222" s="237">
        <f t="shared" si="3384"/>
        <v>0</v>
      </c>
      <c r="X222" s="216">
        <f t="shared" ref="X222" si="3444">X221</f>
        <v>0</v>
      </c>
      <c r="Y222" s="383">
        <v>2097</v>
      </c>
      <c r="Z222" s="238">
        <f t="shared" si="3385"/>
        <v>0</v>
      </c>
      <c r="AA222" s="218">
        <f t="shared" ref="AA222" si="3445">AA221</f>
        <v>1</v>
      </c>
      <c r="AB222" s="383">
        <v>1048.5</v>
      </c>
      <c r="AC222" s="239">
        <f t="shared" si="3386"/>
        <v>1048.5</v>
      </c>
      <c r="AD222" s="216">
        <f t="shared" ref="AD222" si="3446">AD221</f>
        <v>0</v>
      </c>
      <c r="AE222" s="383">
        <v>209.7</v>
      </c>
      <c r="AF222" s="239">
        <f t="shared" si="3387"/>
        <v>0</v>
      </c>
      <c r="AG222" s="216">
        <f t="shared" ref="AG222" si="3447">AG221</f>
        <v>0</v>
      </c>
      <c r="AH222" s="383">
        <v>18890</v>
      </c>
      <c r="AI222" s="238">
        <f t="shared" si="3388"/>
        <v>0</v>
      </c>
      <c r="AJ222" s="218">
        <f t="shared" ref="AJ222" si="3448">AJ221</f>
        <v>0</v>
      </c>
      <c r="AK222" s="383">
        <v>9445</v>
      </c>
      <c r="AL222" s="239">
        <f t="shared" si="3389"/>
        <v>0</v>
      </c>
      <c r="AM222" s="216">
        <f t="shared" ref="AM222" si="3449">AM221</f>
        <v>1</v>
      </c>
      <c r="AN222" s="383">
        <v>3778</v>
      </c>
      <c r="AO222" s="238">
        <f t="shared" si="3390"/>
        <v>3778</v>
      </c>
      <c r="AP222" s="218">
        <f t="shared" ref="AP222" si="3450">AP221</f>
        <v>1</v>
      </c>
      <c r="AQ222" s="397">
        <v>-3109</v>
      </c>
      <c r="AR222" s="239">
        <f t="shared" si="3391"/>
        <v>-3109</v>
      </c>
      <c r="AS222" s="216">
        <f t="shared" ref="AS222" si="3451">AS221</f>
        <v>0</v>
      </c>
      <c r="AT222" s="397">
        <v>-381.1</v>
      </c>
      <c r="AU222" s="240">
        <f t="shared" si="3392"/>
        <v>0</v>
      </c>
      <c r="AV222" s="214">
        <f t="shared" ref="AV222" si="3452">AV221</f>
        <v>0</v>
      </c>
      <c r="AW222" s="397">
        <v>-1796</v>
      </c>
      <c r="AX222" s="236">
        <f t="shared" si="3393"/>
        <v>0</v>
      </c>
      <c r="AY222" s="212">
        <f t="shared" ref="AY222" si="3453">AY221</f>
        <v>1</v>
      </c>
      <c r="AZ222" s="383">
        <v>1455</v>
      </c>
      <c r="BA222" s="241">
        <f t="shared" si="3394"/>
        <v>1455</v>
      </c>
      <c r="BB222" s="214">
        <f t="shared" ref="BB222" si="3454">BB221</f>
        <v>0</v>
      </c>
      <c r="BC222" s="383">
        <v>145.5</v>
      </c>
      <c r="BD222" s="242">
        <f t="shared" si="3395"/>
        <v>0</v>
      </c>
      <c r="BE222" s="212">
        <f t="shared" ref="BE222" si="3455">BE221</f>
        <v>0</v>
      </c>
      <c r="BF222" s="375">
        <v>4393.75</v>
      </c>
      <c r="BG222" s="242">
        <f t="shared" si="3396"/>
        <v>0</v>
      </c>
      <c r="BH222" s="212">
        <f t="shared" ref="BH222" si="3456">BH221</f>
        <v>1</v>
      </c>
      <c r="BI222" s="375">
        <v>2196.88</v>
      </c>
      <c r="BJ222" s="240">
        <f t="shared" si="3397"/>
        <v>2196.88</v>
      </c>
      <c r="BK222" s="212">
        <f t="shared" ref="BK222" si="3457">BK221</f>
        <v>0</v>
      </c>
      <c r="BL222" s="375">
        <v>439.38</v>
      </c>
      <c r="BM222" s="240">
        <f t="shared" si="3398"/>
        <v>0</v>
      </c>
      <c r="BN222" s="212">
        <f t="shared" ref="BN222" si="3458">BN221</f>
        <v>0</v>
      </c>
      <c r="BO222" s="397">
        <v>-1442</v>
      </c>
      <c r="BP222" s="236">
        <f t="shared" si="3399"/>
        <v>0</v>
      </c>
      <c r="BQ222" s="212">
        <f t="shared" ref="BQ222" si="3459">BQ221</f>
        <v>2</v>
      </c>
      <c r="BR222" s="398">
        <v>336</v>
      </c>
      <c r="BS222" s="242">
        <f t="shared" si="3400"/>
        <v>672</v>
      </c>
      <c r="BT222" s="212">
        <f t="shared" ref="BT222" si="3460">BT221</f>
        <v>0</v>
      </c>
      <c r="BU222" s="398">
        <v>148.5</v>
      </c>
      <c r="BV222" s="240">
        <f t="shared" si="3401"/>
        <v>0</v>
      </c>
      <c r="BW222" s="220">
        <f t="shared" ref="BW222" si="3461">BW221</f>
        <v>0</v>
      </c>
      <c r="BX222" s="397">
        <v>-1.5</v>
      </c>
      <c r="BY222" s="236">
        <f t="shared" si="3402"/>
        <v>0</v>
      </c>
      <c r="BZ222" s="212">
        <f t="shared" si="3438"/>
        <v>0</v>
      </c>
      <c r="CA222" s="213"/>
      <c r="CB222" s="240">
        <f t="shared" si="3403"/>
        <v>0</v>
      </c>
      <c r="CC222" s="214">
        <f t="shared" si="3439"/>
        <v>0</v>
      </c>
      <c r="CD222" s="215"/>
      <c r="CE222" s="242">
        <f t="shared" si="3404"/>
        <v>0</v>
      </c>
      <c r="CF222" s="221">
        <f t="shared" si="3405"/>
        <v>4385.88</v>
      </c>
      <c r="CG222" s="222">
        <f t="shared" si="3406"/>
        <v>1</v>
      </c>
      <c r="CH222" s="222">
        <f t="shared" si="3407"/>
        <v>0</v>
      </c>
      <c r="CI222" s="223">
        <v>40603</v>
      </c>
      <c r="CJ222" s="209">
        <f t="shared" si="3408"/>
        <v>4385.88</v>
      </c>
      <c r="CK222" s="209">
        <f t="shared" si="3409"/>
        <v>0</v>
      </c>
      <c r="CL222" s="209">
        <f t="shared" si="3440"/>
        <v>823824.87999999989</v>
      </c>
      <c r="CM222" s="207">
        <f>MAX(CL55:CL222)</f>
        <v>823824.87999999989</v>
      </c>
      <c r="CN222" s="207">
        <f t="shared" si="3410"/>
        <v>0</v>
      </c>
      <c r="CO222" s="225" t="b">
        <f>(CN223=CM394)</f>
        <v>0</v>
      </c>
      <c r="CP222" s="226">
        <f t="shared" si="3378"/>
        <v>0</v>
      </c>
      <c r="CQ222" s="227">
        <f t="shared" si="3247"/>
        <v>41609</v>
      </c>
      <c r="CR222" s="228">
        <f t="shared" si="3248"/>
        <v>119550</v>
      </c>
      <c r="CS222" s="228">
        <f t="shared" si="3249"/>
        <v>0</v>
      </c>
      <c r="CT222" s="228">
        <f t="shared" si="3250"/>
        <v>0</v>
      </c>
      <c r="CU222" s="228">
        <f t="shared" si="3251"/>
        <v>0</v>
      </c>
      <c r="CV222" s="228">
        <f t="shared" si="3252"/>
        <v>0</v>
      </c>
      <c r="CW222" s="228">
        <f t="shared" si="3253"/>
        <v>125253</v>
      </c>
      <c r="CX222" s="228">
        <f t="shared" si="3254"/>
        <v>0</v>
      </c>
      <c r="CY222" s="228">
        <f t="shared" si="3255"/>
        <v>0</v>
      </c>
      <c r="CZ222" s="228">
        <f t="shared" si="3256"/>
        <v>0</v>
      </c>
      <c r="DA222" s="228">
        <f t="shared" si="3257"/>
        <v>74567</v>
      </c>
      <c r="DB222" s="228">
        <f t="shared" si="3258"/>
        <v>153778</v>
      </c>
      <c r="DC222" s="228">
        <f t="shared" si="3259"/>
        <v>0</v>
      </c>
      <c r="DD222" s="228">
        <f t="shared" si="3260"/>
        <v>0</v>
      </c>
      <c r="DE222" s="228">
        <f t="shared" si="3261"/>
        <v>146931.96999999997</v>
      </c>
      <c r="DF222" s="228">
        <f t="shared" si="3262"/>
        <v>0</v>
      </c>
      <c r="DG222" s="228">
        <f t="shared" si="3263"/>
        <v>0</v>
      </c>
      <c r="DH222" s="228">
        <f t="shared" si="3264"/>
        <v>114719.30000000005</v>
      </c>
      <c r="DI222" s="228">
        <f t="shared" si="3265"/>
        <v>0</v>
      </c>
      <c r="DJ222" s="228">
        <f t="shared" si="3266"/>
        <v>0</v>
      </c>
      <c r="DK222" s="228">
        <f t="shared" si="3267"/>
        <v>396926.74</v>
      </c>
      <c r="DL222" s="228">
        <f t="shared" si="3268"/>
        <v>0</v>
      </c>
      <c r="DM222" s="228">
        <f t="shared" si="3269"/>
        <v>0</v>
      </c>
      <c r="DN222" s="228">
        <f t="shared" si="3270"/>
        <v>0</v>
      </c>
      <c r="DO222" s="228">
        <f t="shared" si="3271"/>
        <v>0</v>
      </c>
      <c r="DP222" s="229">
        <f t="shared" si="3272"/>
        <v>41609</v>
      </c>
      <c r="DQ222" s="228">
        <f t="shared" si="2688"/>
        <v>1131726.01</v>
      </c>
      <c r="DR222" s="230">
        <f t="shared" si="2689"/>
        <v>41609</v>
      </c>
      <c r="DS222" s="231">
        <f t="shared" si="2690"/>
        <v>0</v>
      </c>
      <c r="DT222" s="232"/>
      <c r="DU222" s="232"/>
      <c r="DV222" s="232"/>
      <c r="DW222" s="232"/>
      <c r="DX222" s="232"/>
      <c r="DY222" s="232"/>
      <c r="DZ222" s="232"/>
      <c r="EA222" s="232"/>
      <c r="EB222" s="232"/>
      <c r="EC222" s="232"/>
      <c r="ED222" s="232"/>
      <c r="EE222" s="232"/>
      <c r="EF222" s="232"/>
      <c r="EG222" s="232"/>
      <c r="EH222" s="232"/>
      <c r="EI222" s="232"/>
      <c r="EJ222" s="232"/>
      <c r="EK222" s="232"/>
      <c r="EL222" s="232"/>
      <c r="EM222" s="232"/>
      <c r="EN222" s="205"/>
      <c r="EO222" s="205"/>
      <c r="EP222" s="205"/>
      <c r="EQ222" s="205"/>
      <c r="ER222" s="205"/>
      <c r="ES222" s="205"/>
      <c r="ET222" s="205"/>
      <c r="EU222" s="205"/>
      <c r="EV222" s="205"/>
      <c r="EW222" s="205"/>
      <c r="EX222" s="205"/>
      <c r="EY222" s="205"/>
      <c r="EZ222" s="205"/>
      <c r="FA222" s="233"/>
      <c r="FB222" s="233"/>
      <c r="FC222" s="233"/>
      <c r="FD222" s="233"/>
      <c r="FE222" s="233"/>
      <c r="FF222" s="233"/>
      <c r="FG222" s="233"/>
      <c r="FH222" s="233"/>
      <c r="FI222" s="233"/>
    </row>
    <row r="223" spans="1:165" s="234" customFormat="1" ht="19.5" customHeight="1" x14ac:dyDescent="0.35">
      <c r="A223" s="205"/>
      <c r="B223" s="466">
        <f t="shared" si="3411"/>
        <v>40634</v>
      </c>
      <c r="C223" s="467">
        <f t="shared" si="3412"/>
        <v>64190.63</v>
      </c>
      <c r="D223" s="467">
        <v>0</v>
      </c>
      <c r="E223" s="467">
        <v>0</v>
      </c>
      <c r="F223" s="467">
        <f t="shared" si="3379"/>
        <v>37495.5</v>
      </c>
      <c r="G223" s="467">
        <f t="shared" si="3413"/>
        <v>101686.13</v>
      </c>
      <c r="H223" s="480">
        <f t="shared" si="3414"/>
        <v>0.58412730954658032</v>
      </c>
      <c r="I223" s="347">
        <f t="shared" si="3415"/>
        <v>861320.37999999989</v>
      </c>
      <c r="J223" s="210">
        <f t="shared" si="3380"/>
        <v>0</v>
      </c>
      <c r="K223" s="211">
        <v>40634</v>
      </c>
      <c r="L223" s="212">
        <f t="shared" si="3416"/>
        <v>1</v>
      </c>
      <c r="M223" s="398">
        <v>1063</v>
      </c>
      <c r="N223" s="235">
        <f t="shared" si="3381"/>
        <v>1063</v>
      </c>
      <c r="O223" s="214">
        <f t="shared" ref="O223" si="3462">O222</f>
        <v>0</v>
      </c>
      <c r="P223" s="398">
        <v>36.1</v>
      </c>
      <c r="Q223" s="236">
        <f t="shared" si="3382"/>
        <v>0</v>
      </c>
      <c r="R223" s="212">
        <f t="shared" ref="R223" si="3463">R222</f>
        <v>0</v>
      </c>
      <c r="S223" s="398">
        <v>1256.2</v>
      </c>
      <c r="T223" s="237">
        <f t="shared" si="3383"/>
        <v>0</v>
      </c>
      <c r="U223" s="216">
        <f t="shared" ref="U223" si="3464">U222</f>
        <v>0</v>
      </c>
      <c r="V223" s="398">
        <v>55.42</v>
      </c>
      <c r="W223" s="237">
        <f t="shared" si="3384"/>
        <v>0</v>
      </c>
      <c r="X223" s="216">
        <f t="shared" ref="X223" si="3465">X222</f>
        <v>0</v>
      </c>
      <c r="Y223" s="383">
        <v>13126</v>
      </c>
      <c r="Z223" s="238">
        <f t="shared" si="3385"/>
        <v>0</v>
      </c>
      <c r="AA223" s="218">
        <f t="shared" ref="AA223" si="3466">AA222</f>
        <v>1</v>
      </c>
      <c r="AB223" s="383">
        <v>6563</v>
      </c>
      <c r="AC223" s="239">
        <f t="shared" si="3386"/>
        <v>6563</v>
      </c>
      <c r="AD223" s="216">
        <f t="shared" ref="AD223" si="3467">AD222</f>
        <v>0</v>
      </c>
      <c r="AE223" s="383">
        <v>1312.6</v>
      </c>
      <c r="AF223" s="239">
        <f t="shared" si="3387"/>
        <v>0</v>
      </c>
      <c r="AG223" s="216">
        <f t="shared" ref="AG223" si="3468">AG222</f>
        <v>0</v>
      </c>
      <c r="AH223" s="383">
        <v>51180</v>
      </c>
      <c r="AI223" s="238">
        <f t="shared" si="3388"/>
        <v>0</v>
      </c>
      <c r="AJ223" s="218">
        <f t="shared" ref="AJ223" si="3469">AJ222</f>
        <v>0</v>
      </c>
      <c r="AK223" s="383">
        <v>25590</v>
      </c>
      <c r="AL223" s="239">
        <f t="shared" si="3389"/>
        <v>0</v>
      </c>
      <c r="AM223" s="216">
        <f t="shared" ref="AM223" si="3470">AM222</f>
        <v>1</v>
      </c>
      <c r="AN223" s="383">
        <v>10236</v>
      </c>
      <c r="AO223" s="238">
        <f t="shared" si="3390"/>
        <v>10236</v>
      </c>
      <c r="AP223" s="218">
        <f t="shared" ref="AP223" si="3471">AP222</f>
        <v>1</v>
      </c>
      <c r="AQ223" s="398">
        <v>6424</v>
      </c>
      <c r="AR223" s="239">
        <f t="shared" si="3391"/>
        <v>6424</v>
      </c>
      <c r="AS223" s="216">
        <f t="shared" ref="AS223" si="3472">AS222</f>
        <v>0</v>
      </c>
      <c r="AT223" s="398">
        <v>642.4</v>
      </c>
      <c r="AU223" s="240">
        <f t="shared" si="3392"/>
        <v>0</v>
      </c>
      <c r="AV223" s="214">
        <f t="shared" ref="AV223" si="3473">AV222</f>
        <v>0</v>
      </c>
      <c r="AW223" s="398">
        <v>2718</v>
      </c>
      <c r="AX223" s="236">
        <f t="shared" si="3393"/>
        <v>0</v>
      </c>
      <c r="AY223" s="212">
        <f t="shared" ref="AY223" si="3474">AY222</f>
        <v>1</v>
      </c>
      <c r="AZ223" s="383">
        <v>6975</v>
      </c>
      <c r="BA223" s="241">
        <f t="shared" si="3394"/>
        <v>6975</v>
      </c>
      <c r="BB223" s="214">
        <f t="shared" ref="BB223" si="3475">BB222</f>
        <v>0</v>
      </c>
      <c r="BC223" s="383">
        <v>697.5</v>
      </c>
      <c r="BD223" s="242">
        <f t="shared" si="3395"/>
        <v>0</v>
      </c>
      <c r="BE223" s="212">
        <f t="shared" ref="BE223" si="3476">BE222</f>
        <v>0</v>
      </c>
      <c r="BF223" s="375">
        <v>8125</v>
      </c>
      <c r="BG223" s="242">
        <f t="shared" si="3396"/>
        <v>0</v>
      </c>
      <c r="BH223" s="212">
        <f t="shared" ref="BH223" si="3477">BH222</f>
        <v>1</v>
      </c>
      <c r="BI223" s="375">
        <v>4062.5</v>
      </c>
      <c r="BJ223" s="240">
        <f t="shared" si="3397"/>
        <v>4062.5</v>
      </c>
      <c r="BK223" s="212">
        <f t="shared" ref="BK223" si="3478">BK222</f>
        <v>0</v>
      </c>
      <c r="BL223" s="375">
        <v>812.5</v>
      </c>
      <c r="BM223" s="240">
        <f t="shared" si="3398"/>
        <v>0</v>
      </c>
      <c r="BN223" s="212">
        <f t="shared" ref="BN223" si="3479">BN222</f>
        <v>0</v>
      </c>
      <c r="BO223" s="398">
        <v>242.25</v>
      </c>
      <c r="BP223" s="236">
        <f t="shared" si="3399"/>
        <v>0</v>
      </c>
      <c r="BQ223" s="212">
        <f t="shared" ref="BQ223" si="3480">BQ222</f>
        <v>2</v>
      </c>
      <c r="BR223" s="398">
        <v>1086</v>
      </c>
      <c r="BS223" s="242">
        <f t="shared" si="3400"/>
        <v>2172</v>
      </c>
      <c r="BT223" s="212">
        <f t="shared" ref="BT223" si="3481">BT222</f>
        <v>0</v>
      </c>
      <c r="BU223" s="398">
        <v>523.5</v>
      </c>
      <c r="BV223" s="240">
        <f t="shared" si="3401"/>
        <v>0</v>
      </c>
      <c r="BW223" s="220">
        <f t="shared" ref="BW223" si="3482">BW222</f>
        <v>0</v>
      </c>
      <c r="BX223" s="398">
        <v>73.5</v>
      </c>
      <c r="BY223" s="236">
        <f t="shared" si="3402"/>
        <v>0</v>
      </c>
      <c r="BZ223" s="212">
        <f t="shared" si="3438"/>
        <v>0</v>
      </c>
      <c r="CA223" s="213"/>
      <c r="CB223" s="240">
        <f t="shared" si="3403"/>
        <v>0</v>
      </c>
      <c r="CC223" s="214">
        <f t="shared" si="3439"/>
        <v>0</v>
      </c>
      <c r="CD223" s="215"/>
      <c r="CE223" s="242">
        <f t="shared" si="3404"/>
        <v>0</v>
      </c>
      <c r="CF223" s="221">
        <f t="shared" si="3405"/>
        <v>37495.5</v>
      </c>
      <c r="CG223" s="222">
        <f t="shared" si="3406"/>
        <v>1</v>
      </c>
      <c r="CH223" s="222">
        <f t="shared" si="3407"/>
        <v>0</v>
      </c>
      <c r="CI223" s="223">
        <v>40634</v>
      </c>
      <c r="CJ223" s="209">
        <f t="shared" si="3408"/>
        <v>37495.5</v>
      </c>
      <c r="CK223" s="209">
        <f t="shared" si="3409"/>
        <v>0</v>
      </c>
      <c r="CL223" s="209">
        <f t="shared" si="3440"/>
        <v>861320.37999999989</v>
      </c>
      <c r="CM223" s="207">
        <f>MAX(CL55:CL223)</f>
        <v>861320.37999999989</v>
      </c>
      <c r="CN223" s="207">
        <f t="shared" si="3410"/>
        <v>0</v>
      </c>
      <c r="CO223" s="225" t="b">
        <f>(CN224=CM394)</f>
        <v>0</v>
      </c>
      <c r="CP223" s="226">
        <f t="shared" si="3378"/>
        <v>0</v>
      </c>
      <c r="CQ223" s="227">
        <f t="shared" ref="CQ223:CQ234" si="3483">CI265</f>
        <v>41640</v>
      </c>
      <c r="CR223" s="228">
        <f t="shared" ref="CR223:CR234" si="3484">N265+CR222</f>
        <v>116992.5</v>
      </c>
      <c r="CS223" s="228">
        <f t="shared" ref="CS223:CS234" si="3485">Q265+CS222</f>
        <v>0</v>
      </c>
      <c r="CT223" s="228">
        <f t="shared" ref="CT223:CT234" si="3486">T265+CT222</f>
        <v>0</v>
      </c>
      <c r="CU223" s="228">
        <f t="shared" ref="CU223:CU234" si="3487">W265+CU222</f>
        <v>0</v>
      </c>
      <c r="CV223" s="228">
        <f t="shared" ref="CV223:CV234" si="3488">Z265+CV222</f>
        <v>0</v>
      </c>
      <c r="CW223" s="228">
        <f t="shared" ref="CW223:CW234" si="3489">AC265+CW222</f>
        <v>124840</v>
      </c>
      <c r="CX223" s="228">
        <f t="shared" ref="CX223:CX234" si="3490">AF265+CX222</f>
        <v>0</v>
      </c>
      <c r="CY223" s="228">
        <f t="shared" ref="CY223:CY234" si="3491">AI265+CY222</f>
        <v>0</v>
      </c>
      <c r="CZ223" s="228">
        <f t="shared" ref="CZ223:CZ234" si="3492">AL265+CZ222</f>
        <v>0</v>
      </c>
      <c r="DA223" s="228">
        <f t="shared" ref="DA223:DA234" si="3493">AO265+DA222</f>
        <v>72570</v>
      </c>
      <c r="DB223" s="228">
        <f t="shared" ref="DB223:DB234" si="3494">AR265+DB222</f>
        <v>155333</v>
      </c>
      <c r="DC223" s="228">
        <f t="shared" ref="DC223:DC234" si="3495">AU265+DC222</f>
        <v>0</v>
      </c>
      <c r="DD223" s="228">
        <f t="shared" ref="DD223:DD234" si="3496">AX265+DD222</f>
        <v>0</v>
      </c>
      <c r="DE223" s="228">
        <f t="shared" ref="DE223:DE234" si="3497">BA265+DE222</f>
        <v>143136.46999999997</v>
      </c>
      <c r="DF223" s="228">
        <f t="shared" ref="DF223:DF234" si="3498">BD265+DF222</f>
        <v>0</v>
      </c>
      <c r="DG223" s="228">
        <f t="shared" ref="DG223:DG234" si="3499">BG265+DG222</f>
        <v>0</v>
      </c>
      <c r="DH223" s="228">
        <f t="shared" ref="DH223:DH234" si="3500">BJ265+DH222</f>
        <v>113332.30000000005</v>
      </c>
      <c r="DI223" s="228">
        <f t="shared" ref="DI223:DI234" si="3501">BM265+DI222</f>
        <v>0</v>
      </c>
      <c r="DJ223" s="228">
        <f t="shared" ref="DJ223:DJ234" si="3502">BP265+DJ222</f>
        <v>0</v>
      </c>
      <c r="DK223" s="228">
        <f t="shared" ref="DK223:DK234" si="3503">BS265+DK222</f>
        <v>395048.76</v>
      </c>
      <c r="DL223" s="228">
        <f t="shared" ref="DL223:DL234" si="3504">BV265+DL222</f>
        <v>0</v>
      </c>
      <c r="DM223" s="228">
        <f t="shared" ref="DM223:DM234" si="3505">BY265+DM222</f>
        <v>0</v>
      </c>
      <c r="DN223" s="228">
        <f t="shared" ref="DN223:DN234" si="3506">CB265+DN222</f>
        <v>0</v>
      </c>
      <c r="DO223" s="228">
        <f t="shared" ref="DO223:DO234" si="3507">CE265+DO222</f>
        <v>0</v>
      </c>
      <c r="DP223" s="229">
        <f t="shared" ref="DP223:DP234" si="3508">B265</f>
        <v>41640</v>
      </c>
      <c r="DQ223" s="228">
        <f t="shared" si="2688"/>
        <v>1121253.03</v>
      </c>
      <c r="DR223" s="230">
        <f t="shared" si="2689"/>
        <v>41640</v>
      </c>
      <c r="DS223" s="231">
        <f t="shared" si="2690"/>
        <v>-20877.380000000005</v>
      </c>
      <c r="DT223" s="232"/>
      <c r="DU223" s="232"/>
      <c r="DV223" s="232"/>
      <c r="DW223" s="232"/>
      <c r="DX223" s="232"/>
      <c r="DY223" s="232"/>
      <c r="DZ223" s="232"/>
      <c r="EA223" s="232"/>
      <c r="EB223" s="232"/>
      <c r="EC223" s="232"/>
      <c r="ED223" s="232"/>
      <c r="EE223" s="232"/>
      <c r="EF223" s="232"/>
      <c r="EG223" s="232"/>
      <c r="EH223" s="232"/>
      <c r="EI223" s="232"/>
      <c r="EJ223" s="232"/>
      <c r="EK223" s="232"/>
      <c r="EL223" s="232"/>
      <c r="EM223" s="232"/>
      <c r="EN223" s="205"/>
      <c r="EO223" s="205"/>
      <c r="EP223" s="205"/>
      <c r="EQ223" s="205"/>
      <c r="ER223" s="205"/>
      <c r="ES223" s="205"/>
      <c r="ET223" s="205"/>
      <c r="EU223" s="205"/>
      <c r="EV223" s="205"/>
      <c r="EW223" s="205"/>
      <c r="EX223" s="205"/>
      <c r="EY223" s="205"/>
      <c r="EZ223" s="205"/>
      <c r="FA223" s="233"/>
      <c r="FB223" s="233"/>
      <c r="FC223" s="233"/>
      <c r="FD223" s="233"/>
      <c r="FE223" s="233"/>
      <c r="FF223" s="233"/>
      <c r="FG223" s="233"/>
      <c r="FH223" s="233"/>
      <c r="FI223" s="233"/>
    </row>
    <row r="224" spans="1:165" s="234" customFormat="1" ht="19.5" customHeight="1" x14ac:dyDescent="0.35">
      <c r="A224" s="205"/>
      <c r="B224" s="466">
        <f t="shared" si="3411"/>
        <v>40664</v>
      </c>
      <c r="C224" s="467">
        <f t="shared" si="3412"/>
        <v>101686.13</v>
      </c>
      <c r="D224" s="467">
        <v>0</v>
      </c>
      <c r="E224" s="467">
        <v>0</v>
      </c>
      <c r="F224" s="467">
        <f t="shared" si="3379"/>
        <v>-20877.38</v>
      </c>
      <c r="G224" s="467">
        <f t="shared" si="3413"/>
        <v>80808.75</v>
      </c>
      <c r="H224" s="480">
        <f t="shared" si="3414"/>
        <v>-0.20531197322584702</v>
      </c>
      <c r="I224" s="347">
        <f t="shared" si="3415"/>
        <v>840442.99999999988</v>
      </c>
      <c r="J224" s="210">
        <f t="shared" si="3380"/>
        <v>-20877.380000000005</v>
      </c>
      <c r="K224" s="211">
        <v>40664</v>
      </c>
      <c r="L224" s="212">
        <f t="shared" si="3416"/>
        <v>1</v>
      </c>
      <c r="M224" s="397">
        <v>-2152.5</v>
      </c>
      <c r="N224" s="235">
        <f t="shared" si="3381"/>
        <v>-2152.5</v>
      </c>
      <c r="O224" s="214">
        <f t="shared" ref="O224" si="3509">O223</f>
        <v>0</v>
      </c>
      <c r="P224" s="397">
        <v>-250.35</v>
      </c>
      <c r="Q224" s="236">
        <f t="shared" si="3382"/>
        <v>0</v>
      </c>
      <c r="R224" s="212">
        <f t="shared" ref="R224" si="3510">R223</f>
        <v>0</v>
      </c>
      <c r="S224" s="397">
        <v>-784.6</v>
      </c>
      <c r="T224" s="237">
        <f t="shared" si="3383"/>
        <v>0</v>
      </c>
      <c r="U224" s="216">
        <f t="shared" ref="U224" si="3511">U223</f>
        <v>0</v>
      </c>
      <c r="V224" s="397">
        <v>-113.56</v>
      </c>
      <c r="W224" s="237">
        <f t="shared" si="3384"/>
        <v>0</v>
      </c>
      <c r="X224" s="216">
        <f t="shared" ref="X224" si="3512">X223</f>
        <v>0</v>
      </c>
      <c r="Y224" s="382">
        <v>-7322</v>
      </c>
      <c r="Z224" s="238">
        <f t="shared" si="3385"/>
        <v>0</v>
      </c>
      <c r="AA224" s="218">
        <f t="shared" ref="AA224" si="3513">AA223</f>
        <v>1</v>
      </c>
      <c r="AB224" s="382">
        <v>-3700</v>
      </c>
      <c r="AC224" s="239">
        <f t="shared" si="3386"/>
        <v>-3700</v>
      </c>
      <c r="AD224" s="216">
        <f t="shared" ref="AD224" si="3514">AD223</f>
        <v>0</v>
      </c>
      <c r="AE224" s="382">
        <v>-802.4</v>
      </c>
      <c r="AF224" s="239">
        <f t="shared" si="3387"/>
        <v>0</v>
      </c>
      <c r="AG224" s="216">
        <f t="shared" ref="AG224" si="3515">AG223</f>
        <v>0</v>
      </c>
      <c r="AH224" s="382">
        <v>-38719</v>
      </c>
      <c r="AI224" s="238">
        <f t="shared" si="3388"/>
        <v>0</v>
      </c>
      <c r="AJ224" s="218">
        <f t="shared" ref="AJ224" si="3516">AJ223</f>
        <v>0</v>
      </c>
      <c r="AK224" s="382">
        <v>-19379</v>
      </c>
      <c r="AL224" s="239">
        <f t="shared" si="3389"/>
        <v>0</v>
      </c>
      <c r="AM224" s="216">
        <f t="shared" ref="AM224" si="3517">AM223</f>
        <v>1</v>
      </c>
      <c r="AN224" s="382">
        <v>-7775</v>
      </c>
      <c r="AO224" s="238">
        <f t="shared" si="3390"/>
        <v>-7775</v>
      </c>
      <c r="AP224" s="218">
        <f t="shared" ref="AP224" si="3518">AP223</f>
        <v>1</v>
      </c>
      <c r="AQ224" s="397">
        <v>-5388</v>
      </c>
      <c r="AR224" s="239">
        <f t="shared" si="3391"/>
        <v>-5388</v>
      </c>
      <c r="AS224" s="216">
        <f t="shared" ref="AS224" si="3519">AS223</f>
        <v>0</v>
      </c>
      <c r="AT224" s="397">
        <v>-573.9</v>
      </c>
      <c r="AU224" s="240">
        <f t="shared" si="3392"/>
        <v>0</v>
      </c>
      <c r="AV224" s="214">
        <f t="shared" ref="AV224" si="3520">AV223</f>
        <v>0</v>
      </c>
      <c r="AW224" s="397">
        <v>-1249</v>
      </c>
      <c r="AX224" s="236">
        <f t="shared" si="3393"/>
        <v>0</v>
      </c>
      <c r="AY224" s="212">
        <f t="shared" ref="AY224" si="3521">AY223</f>
        <v>1</v>
      </c>
      <c r="AZ224" s="383">
        <v>4241.25</v>
      </c>
      <c r="BA224" s="241">
        <f t="shared" si="3394"/>
        <v>4241.25</v>
      </c>
      <c r="BB224" s="214">
        <f t="shared" ref="BB224" si="3522">BB223</f>
        <v>0</v>
      </c>
      <c r="BC224" s="383">
        <v>424.13</v>
      </c>
      <c r="BD224" s="242">
        <f t="shared" si="3395"/>
        <v>0</v>
      </c>
      <c r="BE224" s="212">
        <f t="shared" ref="BE224" si="3523">BE223</f>
        <v>0</v>
      </c>
      <c r="BF224" s="374">
        <v>-4855.25</v>
      </c>
      <c r="BG224" s="242">
        <f t="shared" si="3396"/>
        <v>0</v>
      </c>
      <c r="BH224" s="212">
        <f t="shared" ref="BH224" si="3524">BH223</f>
        <v>1</v>
      </c>
      <c r="BI224" s="374">
        <v>-2447.13</v>
      </c>
      <c r="BJ224" s="240">
        <f t="shared" si="3397"/>
        <v>-2447.13</v>
      </c>
      <c r="BK224" s="212">
        <f t="shared" ref="BK224" si="3525">BK223</f>
        <v>0</v>
      </c>
      <c r="BL224" s="374">
        <v>-520.63</v>
      </c>
      <c r="BM224" s="240">
        <f t="shared" si="3398"/>
        <v>0</v>
      </c>
      <c r="BN224" s="212">
        <f t="shared" ref="BN224" si="3526">BN223</f>
        <v>0</v>
      </c>
      <c r="BO224" s="397">
        <v>-2157.75</v>
      </c>
      <c r="BP224" s="236">
        <f t="shared" si="3399"/>
        <v>0</v>
      </c>
      <c r="BQ224" s="212">
        <f t="shared" ref="BQ224" si="3527">BQ223</f>
        <v>2</v>
      </c>
      <c r="BR224" s="397">
        <v>-1828</v>
      </c>
      <c r="BS224" s="242">
        <f t="shared" si="3400"/>
        <v>-3656</v>
      </c>
      <c r="BT224" s="212">
        <f t="shared" ref="BT224" si="3528">BT223</f>
        <v>0</v>
      </c>
      <c r="BU224" s="397">
        <v>-953</v>
      </c>
      <c r="BV224" s="240">
        <f t="shared" si="3401"/>
        <v>0</v>
      </c>
      <c r="BW224" s="220">
        <f t="shared" ref="BW224" si="3529">BW223</f>
        <v>0</v>
      </c>
      <c r="BX224" s="397">
        <v>-253</v>
      </c>
      <c r="BY224" s="236">
        <f t="shared" si="3402"/>
        <v>0</v>
      </c>
      <c r="BZ224" s="212">
        <f t="shared" si="3438"/>
        <v>0</v>
      </c>
      <c r="CA224" s="213"/>
      <c r="CB224" s="240">
        <f t="shared" si="3403"/>
        <v>0</v>
      </c>
      <c r="CC224" s="214">
        <f t="shared" si="3439"/>
        <v>0</v>
      </c>
      <c r="CD224" s="215"/>
      <c r="CE224" s="242">
        <f t="shared" si="3404"/>
        <v>0</v>
      </c>
      <c r="CF224" s="221">
        <f t="shared" si="3405"/>
        <v>-20877.38</v>
      </c>
      <c r="CG224" s="222">
        <f t="shared" si="3406"/>
        <v>0</v>
      </c>
      <c r="CH224" s="222">
        <f t="shared" si="3407"/>
        <v>1</v>
      </c>
      <c r="CI224" s="223">
        <v>40664</v>
      </c>
      <c r="CJ224" s="209">
        <f t="shared" si="3408"/>
        <v>0</v>
      </c>
      <c r="CK224" s="209">
        <f t="shared" si="3409"/>
        <v>-20877.38</v>
      </c>
      <c r="CL224" s="209">
        <f t="shared" si="3440"/>
        <v>840442.99999999988</v>
      </c>
      <c r="CM224" s="207">
        <f>MAX(CL55:CL224)</f>
        <v>861320.37999999989</v>
      </c>
      <c r="CN224" s="207">
        <f t="shared" si="3410"/>
        <v>-20877.380000000005</v>
      </c>
      <c r="CO224" s="225" t="b">
        <f>(CN225=CM394)</f>
        <v>0</v>
      </c>
      <c r="CP224" s="226">
        <f t="shared" si="3378"/>
        <v>0</v>
      </c>
      <c r="CQ224" s="227">
        <f t="shared" si="3483"/>
        <v>41671</v>
      </c>
      <c r="CR224" s="228">
        <f t="shared" si="3484"/>
        <v>117129.5</v>
      </c>
      <c r="CS224" s="228">
        <f t="shared" si="3485"/>
        <v>0</v>
      </c>
      <c r="CT224" s="228">
        <f t="shared" si="3486"/>
        <v>0</v>
      </c>
      <c r="CU224" s="228">
        <f t="shared" si="3487"/>
        <v>0</v>
      </c>
      <c r="CV224" s="228">
        <f t="shared" si="3488"/>
        <v>0</v>
      </c>
      <c r="CW224" s="228">
        <f t="shared" si="3489"/>
        <v>129094</v>
      </c>
      <c r="CX224" s="228">
        <f t="shared" si="3490"/>
        <v>0</v>
      </c>
      <c r="CY224" s="228">
        <f t="shared" si="3491"/>
        <v>0</v>
      </c>
      <c r="CZ224" s="228">
        <f t="shared" si="3492"/>
        <v>0</v>
      </c>
      <c r="DA224" s="228">
        <f t="shared" si="3493"/>
        <v>72898</v>
      </c>
      <c r="DB224" s="228">
        <f t="shared" si="3494"/>
        <v>152906</v>
      </c>
      <c r="DC224" s="228">
        <f t="shared" si="3495"/>
        <v>0</v>
      </c>
      <c r="DD224" s="228">
        <f t="shared" si="3496"/>
        <v>0</v>
      </c>
      <c r="DE224" s="228">
        <f t="shared" si="3497"/>
        <v>143584.71999999997</v>
      </c>
      <c r="DF224" s="228">
        <f t="shared" si="3498"/>
        <v>0</v>
      </c>
      <c r="DG224" s="228">
        <f t="shared" si="3499"/>
        <v>0</v>
      </c>
      <c r="DH224" s="228">
        <f t="shared" si="3500"/>
        <v>112837.67000000004</v>
      </c>
      <c r="DI224" s="228">
        <f t="shared" si="3501"/>
        <v>0</v>
      </c>
      <c r="DJ224" s="228">
        <f t="shared" si="3502"/>
        <v>0</v>
      </c>
      <c r="DK224" s="228">
        <f t="shared" si="3503"/>
        <v>395698.78</v>
      </c>
      <c r="DL224" s="228">
        <f t="shared" si="3504"/>
        <v>0</v>
      </c>
      <c r="DM224" s="228">
        <f t="shared" si="3505"/>
        <v>0</v>
      </c>
      <c r="DN224" s="228">
        <f t="shared" si="3506"/>
        <v>0</v>
      </c>
      <c r="DO224" s="228">
        <f t="shared" si="3507"/>
        <v>0</v>
      </c>
      <c r="DP224" s="229">
        <f t="shared" si="3508"/>
        <v>41671</v>
      </c>
      <c r="DQ224" s="228">
        <f t="shared" si="2688"/>
        <v>1124148.67</v>
      </c>
      <c r="DR224" s="230">
        <f t="shared" si="2689"/>
        <v>41671</v>
      </c>
      <c r="DS224" s="231">
        <f t="shared" si="2690"/>
        <v>-20548.760000000009</v>
      </c>
      <c r="DT224" s="232"/>
      <c r="DU224" s="232"/>
      <c r="DV224" s="232"/>
      <c r="DW224" s="232"/>
      <c r="DX224" s="232"/>
      <c r="DY224" s="232"/>
      <c r="DZ224" s="232"/>
      <c r="EA224" s="232"/>
      <c r="EB224" s="232"/>
      <c r="EC224" s="232"/>
      <c r="ED224" s="232"/>
      <c r="EE224" s="232"/>
      <c r="EF224" s="232"/>
      <c r="EG224" s="232"/>
      <c r="EH224" s="232"/>
      <c r="EI224" s="232"/>
      <c r="EJ224" s="232"/>
      <c r="EK224" s="232"/>
      <c r="EL224" s="232"/>
      <c r="EM224" s="232"/>
      <c r="EN224" s="205"/>
      <c r="EO224" s="205"/>
      <c r="EP224" s="205"/>
      <c r="EQ224" s="205"/>
      <c r="ER224" s="205"/>
      <c r="ES224" s="205"/>
      <c r="ET224" s="205"/>
      <c r="EU224" s="205"/>
      <c r="EV224" s="205"/>
      <c r="EW224" s="205"/>
      <c r="EX224" s="205"/>
      <c r="EY224" s="205"/>
      <c r="EZ224" s="205"/>
      <c r="FA224" s="233"/>
      <c r="FB224" s="233"/>
      <c r="FC224" s="233"/>
      <c r="FD224" s="233"/>
      <c r="FE224" s="233"/>
      <c r="FF224" s="233"/>
      <c r="FG224" s="233"/>
      <c r="FH224" s="233"/>
      <c r="FI224" s="233"/>
    </row>
    <row r="225" spans="1:165" s="234" customFormat="1" ht="19.5" customHeight="1" x14ac:dyDescent="0.35">
      <c r="A225" s="205"/>
      <c r="B225" s="466">
        <f t="shared" si="3411"/>
        <v>40695</v>
      </c>
      <c r="C225" s="467">
        <f t="shared" si="3412"/>
        <v>80808.75</v>
      </c>
      <c r="D225" s="467">
        <v>0</v>
      </c>
      <c r="E225" s="467">
        <v>0</v>
      </c>
      <c r="F225" s="467">
        <f t="shared" si="3379"/>
        <v>328.61999999999989</v>
      </c>
      <c r="G225" s="467">
        <f t="shared" si="3413"/>
        <v>81137.37</v>
      </c>
      <c r="H225" s="480">
        <f t="shared" si="3414"/>
        <v>4.0666388231472448E-3</v>
      </c>
      <c r="I225" s="347">
        <f t="shared" si="3415"/>
        <v>840771.61999999988</v>
      </c>
      <c r="J225" s="210">
        <f t="shared" si="3380"/>
        <v>-20548.760000000009</v>
      </c>
      <c r="K225" s="211">
        <v>40695</v>
      </c>
      <c r="L225" s="212">
        <f t="shared" si="3416"/>
        <v>1</v>
      </c>
      <c r="M225" s="398">
        <v>1228</v>
      </c>
      <c r="N225" s="235">
        <f t="shared" si="3381"/>
        <v>1228</v>
      </c>
      <c r="O225" s="214">
        <f t="shared" ref="O225" si="3530">O224</f>
        <v>0</v>
      </c>
      <c r="P225" s="398">
        <v>122.8</v>
      </c>
      <c r="Q225" s="236">
        <f t="shared" si="3382"/>
        <v>0</v>
      </c>
      <c r="R225" s="212">
        <f t="shared" ref="R225" si="3531">R224</f>
        <v>0</v>
      </c>
      <c r="S225" s="398">
        <v>2136</v>
      </c>
      <c r="T225" s="237">
        <f t="shared" si="3383"/>
        <v>0</v>
      </c>
      <c r="U225" s="216">
        <f t="shared" ref="U225" si="3532">U224</f>
        <v>0</v>
      </c>
      <c r="V225" s="398">
        <v>178.5</v>
      </c>
      <c r="W225" s="237">
        <f t="shared" si="3384"/>
        <v>0</v>
      </c>
      <c r="X225" s="216">
        <f t="shared" ref="X225" si="3533">X224</f>
        <v>0</v>
      </c>
      <c r="Y225" s="383">
        <v>623</v>
      </c>
      <c r="Z225" s="238">
        <f t="shared" si="3385"/>
        <v>0</v>
      </c>
      <c r="AA225" s="218">
        <f t="shared" ref="AA225" si="3534">AA224</f>
        <v>1</v>
      </c>
      <c r="AB225" s="383">
        <v>292</v>
      </c>
      <c r="AC225" s="239">
        <f t="shared" si="3386"/>
        <v>292</v>
      </c>
      <c r="AD225" s="216">
        <f t="shared" ref="AD225" si="3535">AD224</f>
        <v>0</v>
      </c>
      <c r="AE225" s="383">
        <v>27.2</v>
      </c>
      <c r="AF225" s="239">
        <f t="shared" si="3387"/>
        <v>0</v>
      </c>
      <c r="AG225" s="216">
        <f t="shared" ref="AG225" si="3536">AG224</f>
        <v>0</v>
      </c>
      <c r="AH225" s="383">
        <v>19125</v>
      </c>
      <c r="AI225" s="238">
        <f t="shared" si="3388"/>
        <v>0</v>
      </c>
      <c r="AJ225" s="218">
        <f t="shared" ref="AJ225" si="3537">AJ224</f>
        <v>0</v>
      </c>
      <c r="AK225" s="383">
        <v>9562.5</v>
      </c>
      <c r="AL225" s="239">
        <f t="shared" si="3389"/>
        <v>0</v>
      </c>
      <c r="AM225" s="216">
        <f t="shared" ref="AM225" si="3538">AM224</f>
        <v>1</v>
      </c>
      <c r="AN225" s="383">
        <v>3825</v>
      </c>
      <c r="AO225" s="238">
        <f t="shared" si="3390"/>
        <v>3825</v>
      </c>
      <c r="AP225" s="218">
        <f t="shared" ref="AP225" si="3539">AP224</f>
        <v>1</v>
      </c>
      <c r="AQ225" s="397">
        <v>-2342</v>
      </c>
      <c r="AR225" s="239">
        <f t="shared" si="3391"/>
        <v>-2342</v>
      </c>
      <c r="AS225" s="216">
        <f t="shared" ref="AS225" si="3540">AS224</f>
        <v>0</v>
      </c>
      <c r="AT225" s="397">
        <v>-304.39999999999998</v>
      </c>
      <c r="AU225" s="240">
        <f t="shared" si="3392"/>
        <v>0</v>
      </c>
      <c r="AV225" s="214">
        <f t="shared" ref="AV225" si="3541">AV224</f>
        <v>0</v>
      </c>
      <c r="AW225" s="398">
        <v>810</v>
      </c>
      <c r="AX225" s="236">
        <f t="shared" si="3393"/>
        <v>0</v>
      </c>
      <c r="AY225" s="212">
        <f t="shared" ref="AY225" si="3542">AY224</f>
        <v>1</v>
      </c>
      <c r="AZ225" s="383">
        <v>2470</v>
      </c>
      <c r="BA225" s="241">
        <f t="shared" si="3394"/>
        <v>2470</v>
      </c>
      <c r="BB225" s="214">
        <f t="shared" ref="BB225" si="3543">BB224</f>
        <v>0</v>
      </c>
      <c r="BC225" s="383">
        <v>247</v>
      </c>
      <c r="BD225" s="242">
        <f t="shared" si="3395"/>
        <v>0</v>
      </c>
      <c r="BE225" s="212">
        <f t="shared" ref="BE225" si="3544">BE224</f>
        <v>0</v>
      </c>
      <c r="BF225" s="374">
        <v>-7515.75</v>
      </c>
      <c r="BG225" s="242">
        <f t="shared" si="3396"/>
        <v>0</v>
      </c>
      <c r="BH225" s="212">
        <f t="shared" ref="BH225" si="3545">BH224</f>
        <v>1</v>
      </c>
      <c r="BI225" s="374">
        <v>-3816.38</v>
      </c>
      <c r="BJ225" s="240">
        <f t="shared" si="3397"/>
        <v>-3816.38</v>
      </c>
      <c r="BK225" s="212">
        <f t="shared" ref="BK225" si="3546">BK224</f>
        <v>0</v>
      </c>
      <c r="BL225" s="374">
        <v>-856.88</v>
      </c>
      <c r="BM225" s="240">
        <f t="shared" si="3398"/>
        <v>0</v>
      </c>
      <c r="BN225" s="212">
        <f t="shared" ref="BN225" si="3547">BN224</f>
        <v>0</v>
      </c>
      <c r="BO225" s="397">
        <v>-1465.5</v>
      </c>
      <c r="BP225" s="236">
        <f t="shared" si="3399"/>
        <v>0</v>
      </c>
      <c r="BQ225" s="212">
        <f t="shared" ref="BQ225" si="3548">BQ224</f>
        <v>2</v>
      </c>
      <c r="BR225" s="397">
        <v>-664</v>
      </c>
      <c r="BS225" s="242">
        <f t="shared" si="3400"/>
        <v>-1328</v>
      </c>
      <c r="BT225" s="212">
        <f t="shared" ref="BT225" si="3549">BT224</f>
        <v>0</v>
      </c>
      <c r="BU225" s="397">
        <v>-351.5</v>
      </c>
      <c r="BV225" s="240">
        <f t="shared" si="3401"/>
        <v>0</v>
      </c>
      <c r="BW225" s="220">
        <f t="shared" ref="BW225" si="3550">BW224</f>
        <v>0</v>
      </c>
      <c r="BX225" s="397">
        <v>-101.5</v>
      </c>
      <c r="BY225" s="236">
        <f t="shared" si="3402"/>
        <v>0</v>
      </c>
      <c r="BZ225" s="212">
        <f t="shared" si="3438"/>
        <v>0</v>
      </c>
      <c r="CA225" s="213"/>
      <c r="CB225" s="240">
        <f t="shared" si="3403"/>
        <v>0</v>
      </c>
      <c r="CC225" s="214">
        <f t="shared" si="3439"/>
        <v>0</v>
      </c>
      <c r="CD225" s="215"/>
      <c r="CE225" s="242">
        <f t="shared" si="3404"/>
        <v>0</v>
      </c>
      <c r="CF225" s="221">
        <f t="shared" si="3405"/>
        <v>328.61999999999989</v>
      </c>
      <c r="CG225" s="222">
        <f t="shared" si="3406"/>
        <v>1</v>
      </c>
      <c r="CH225" s="222">
        <f t="shared" si="3407"/>
        <v>0</v>
      </c>
      <c r="CI225" s="223">
        <v>40695</v>
      </c>
      <c r="CJ225" s="209">
        <f t="shared" si="3408"/>
        <v>328.61999999999989</v>
      </c>
      <c r="CK225" s="209">
        <f t="shared" si="3409"/>
        <v>0</v>
      </c>
      <c r="CL225" s="209">
        <f t="shared" si="3440"/>
        <v>840771.61999999988</v>
      </c>
      <c r="CM225" s="207">
        <f>MAX(CL55:CL225)</f>
        <v>861320.37999999989</v>
      </c>
      <c r="CN225" s="207">
        <f t="shared" si="3410"/>
        <v>-20548.760000000009</v>
      </c>
      <c r="CO225" s="225" t="b">
        <f>(CN226=CM394)</f>
        <v>0</v>
      </c>
      <c r="CP225" s="226">
        <f t="shared" si="3378"/>
        <v>0</v>
      </c>
      <c r="CQ225" s="227">
        <f t="shared" si="3483"/>
        <v>41699</v>
      </c>
      <c r="CR225" s="228">
        <f t="shared" si="3484"/>
        <v>117774</v>
      </c>
      <c r="CS225" s="228">
        <f t="shared" si="3485"/>
        <v>0</v>
      </c>
      <c r="CT225" s="228">
        <f t="shared" si="3486"/>
        <v>0</v>
      </c>
      <c r="CU225" s="228">
        <f t="shared" si="3487"/>
        <v>0</v>
      </c>
      <c r="CV225" s="228">
        <f t="shared" si="3488"/>
        <v>0</v>
      </c>
      <c r="CW225" s="228">
        <f t="shared" si="3489"/>
        <v>129352.5</v>
      </c>
      <c r="CX225" s="228">
        <f t="shared" si="3490"/>
        <v>0</v>
      </c>
      <c r="CY225" s="228">
        <f t="shared" si="3491"/>
        <v>0</v>
      </c>
      <c r="CZ225" s="228">
        <f t="shared" si="3492"/>
        <v>0</v>
      </c>
      <c r="DA225" s="228">
        <f t="shared" si="3493"/>
        <v>73533</v>
      </c>
      <c r="DB225" s="228">
        <f t="shared" si="3494"/>
        <v>156316</v>
      </c>
      <c r="DC225" s="228">
        <f t="shared" si="3495"/>
        <v>0</v>
      </c>
      <c r="DD225" s="228">
        <f t="shared" si="3496"/>
        <v>0</v>
      </c>
      <c r="DE225" s="228">
        <f t="shared" si="3497"/>
        <v>144341.96999999997</v>
      </c>
      <c r="DF225" s="228">
        <f t="shared" si="3498"/>
        <v>0</v>
      </c>
      <c r="DG225" s="228">
        <f t="shared" si="3499"/>
        <v>0</v>
      </c>
      <c r="DH225" s="228">
        <f t="shared" si="3500"/>
        <v>112240.54000000004</v>
      </c>
      <c r="DI225" s="228">
        <f t="shared" si="3501"/>
        <v>0</v>
      </c>
      <c r="DJ225" s="228">
        <f t="shared" si="3502"/>
        <v>0</v>
      </c>
      <c r="DK225" s="228">
        <f t="shared" si="3503"/>
        <v>394714.86000000004</v>
      </c>
      <c r="DL225" s="228">
        <f t="shared" si="3504"/>
        <v>0</v>
      </c>
      <c r="DM225" s="228">
        <f t="shared" si="3505"/>
        <v>0</v>
      </c>
      <c r="DN225" s="228">
        <f t="shared" si="3506"/>
        <v>0</v>
      </c>
      <c r="DO225" s="228">
        <f t="shared" si="3507"/>
        <v>0</v>
      </c>
      <c r="DP225" s="229">
        <f t="shared" si="3508"/>
        <v>41699</v>
      </c>
      <c r="DQ225" s="228">
        <f t="shared" si="2688"/>
        <v>1128272.8700000001</v>
      </c>
      <c r="DR225" s="230">
        <f t="shared" si="2689"/>
        <v>41699</v>
      </c>
      <c r="DS225" s="231">
        <f t="shared" si="2690"/>
        <v>0</v>
      </c>
      <c r="DT225" s="232"/>
      <c r="DU225" s="232"/>
      <c r="DV225" s="232"/>
      <c r="DW225" s="232"/>
      <c r="DX225" s="232"/>
      <c r="DY225" s="232"/>
      <c r="DZ225" s="232"/>
      <c r="EA225" s="232"/>
      <c r="EB225" s="232"/>
      <c r="EC225" s="232"/>
      <c r="ED225" s="232"/>
      <c r="EE225" s="232"/>
      <c r="EF225" s="232"/>
      <c r="EG225" s="232"/>
      <c r="EH225" s="232"/>
      <c r="EI225" s="232"/>
      <c r="EJ225" s="232"/>
      <c r="EK225" s="232"/>
      <c r="EL225" s="232"/>
      <c r="EM225" s="232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5"/>
      <c r="FA225" s="233"/>
      <c r="FB225" s="233"/>
      <c r="FC225" s="233"/>
      <c r="FD225" s="233"/>
      <c r="FE225" s="233"/>
      <c r="FF225" s="233"/>
      <c r="FG225" s="233"/>
      <c r="FH225" s="233"/>
      <c r="FI225" s="233"/>
    </row>
    <row r="226" spans="1:165" s="234" customFormat="1" ht="19.5" customHeight="1" x14ac:dyDescent="0.35">
      <c r="A226" s="205"/>
      <c r="B226" s="466">
        <f t="shared" si="3411"/>
        <v>40725</v>
      </c>
      <c r="C226" s="467">
        <f t="shared" si="3412"/>
        <v>81137.37</v>
      </c>
      <c r="D226" s="467">
        <v>0</v>
      </c>
      <c r="E226" s="467">
        <v>0</v>
      </c>
      <c r="F226" s="467">
        <f t="shared" si="3379"/>
        <v>24477.75</v>
      </c>
      <c r="G226" s="467">
        <f t="shared" si="3413"/>
        <v>105615.12</v>
      </c>
      <c r="H226" s="480">
        <f t="shared" si="3414"/>
        <v>0.30168281274091091</v>
      </c>
      <c r="I226" s="347">
        <f t="shared" si="3415"/>
        <v>865249.36999999988</v>
      </c>
      <c r="J226" s="210">
        <f t="shared" si="3380"/>
        <v>0</v>
      </c>
      <c r="K226" s="211">
        <v>40725</v>
      </c>
      <c r="L226" s="212">
        <f t="shared" si="3416"/>
        <v>1</v>
      </c>
      <c r="M226" s="397">
        <v>-657</v>
      </c>
      <c r="N226" s="235">
        <f t="shared" si="3381"/>
        <v>-657</v>
      </c>
      <c r="O226" s="214">
        <f t="shared" ref="O226" si="3551">O225</f>
        <v>0</v>
      </c>
      <c r="P226" s="397">
        <v>-135.9</v>
      </c>
      <c r="Q226" s="236">
        <f t="shared" si="3382"/>
        <v>0</v>
      </c>
      <c r="R226" s="212">
        <f t="shared" ref="R226" si="3552">R225</f>
        <v>0</v>
      </c>
      <c r="S226" s="398">
        <v>754.8</v>
      </c>
      <c r="T226" s="237">
        <f t="shared" si="3383"/>
        <v>0</v>
      </c>
      <c r="U226" s="216">
        <f t="shared" ref="U226" si="3553">U225</f>
        <v>0</v>
      </c>
      <c r="V226" s="398">
        <v>75.48</v>
      </c>
      <c r="W226" s="237">
        <f t="shared" si="3384"/>
        <v>0</v>
      </c>
      <c r="X226" s="216">
        <f t="shared" ref="X226" si="3554">X225</f>
        <v>0</v>
      </c>
      <c r="Y226" s="383">
        <v>6195</v>
      </c>
      <c r="Z226" s="238">
        <f t="shared" si="3385"/>
        <v>0</v>
      </c>
      <c r="AA226" s="218">
        <f t="shared" ref="AA226" si="3555">AA225</f>
        <v>1</v>
      </c>
      <c r="AB226" s="383">
        <v>3078</v>
      </c>
      <c r="AC226" s="239">
        <f t="shared" si="3386"/>
        <v>3078</v>
      </c>
      <c r="AD226" s="216">
        <f t="shared" ref="AD226" si="3556">AD225</f>
        <v>0</v>
      </c>
      <c r="AE226" s="383">
        <v>584.4</v>
      </c>
      <c r="AF226" s="239">
        <f t="shared" si="3387"/>
        <v>0</v>
      </c>
      <c r="AG226" s="216">
        <f t="shared" ref="AG226" si="3557">AG225</f>
        <v>0</v>
      </c>
      <c r="AH226" s="383">
        <v>14741</v>
      </c>
      <c r="AI226" s="238">
        <f t="shared" si="3388"/>
        <v>0</v>
      </c>
      <c r="AJ226" s="218">
        <f t="shared" ref="AJ226" si="3558">AJ225</f>
        <v>0</v>
      </c>
      <c r="AK226" s="383">
        <v>7351</v>
      </c>
      <c r="AL226" s="239">
        <f t="shared" si="3389"/>
        <v>0</v>
      </c>
      <c r="AM226" s="216">
        <f t="shared" ref="AM226" si="3559">AM225</f>
        <v>1</v>
      </c>
      <c r="AN226" s="383">
        <v>2917</v>
      </c>
      <c r="AO226" s="238">
        <f t="shared" si="3390"/>
        <v>2917</v>
      </c>
      <c r="AP226" s="218">
        <f t="shared" ref="AP226" si="3560">AP225</f>
        <v>1</v>
      </c>
      <c r="AQ226" s="398">
        <v>2682</v>
      </c>
      <c r="AR226" s="239">
        <f t="shared" si="3391"/>
        <v>2682</v>
      </c>
      <c r="AS226" s="216">
        <f t="shared" ref="AS226" si="3561">AS225</f>
        <v>0</v>
      </c>
      <c r="AT226" s="398">
        <v>233.1</v>
      </c>
      <c r="AU226" s="240">
        <f t="shared" si="3392"/>
        <v>0</v>
      </c>
      <c r="AV226" s="214">
        <f t="shared" ref="AV226" si="3562">AV225</f>
        <v>0</v>
      </c>
      <c r="AW226" s="398">
        <v>921</v>
      </c>
      <c r="AX226" s="236">
        <f t="shared" si="3393"/>
        <v>0</v>
      </c>
      <c r="AY226" s="212">
        <f t="shared" ref="AY226" si="3563">AY225</f>
        <v>1</v>
      </c>
      <c r="AZ226" s="383">
        <v>6202.5</v>
      </c>
      <c r="BA226" s="241">
        <f t="shared" si="3394"/>
        <v>6202.5</v>
      </c>
      <c r="BB226" s="214">
        <f t="shared" ref="BB226" si="3564">BB225</f>
        <v>0</v>
      </c>
      <c r="BC226" s="383">
        <v>620.25</v>
      </c>
      <c r="BD226" s="242">
        <f t="shared" si="3395"/>
        <v>0</v>
      </c>
      <c r="BE226" s="212">
        <f t="shared" ref="BE226" si="3565">BE225</f>
        <v>0</v>
      </c>
      <c r="BF226" s="374">
        <v>-3755.5</v>
      </c>
      <c r="BG226" s="242">
        <f t="shared" si="3396"/>
        <v>0</v>
      </c>
      <c r="BH226" s="212">
        <f t="shared" ref="BH226" si="3566">BH225</f>
        <v>1</v>
      </c>
      <c r="BI226" s="374">
        <v>-1916.75</v>
      </c>
      <c r="BJ226" s="240">
        <f t="shared" si="3397"/>
        <v>-1916.75</v>
      </c>
      <c r="BK226" s="212">
        <f t="shared" ref="BK226" si="3567">BK225</f>
        <v>0</v>
      </c>
      <c r="BL226" s="374">
        <v>-445.75</v>
      </c>
      <c r="BM226" s="240">
        <f t="shared" si="3398"/>
        <v>0</v>
      </c>
      <c r="BN226" s="212">
        <f t="shared" ref="BN226" si="3568">BN225</f>
        <v>0</v>
      </c>
      <c r="BO226" s="398">
        <v>117.25</v>
      </c>
      <c r="BP226" s="236">
        <f t="shared" si="3399"/>
        <v>0</v>
      </c>
      <c r="BQ226" s="212">
        <f t="shared" ref="BQ226" si="3569">BQ225</f>
        <v>2</v>
      </c>
      <c r="BR226" s="398">
        <v>6086</v>
      </c>
      <c r="BS226" s="242">
        <f t="shared" si="3400"/>
        <v>12172</v>
      </c>
      <c r="BT226" s="212">
        <f t="shared" ref="BT226" si="3570">BT225</f>
        <v>0</v>
      </c>
      <c r="BU226" s="398">
        <v>3023.5</v>
      </c>
      <c r="BV226" s="240">
        <f t="shared" si="3401"/>
        <v>0</v>
      </c>
      <c r="BW226" s="220">
        <f t="shared" ref="BW226" si="3571">BW225</f>
        <v>0</v>
      </c>
      <c r="BX226" s="398">
        <v>573.5</v>
      </c>
      <c r="BY226" s="236">
        <f t="shared" si="3402"/>
        <v>0</v>
      </c>
      <c r="BZ226" s="212">
        <f t="shared" si="3438"/>
        <v>0</v>
      </c>
      <c r="CA226" s="213"/>
      <c r="CB226" s="240">
        <f t="shared" si="3403"/>
        <v>0</v>
      </c>
      <c r="CC226" s="214">
        <f t="shared" si="3439"/>
        <v>0</v>
      </c>
      <c r="CD226" s="215"/>
      <c r="CE226" s="242">
        <f t="shared" si="3404"/>
        <v>0</v>
      </c>
      <c r="CF226" s="221">
        <f t="shared" si="3405"/>
        <v>24477.75</v>
      </c>
      <c r="CG226" s="222">
        <f t="shared" si="3406"/>
        <v>1</v>
      </c>
      <c r="CH226" s="222">
        <f t="shared" si="3407"/>
        <v>0</v>
      </c>
      <c r="CI226" s="223">
        <v>40725</v>
      </c>
      <c r="CJ226" s="209">
        <f t="shared" si="3408"/>
        <v>24477.75</v>
      </c>
      <c r="CK226" s="209">
        <f t="shared" si="3409"/>
        <v>0</v>
      </c>
      <c r="CL226" s="209">
        <f t="shared" si="3440"/>
        <v>865249.36999999988</v>
      </c>
      <c r="CM226" s="207">
        <f>MAX(CL55:CL226)</f>
        <v>865249.36999999988</v>
      </c>
      <c r="CN226" s="207">
        <f t="shared" si="3410"/>
        <v>0</v>
      </c>
      <c r="CO226" s="225" t="b">
        <f>(CN227=CM394)</f>
        <v>0</v>
      </c>
      <c r="CP226" s="226">
        <f t="shared" si="3378"/>
        <v>0</v>
      </c>
      <c r="CQ226" s="227">
        <f t="shared" si="3483"/>
        <v>41730</v>
      </c>
      <c r="CR226" s="228">
        <f t="shared" si="3484"/>
        <v>114395.5</v>
      </c>
      <c r="CS226" s="228">
        <f t="shared" si="3485"/>
        <v>0</v>
      </c>
      <c r="CT226" s="228">
        <f t="shared" si="3486"/>
        <v>0</v>
      </c>
      <c r="CU226" s="228">
        <f t="shared" si="3487"/>
        <v>0</v>
      </c>
      <c r="CV226" s="228">
        <f t="shared" si="3488"/>
        <v>0</v>
      </c>
      <c r="CW226" s="228">
        <f t="shared" si="3489"/>
        <v>128977</v>
      </c>
      <c r="CX226" s="228">
        <f t="shared" si="3490"/>
        <v>0</v>
      </c>
      <c r="CY226" s="228">
        <f t="shared" si="3491"/>
        <v>0</v>
      </c>
      <c r="CZ226" s="228">
        <f t="shared" si="3492"/>
        <v>0</v>
      </c>
      <c r="DA226" s="228">
        <f t="shared" si="3493"/>
        <v>74112</v>
      </c>
      <c r="DB226" s="228">
        <f t="shared" si="3494"/>
        <v>156554</v>
      </c>
      <c r="DC226" s="228">
        <f t="shared" si="3495"/>
        <v>0</v>
      </c>
      <c r="DD226" s="228">
        <f t="shared" si="3496"/>
        <v>0</v>
      </c>
      <c r="DE226" s="228">
        <f t="shared" si="3497"/>
        <v>142534.21999999997</v>
      </c>
      <c r="DF226" s="228">
        <f t="shared" si="3498"/>
        <v>0</v>
      </c>
      <c r="DG226" s="228">
        <f t="shared" si="3499"/>
        <v>0</v>
      </c>
      <c r="DH226" s="228">
        <f t="shared" si="3500"/>
        <v>111735.91000000003</v>
      </c>
      <c r="DI226" s="228">
        <f t="shared" si="3501"/>
        <v>0</v>
      </c>
      <c r="DJ226" s="228">
        <f t="shared" si="3502"/>
        <v>0</v>
      </c>
      <c r="DK226" s="228">
        <f t="shared" si="3503"/>
        <v>390211.80000000005</v>
      </c>
      <c r="DL226" s="228">
        <f t="shared" si="3504"/>
        <v>0</v>
      </c>
      <c r="DM226" s="228">
        <f t="shared" si="3505"/>
        <v>0</v>
      </c>
      <c r="DN226" s="228">
        <f t="shared" si="3506"/>
        <v>0</v>
      </c>
      <c r="DO226" s="228">
        <f t="shared" si="3507"/>
        <v>0</v>
      </c>
      <c r="DP226" s="229">
        <f t="shared" si="3508"/>
        <v>41730</v>
      </c>
      <c r="DQ226" s="228">
        <f t="shared" si="2688"/>
        <v>1118520.4300000002</v>
      </c>
      <c r="DR226" s="230">
        <f t="shared" si="2689"/>
        <v>41730</v>
      </c>
      <c r="DS226" s="231">
        <f t="shared" si="2690"/>
        <v>0</v>
      </c>
      <c r="DT226" s="232"/>
      <c r="DU226" s="232"/>
      <c r="DV226" s="232"/>
      <c r="DW226" s="232"/>
      <c r="DX226" s="232"/>
      <c r="DY226" s="232"/>
      <c r="DZ226" s="232"/>
      <c r="EA226" s="232"/>
      <c r="EB226" s="232"/>
      <c r="EC226" s="232"/>
      <c r="ED226" s="232"/>
      <c r="EE226" s="232"/>
      <c r="EF226" s="232"/>
      <c r="EG226" s="232"/>
      <c r="EH226" s="232"/>
      <c r="EI226" s="232"/>
      <c r="EJ226" s="232"/>
      <c r="EK226" s="232"/>
      <c r="EL226" s="232"/>
      <c r="EM226" s="232"/>
      <c r="EN226" s="205"/>
      <c r="EO226" s="205"/>
      <c r="EP226" s="205"/>
      <c r="EQ226" s="205"/>
      <c r="ER226" s="205"/>
      <c r="ES226" s="205"/>
      <c r="ET226" s="205"/>
      <c r="EU226" s="205"/>
      <c r="EV226" s="205"/>
      <c r="EW226" s="205"/>
      <c r="EX226" s="205"/>
      <c r="EY226" s="205"/>
      <c r="EZ226" s="205"/>
      <c r="FA226" s="233"/>
      <c r="FB226" s="233"/>
      <c r="FC226" s="233"/>
      <c r="FD226" s="233"/>
      <c r="FE226" s="233"/>
      <c r="FF226" s="233"/>
      <c r="FG226" s="233"/>
      <c r="FH226" s="233"/>
      <c r="FI226" s="233"/>
    </row>
    <row r="227" spans="1:165" s="234" customFormat="1" ht="19.5" customHeight="1" x14ac:dyDescent="0.35">
      <c r="A227" s="205"/>
      <c r="B227" s="466">
        <f t="shared" si="3411"/>
        <v>40756</v>
      </c>
      <c r="C227" s="467">
        <f t="shared" si="3412"/>
        <v>105615.12</v>
      </c>
      <c r="D227" s="467">
        <v>0</v>
      </c>
      <c r="E227" s="467">
        <v>0</v>
      </c>
      <c r="F227" s="467">
        <f t="shared" si="3379"/>
        <v>16131.75</v>
      </c>
      <c r="G227" s="467">
        <f t="shared" si="3413"/>
        <v>121746.87</v>
      </c>
      <c r="H227" s="480">
        <f t="shared" si="3414"/>
        <v>0.15274091436907897</v>
      </c>
      <c r="I227" s="347">
        <f t="shared" si="3415"/>
        <v>881381.11999999988</v>
      </c>
      <c r="J227" s="210">
        <f t="shared" si="3380"/>
        <v>0</v>
      </c>
      <c r="K227" s="211">
        <v>40756</v>
      </c>
      <c r="L227" s="212">
        <f t="shared" si="3416"/>
        <v>1</v>
      </c>
      <c r="M227" s="398">
        <v>3669.5</v>
      </c>
      <c r="N227" s="235">
        <f t="shared" si="3381"/>
        <v>3669.5</v>
      </c>
      <c r="O227" s="214">
        <f t="shared" ref="O227" si="3572">O226</f>
        <v>0</v>
      </c>
      <c r="P227" s="398">
        <v>366.95</v>
      </c>
      <c r="Q227" s="236">
        <f t="shared" si="3382"/>
        <v>0</v>
      </c>
      <c r="R227" s="212">
        <f t="shared" ref="R227" si="3573">R226</f>
        <v>0</v>
      </c>
      <c r="S227" s="397">
        <v>-401.4</v>
      </c>
      <c r="T227" s="237">
        <f t="shared" si="3383"/>
        <v>0</v>
      </c>
      <c r="U227" s="216">
        <f t="shared" ref="U227" si="3574">U226</f>
        <v>0</v>
      </c>
      <c r="V227" s="397">
        <v>-75.239999999999995</v>
      </c>
      <c r="W227" s="237">
        <f t="shared" si="3384"/>
        <v>0</v>
      </c>
      <c r="X227" s="216">
        <f t="shared" ref="X227" si="3575">X226</f>
        <v>0</v>
      </c>
      <c r="Y227" s="383">
        <v>19892</v>
      </c>
      <c r="Z227" s="238">
        <f t="shared" si="3385"/>
        <v>0</v>
      </c>
      <c r="AA227" s="218">
        <f t="shared" ref="AA227" si="3576">AA226</f>
        <v>1</v>
      </c>
      <c r="AB227" s="383">
        <v>9946</v>
      </c>
      <c r="AC227" s="239">
        <f t="shared" si="3386"/>
        <v>9946</v>
      </c>
      <c r="AD227" s="216">
        <f t="shared" ref="AD227" si="3577">AD226</f>
        <v>0</v>
      </c>
      <c r="AE227" s="383">
        <v>1989.2</v>
      </c>
      <c r="AF227" s="239">
        <f t="shared" si="3387"/>
        <v>0</v>
      </c>
      <c r="AG227" s="216">
        <f t="shared" ref="AG227" si="3578">AG226</f>
        <v>0</v>
      </c>
      <c r="AH227" s="383">
        <v>8415</v>
      </c>
      <c r="AI227" s="238">
        <f t="shared" si="3388"/>
        <v>0</v>
      </c>
      <c r="AJ227" s="218">
        <f t="shared" ref="AJ227" si="3579">AJ226</f>
        <v>0</v>
      </c>
      <c r="AK227" s="383">
        <v>4207.5</v>
      </c>
      <c r="AL227" s="239">
        <f t="shared" si="3389"/>
        <v>0</v>
      </c>
      <c r="AM227" s="216">
        <f t="shared" ref="AM227" si="3580">AM226</f>
        <v>1</v>
      </c>
      <c r="AN227" s="383">
        <v>1683</v>
      </c>
      <c r="AO227" s="238">
        <f t="shared" si="3390"/>
        <v>1683</v>
      </c>
      <c r="AP227" s="218">
        <f t="shared" ref="AP227" si="3581">AP226</f>
        <v>1</v>
      </c>
      <c r="AQ227" s="397">
        <v>-6771</v>
      </c>
      <c r="AR227" s="239">
        <f t="shared" si="3391"/>
        <v>-6771</v>
      </c>
      <c r="AS227" s="216">
        <f t="shared" ref="AS227" si="3582">AS226</f>
        <v>0</v>
      </c>
      <c r="AT227" s="397">
        <v>-747.3</v>
      </c>
      <c r="AU227" s="240">
        <f t="shared" si="3392"/>
        <v>0</v>
      </c>
      <c r="AV227" s="214">
        <f t="shared" ref="AV227" si="3583">AV226</f>
        <v>0</v>
      </c>
      <c r="AW227" s="398">
        <v>982</v>
      </c>
      <c r="AX227" s="236">
        <f t="shared" si="3393"/>
        <v>0</v>
      </c>
      <c r="AY227" s="212">
        <f t="shared" ref="AY227" si="3584">AY226</f>
        <v>1</v>
      </c>
      <c r="AZ227" s="383">
        <v>7864.75</v>
      </c>
      <c r="BA227" s="241">
        <f t="shared" si="3394"/>
        <v>7864.75</v>
      </c>
      <c r="BB227" s="214">
        <f t="shared" ref="BB227" si="3585">BB226</f>
        <v>0</v>
      </c>
      <c r="BC227" s="383">
        <v>751.38</v>
      </c>
      <c r="BD227" s="242">
        <f t="shared" si="3395"/>
        <v>0</v>
      </c>
      <c r="BE227" s="212">
        <f t="shared" ref="BE227" si="3586">BE226</f>
        <v>0</v>
      </c>
      <c r="BF227" s="374">
        <v>-3443</v>
      </c>
      <c r="BG227" s="242">
        <f t="shared" si="3396"/>
        <v>0</v>
      </c>
      <c r="BH227" s="212">
        <f t="shared" ref="BH227" si="3587">BH226</f>
        <v>1</v>
      </c>
      <c r="BI227" s="374">
        <v>-1760.5</v>
      </c>
      <c r="BJ227" s="240">
        <f t="shared" si="3397"/>
        <v>-1760.5</v>
      </c>
      <c r="BK227" s="212">
        <f t="shared" ref="BK227" si="3588">BK226</f>
        <v>0</v>
      </c>
      <c r="BL227" s="374">
        <v>-414.5</v>
      </c>
      <c r="BM227" s="240">
        <f t="shared" si="3398"/>
        <v>0</v>
      </c>
      <c r="BN227" s="212">
        <f t="shared" ref="BN227" si="3589">BN226</f>
        <v>0</v>
      </c>
      <c r="BO227" s="398">
        <v>481.25</v>
      </c>
      <c r="BP227" s="236">
        <f t="shared" si="3399"/>
        <v>0</v>
      </c>
      <c r="BQ227" s="212">
        <f t="shared" ref="BQ227" si="3590">BQ226</f>
        <v>2</v>
      </c>
      <c r="BR227" s="398">
        <v>750</v>
      </c>
      <c r="BS227" s="242">
        <f t="shared" si="3400"/>
        <v>1500</v>
      </c>
      <c r="BT227" s="212">
        <f t="shared" ref="BT227" si="3591">BT226</f>
        <v>0</v>
      </c>
      <c r="BU227" s="398">
        <v>375</v>
      </c>
      <c r="BV227" s="240">
        <f t="shared" si="3401"/>
        <v>0</v>
      </c>
      <c r="BW227" s="220">
        <f t="shared" ref="BW227" si="3592">BW226</f>
        <v>0</v>
      </c>
      <c r="BX227" s="398">
        <v>75</v>
      </c>
      <c r="BY227" s="236">
        <f t="shared" si="3402"/>
        <v>0</v>
      </c>
      <c r="BZ227" s="212">
        <f t="shared" si="3438"/>
        <v>0</v>
      </c>
      <c r="CA227" s="213"/>
      <c r="CB227" s="240">
        <f t="shared" si="3403"/>
        <v>0</v>
      </c>
      <c r="CC227" s="214">
        <f t="shared" si="3439"/>
        <v>0</v>
      </c>
      <c r="CD227" s="215"/>
      <c r="CE227" s="242">
        <f t="shared" si="3404"/>
        <v>0</v>
      </c>
      <c r="CF227" s="221">
        <f t="shared" si="3405"/>
        <v>16131.75</v>
      </c>
      <c r="CG227" s="222">
        <f t="shared" si="3406"/>
        <v>1</v>
      </c>
      <c r="CH227" s="222">
        <f t="shared" si="3407"/>
        <v>0</v>
      </c>
      <c r="CI227" s="223">
        <v>40756</v>
      </c>
      <c r="CJ227" s="209">
        <f t="shared" si="3408"/>
        <v>16131.75</v>
      </c>
      <c r="CK227" s="209">
        <f t="shared" si="3409"/>
        <v>0</v>
      </c>
      <c r="CL227" s="209">
        <f t="shared" si="3440"/>
        <v>881381.11999999988</v>
      </c>
      <c r="CM227" s="207">
        <f>MAX(CL55:CL227)</f>
        <v>881381.11999999988</v>
      </c>
      <c r="CN227" s="207">
        <f t="shared" si="3410"/>
        <v>0</v>
      </c>
      <c r="CO227" s="225" t="b">
        <f>(CN228=CM394)</f>
        <v>0</v>
      </c>
      <c r="CP227" s="226">
        <f t="shared" si="3378"/>
        <v>0</v>
      </c>
      <c r="CQ227" s="227">
        <f t="shared" si="3483"/>
        <v>41760</v>
      </c>
      <c r="CR227" s="228">
        <f t="shared" si="3484"/>
        <v>116376.5</v>
      </c>
      <c r="CS227" s="228">
        <f t="shared" si="3485"/>
        <v>0</v>
      </c>
      <c r="CT227" s="228">
        <f t="shared" si="3486"/>
        <v>0</v>
      </c>
      <c r="CU227" s="228">
        <f t="shared" si="3487"/>
        <v>0</v>
      </c>
      <c r="CV227" s="228">
        <f t="shared" si="3488"/>
        <v>0</v>
      </c>
      <c r="CW227" s="228">
        <f t="shared" si="3489"/>
        <v>131013.5</v>
      </c>
      <c r="CX227" s="228">
        <f t="shared" si="3490"/>
        <v>0</v>
      </c>
      <c r="CY227" s="228">
        <f t="shared" si="3491"/>
        <v>0</v>
      </c>
      <c r="CZ227" s="228">
        <f t="shared" si="3492"/>
        <v>0</v>
      </c>
      <c r="DA227" s="228">
        <f t="shared" si="3493"/>
        <v>74523</v>
      </c>
      <c r="DB227" s="228">
        <f t="shared" si="3494"/>
        <v>153831</v>
      </c>
      <c r="DC227" s="228">
        <f t="shared" si="3495"/>
        <v>0</v>
      </c>
      <c r="DD227" s="228">
        <f t="shared" si="3496"/>
        <v>0</v>
      </c>
      <c r="DE227" s="228">
        <f t="shared" si="3497"/>
        <v>143803.96999999997</v>
      </c>
      <c r="DF227" s="228">
        <f t="shared" si="3498"/>
        <v>0</v>
      </c>
      <c r="DG227" s="228">
        <f t="shared" si="3499"/>
        <v>0</v>
      </c>
      <c r="DH227" s="228">
        <f t="shared" si="3500"/>
        <v>111875.04000000004</v>
      </c>
      <c r="DI227" s="228">
        <f t="shared" si="3501"/>
        <v>0</v>
      </c>
      <c r="DJ227" s="228">
        <f t="shared" si="3502"/>
        <v>0</v>
      </c>
      <c r="DK227" s="228">
        <f t="shared" si="3503"/>
        <v>391261.82000000007</v>
      </c>
      <c r="DL227" s="228">
        <f t="shared" si="3504"/>
        <v>0</v>
      </c>
      <c r="DM227" s="228">
        <f t="shared" si="3505"/>
        <v>0</v>
      </c>
      <c r="DN227" s="228">
        <f t="shared" si="3506"/>
        <v>0</v>
      </c>
      <c r="DO227" s="228">
        <f t="shared" si="3507"/>
        <v>0</v>
      </c>
      <c r="DP227" s="229">
        <f t="shared" si="3508"/>
        <v>41760</v>
      </c>
      <c r="DQ227" s="228">
        <f t="shared" si="2688"/>
        <v>1122684.83</v>
      </c>
      <c r="DR227" s="230">
        <f t="shared" si="2689"/>
        <v>41760</v>
      </c>
      <c r="DS227" s="231">
        <f t="shared" si="2690"/>
        <v>0</v>
      </c>
      <c r="DT227" s="232"/>
      <c r="DU227" s="232"/>
      <c r="DV227" s="232"/>
      <c r="DW227" s="232"/>
      <c r="DX227" s="232"/>
      <c r="DY227" s="232"/>
      <c r="DZ227" s="232"/>
      <c r="EA227" s="232"/>
      <c r="EB227" s="232"/>
      <c r="EC227" s="232"/>
      <c r="ED227" s="232"/>
      <c r="EE227" s="232"/>
      <c r="EF227" s="232"/>
      <c r="EG227" s="232"/>
      <c r="EH227" s="232"/>
      <c r="EI227" s="232"/>
      <c r="EJ227" s="232"/>
      <c r="EK227" s="232"/>
      <c r="EL227" s="232"/>
      <c r="EM227" s="232"/>
      <c r="EN227" s="205"/>
      <c r="EO227" s="205"/>
      <c r="EP227" s="205"/>
      <c r="EQ227" s="205"/>
      <c r="ER227" s="205"/>
      <c r="ES227" s="205"/>
      <c r="ET227" s="205"/>
      <c r="EU227" s="205"/>
      <c r="EV227" s="205"/>
      <c r="EW227" s="205"/>
      <c r="EX227" s="205"/>
      <c r="EY227" s="205"/>
      <c r="EZ227" s="205"/>
      <c r="FA227" s="233"/>
      <c r="FB227" s="233"/>
      <c r="FC227" s="233"/>
      <c r="FD227" s="233"/>
      <c r="FE227" s="233"/>
      <c r="FF227" s="233"/>
      <c r="FG227" s="233"/>
      <c r="FH227" s="233"/>
      <c r="FI227" s="233"/>
    </row>
    <row r="228" spans="1:165" s="234" customFormat="1" ht="19.5" customHeight="1" x14ac:dyDescent="0.35">
      <c r="A228" s="205"/>
      <c r="B228" s="466">
        <f t="shared" si="3411"/>
        <v>40787</v>
      </c>
      <c r="C228" s="467">
        <f t="shared" si="3412"/>
        <v>121746.87</v>
      </c>
      <c r="D228" s="467">
        <v>0</v>
      </c>
      <c r="E228" s="467">
        <v>0</v>
      </c>
      <c r="F228" s="467">
        <f t="shared" si="3379"/>
        <v>34016.379999999997</v>
      </c>
      <c r="G228" s="467">
        <f t="shared" si="3413"/>
        <v>155763.25</v>
      </c>
      <c r="H228" s="480">
        <f t="shared" si="3414"/>
        <v>0.27940250127169591</v>
      </c>
      <c r="I228" s="347">
        <f t="shared" si="3415"/>
        <v>915397.49999999988</v>
      </c>
      <c r="J228" s="210">
        <f t="shared" si="3380"/>
        <v>0</v>
      </c>
      <c r="K228" s="211">
        <v>40787</v>
      </c>
      <c r="L228" s="212">
        <f t="shared" si="3416"/>
        <v>1</v>
      </c>
      <c r="M228" s="398">
        <v>60.5</v>
      </c>
      <c r="N228" s="235">
        <f t="shared" si="3381"/>
        <v>60.5</v>
      </c>
      <c r="O228" s="214">
        <f t="shared" ref="O228" si="3593">O227</f>
        <v>0</v>
      </c>
      <c r="P228" s="397">
        <v>-64.150000000000006</v>
      </c>
      <c r="Q228" s="236">
        <f t="shared" si="3382"/>
        <v>0</v>
      </c>
      <c r="R228" s="212">
        <f t="shared" ref="R228" si="3594">R227</f>
        <v>0</v>
      </c>
      <c r="S228" s="398">
        <v>3161.8</v>
      </c>
      <c r="T228" s="237">
        <f t="shared" si="3383"/>
        <v>0</v>
      </c>
      <c r="U228" s="216">
        <f t="shared" ref="U228" si="3595">U227</f>
        <v>0</v>
      </c>
      <c r="V228" s="398">
        <v>245.98</v>
      </c>
      <c r="W228" s="237">
        <f t="shared" si="3384"/>
        <v>0</v>
      </c>
      <c r="X228" s="216">
        <f t="shared" ref="X228" si="3596">X227</f>
        <v>0</v>
      </c>
      <c r="Y228" s="383">
        <v>15713</v>
      </c>
      <c r="Z228" s="238">
        <f t="shared" si="3385"/>
        <v>0</v>
      </c>
      <c r="AA228" s="218">
        <f t="shared" ref="AA228" si="3597">AA227</f>
        <v>1</v>
      </c>
      <c r="AB228" s="383">
        <v>7837</v>
      </c>
      <c r="AC228" s="239">
        <f t="shared" si="3386"/>
        <v>7837</v>
      </c>
      <c r="AD228" s="216">
        <f t="shared" ref="AD228" si="3598">AD227</f>
        <v>0</v>
      </c>
      <c r="AE228" s="383">
        <v>1536.2</v>
      </c>
      <c r="AF228" s="239">
        <f t="shared" si="3387"/>
        <v>0</v>
      </c>
      <c r="AG228" s="216">
        <f t="shared" ref="AG228" si="3599">AG227</f>
        <v>0</v>
      </c>
      <c r="AH228" s="383">
        <v>49321</v>
      </c>
      <c r="AI228" s="238">
        <f t="shared" si="3388"/>
        <v>0</v>
      </c>
      <c r="AJ228" s="218">
        <f t="shared" ref="AJ228" si="3600">AJ227</f>
        <v>0</v>
      </c>
      <c r="AK228" s="383">
        <v>24641</v>
      </c>
      <c r="AL228" s="239">
        <f t="shared" si="3389"/>
        <v>0</v>
      </c>
      <c r="AM228" s="216">
        <f t="shared" ref="AM228" si="3601">AM227</f>
        <v>1</v>
      </c>
      <c r="AN228" s="383">
        <v>9833</v>
      </c>
      <c r="AO228" s="238">
        <f t="shared" si="3390"/>
        <v>9833</v>
      </c>
      <c r="AP228" s="218">
        <f t="shared" ref="AP228" si="3602">AP227</f>
        <v>1</v>
      </c>
      <c r="AQ228" s="398">
        <v>5719</v>
      </c>
      <c r="AR228" s="239">
        <f t="shared" si="3391"/>
        <v>5719</v>
      </c>
      <c r="AS228" s="216">
        <f t="shared" ref="AS228" si="3603">AS227</f>
        <v>0</v>
      </c>
      <c r="AT228" s="398">
        <v>536.79999999999995</v>
      </c>
      <c r="AU228" s="240">
        <f t="shared" si="3392"/>
        <v>0</v>
      </c>
      <c r="AV228" s="214">
        <f t="shared" ref="AV228" si="3604">AV227</f>
        <v>0</v>
      </c>
      <c r="AW228" s="398">
        <v>6948</v>
      </c>
      <c r="AX228" s="236">
        <f t="shared" si="3393"/>
        <v>0</v>
      </c>
      <c r="AY228" s="212">
        <f t="shared" ref="AY228" si="3605">AY227</f>
        <v>1</v>
      </c>
      <c r="AZ228" s="383">
        <v>13067.5</v>
      </c>
      <c r="BA228" s="241">
        <f t="shared" si="3394"/>
        <v>13067.5</v>
      </c>
      <c r="BB228" s="214">
        <f t="shared" ref="BB228" si="3606">BB227</f>
        <v>0</v>
      </c>
      <c r="BC228" s="383">
        <v>1306.75</v>
      </c>
      <c r="BD228" s="242">
        <f t="shared" si="3395"/>
        <v>0</v>
      </c>
      <c r="BE228" s="212">
        <f t="shared" ref="BE228" si="3607">BE227</f>
        <v>0</v>
      </c>
      <c r="BF228" s="375">
        <v>6849.75</v>
      </c>
      <c r="BG228" s="242">
        <f t="shared" si="3396"/>
        <v>0</v>
      </c>
      <c r="BH228" s="212">
        <f t="shared" ref="BH228" si="3608">BH227</f>
        <v>1</v>
      </c>
      <c r="BI228" s="375">
        <v>3405.38</v>
      </c>
      <c r="BJ228" s="240">
        <f t="shared" si="3397"/>
        <v>3405.38</v>
      </c>
      <c r="BK228" s="212">
        <f t="shared" ref="BK228" si="3609">BK227</f>
        <v>0</v>
      </c>
      <c r="BL228" s="375">
        <v>649.88</v>
      </c>
      <c r="BM228" s="240">
        <f t="shared" si="3398"/>
        <v>0</v>
      </c>
      <c r="BN228" s="212">
        <f t="shared" ref="BN228" si="3610">BN227</f>
        <v>0</v>
      </c>
      <c r="BO228" s="398">
        <v>3823.5</v>
      </c>
      <c r="BP228" s="236">
        <f t="shared" si="3399"/>
        <v>0</v>
      </c>
      <c r="BQ228" s="212">
        <f t="shared" ref="BQ228" si="3611">BQ227</f>
        <v>2</v>
      </c>
      <c r="BR228" s="397">
        <v>-2953</v>
      </c>
      <c r="BS228" s="242">
        <f t="shared" si="3400"/>
        <v>-5906</v>
      </c>
      <c r="BT228" s="212">
        <f t="shared" ref="BT228" si="3612">BT227</f>
        <v>0</v>
      </c>
      <c r="BU228" s="397">
        <v>-1515.5</v>
      </c>
      <c r="BV228" s="240">
        <f t="shared" si="3401"/>
        <v>0</v>
      </c>
      <c r="BW228" s="220">
        <f t="shared" ref="BW228" si="3613">BW227</f>
        <v>0</v>
      </c>
      <c r="BX228" s="397">
        <v>-365.5</v>
      </c>
      <c r="BY228" s="236">
        <f t="shared" si="3402"/>
        <v>0</v>
      </c>
      <c r="BZ228" s="212">
        <f t="shared" si="3438"/>
        <v>0</v>
      </c>
      <c r="CA228" s="213"/>
      <c r="CB228" s="240">
        <f t="shared" si="3403"/>
        <v>0</v>
      </c>
      <c r="CC228" s="214">
        <f t="shared" si="3439"/>
        <v>0</v>
      </c>
      <c r="CD228" s="215"/>
      <c r="CE228" s="242">
        <f t="shared" si="3404"/>
        <v>0</v>
      </c>
      <c r="CF228" s="221">
        <f t="shared" si="3405"/>
        <v>34016.379999999997</v>
      </c>
      <c r="CG228" s="222">
        <f t="shared" si="3406"/>
        <v>1</v>
      </c>
      <c r="CH228" s="222">
        <f t="shared" si="3407"/>
        <v>0</v>
      </c>
      <c r="CI228" s="223">
        <v>40787</v>
      </c>
      <c r="CJ228" s="209">
        <f t="shared" si="3408"/>
        <v>34016.379999999997</v>
      </c>
      <c r="CK228" s="209">
        <f t="shared" si="3409"/>
        <v>0</v>
      </c>
      <c r="CL228" s="209">
        <f t="shared" si="3440"/>
        <v>915397.49999999988</v>
      </c>
      <c r="CM228" s="207">
        <f>MAX(CL55:CL228)</f>
        <v>915397.49999999988</v>
      </c>
      <c r="CN228" s="207">
        <f t="shared" si="3410"/>
        <v>0</v>
      </c>
      <c r="CO228" s="225" t="b">
        <f>(CN229=CM394)</f>
        <v>0</v>
      </c>
      <c r="CP228" s="226">
        <f t="shared" si="3378"/>
        <v>0</v>
      </c>
      <c r="CQ228" s="227">
        <f t="shared" si="3483"/>
        <v>41791</v>
      </c>
      <c r="CR228" s="228">
        <f t="shared" si="3484"/>
        <v>118209.5</v>
      </c>
      <c r="CS228" s="228">
        <f t="shared" si="3485"/>
        <v>0</v>
      </c>
      <c r="CT228" s="228">
        <f t="shared" si="3486"/>
        <v>0</v>
      </c>
      <c r="CU228" s="228">
        <f t="shared" si="3487"/>
        <v>0</v>
      </c>
      <c r="CV228" s="228">
        <f t="shared" si="3488"/>
        <v>0</v>
      </c>
      <c r="CW228" s="228">
        <f t="shared" si="3489"/>
        <v>132117</v>
      </c>
      <c r="CX228" s="228">
        <f t="shared" si="3490"/>
        <v>0</v>
      </c>
      <c r="CY228" s="228">
        <f t="shared" si="3491"/>
        <v>0</v>
      </c>
      <c r="CZ228" s="228">
        <f t="shared" si="3492"/>
        <v>0</v>
      </c>
      <c r="DA228" s="228">
        <f t="shared" si="3493"/>
        <v>75234</v>
      </c>
      <c r="DB228" s="228">
        <f t="shared" si="3494"/>
        <v>154551</v>
      </c>
      <c r="DC228" s="228">
        <f t="shared" si="3495"/>
        <v>0</v>
      </c>
      <c r="DD228" s="228">
        <f t="shared" si="3496"/>
        <v>0</v>
      </c>
      <c r="DE228" s="228">
        <f t="shared" si="3497"/>
        <v>143577.46999999997</v>
      </c>
      <c r="DF228" s="228">
        <f t="shared" si="3498"/>
        <v>0</v>
      </c>
      <c r="DG228" s="228">
        <f t="shared" si="3499"/>
        <v>0</v>
      </c>
      <c r="DH228" s="228">
        <f t="shared" si="3500"/>
        <v>111999.17000000004</v>
      </c>
      <c r="DI228" s="228">
        <f t="shared" si="3501"/>
        <v>0</v>
      </c>
      <c r="DJ228" s="228">
        <f t="shared" si="3502"/>
        <v>0</v>
      </c>
      <c r="DK228" s="228">
        <f t="shared" si="3503"/>
        <v>393005.80000000005</v>
      </c>
      <c r="DL228" s="228">
        <f t="shared" si="3504"/>
        <v>0</v>
      </c>
      <c r="DM228" s="228">
        <f t="shared" si="3505"/>
        <v>0</v>
      </c>
      <c r="DN228" s="228">
        <f t="shared" si="3506"/>
        <v>0</v>
      </c>
      <c r="DO228" s="228">
        <f t="shared" si="3507"/>
        <v>0</v>
      </c>
      <c r="DP228" s="229">
        <f t="shared" si="3508"/>
        <v>41791</v>
      </c>
      <c r="DQ228" s="228">
        <f t="shared" si="2688"/>
        <v>1128693.94</v>
      </c>
      <c r="DR228" s="230">
        <f t="shared" si="2689"/>
        <v>41791</v>
      </c>
      <c r="DS228" s="231">
        <f t="shared" si="2690"/>
        <v>-11383.130000000005</v>
      </c>
      <c r="DT228" s="232"/>
      <c r="DU228" s="232"/>
      <c r="DV228" s="232"/>
      <c r="DW228" s="232"/>
      <c r="DX228" s="232"/>
      <c r="DY228" s="232"/>
      <c r="DZ228" s="232"/>
      <c r="EA228" s="232"/>
      <c r="EB228" s="232"/>
      <c r="EC228" s="232"/>
      <c r="ED228" s="232"/>
      <c r="EE228" s="232"/>
      <c r="EF228" s="232"/>
      <c r="EG228" s="232"/>
      <c r="EH228" s="232"/>
      <c r="EI228" s="232"/>
      <c r="EJ228" s="232"/>
      <c r="EK228" s="232"/>
      <c r="EL228" s="232"/>
      <c r="EM228" s="232"/>
      <c r="EN228" s="205"/>
      <c r="EO228" s="205"/>
      <c r="EP228" s="205"/>
      <c r="EQ228" s="205"/>
      <c r="ER228" s="205"/>
      <c r="ES228" s="205"/>
      <c r="ET228" s="205"/>
      <c r="EU228" s="205"/>
      <c r="EV228" s="205"/>
      <c r="EW228" s="205"/>
      <c r="EX228" s="205"/>
      <c r="EY228" s="205"/>
      <c r="EZ228" s="205"/>
      <c r="FA228" s="233"/>
      <c r="FB228" s="233"/>
      <c r="FC228" s="233"/>
      <c r="FD228" s="233"/>
      <c r="FE228" s="233"/>
      <c r="FF228" s="233"/>
      <c r="FG228" s="233"/>
      <c r="FH228" s="233"/>
      <c r="FI228" s="233"/>
    </row>
    <row r="229" spans="1:165" s="234" customFormat="1" ht="19.5" customHeight="1" x14ac:dyDescent="0.35">
      <c r="A229" s="205"/>
      <c r="B229" s="466">
        <f t="shared" si="3411"/>
        <v>40817</v>
      </c>
      <c r="C229" s="467">
        <f t="shared" si="3412"/>
        <v>155763.25</v>
      </c>
      <c r="D229" s="467">
        <v>0</v>
      </c>
      <c r="E229" s="467">
        <v>0</v>
      </c>
      <c r="F229" s="467">
        <f t="shared" si="3379"/>
        <v>-11383.130000000001</v>
      </c>
      <c r="G229" s="467">
        <f t="shared" si="3413"/>
        <v>144380.12</v>
      </c>
      <c r="H229" s="480">
        <f t="shared" si="3414"/>
        <v>-7.3079689849820162E-2</v>
      </c>
      <c r="I229" s="347">
        <f t="shared" si="3415"/>
        <v>904014.36999999988</v>
      </c>
      <c r="J229" s="210">
        <f t="shared" si="3380"/>
        <v>-11383.130000000005</v>
      </c>
      <c r="K229" s="211">
        <v>40817</v>
      </c>
      <c r="L229" s="212">
        <f t="shared" si="3416"/>
        <v>1</v>
      </c>
      <c r="M229" s="397">
        <v>-292</v>
      </c>
      <c r="N229" s="235">
        <f t="shared" si="3381"/>
        <v>-292</v>
      </c>
      <c r="O229" s="214">
        <f t="shared" ref="O229" si="3614">O228</f>
        <v>0</v>
      </c>
      <c r="P229" s="397">
        <v>-64.3</v>
      </c>
      <c r="Q229" s="236">
        <f t="shared" si="3382"/>
        <v>0</v>
      </c>
      <c r="R229" s="212">
        <f t="shared" ref="R229" si="3615">R228</f>
        <v>0</v>
      </c>
      <c r="S229" s="398">
        <v>1835.8</v>
      </c>
      <c r="T229" s="237">
        <f t="shared" si="3383"/>
        <v>0</v>
      </c>
      <c r="U229" s="216">
        <f t="shared" ref="U229" si="3616">U228</f>
        <v>0</v>
      </c>
      <c r="V229" s="398">
        <v>148.47999999999999</v>
      </c>
      <c r="W229" s="237">
        <f t="shared" si="3384"/>
        <v>0</v>
      </c>
      <c r="X229" s="216">
        <f t="shared" ref="X229" si="3617">X228</f>
        <v>0</v>
      </c>
      <c r="Y229" s="382">
        <v>-7178</v>
      </c>
      <c r="Z229" s="238">
        <f t="shared" si="3385"/>
        <v>0</v>
      </c>
      <c r="AA229" s="218">
        <f t="shared" ref="AA229" si="3618">AA228</f>
        <v>1</v>
      </c>
      <c r="AB229" s="382">
        <v>-3608.5</v>
      </c>
      <c r="AC229" s="239">
        <f t="shared" si="3386"/>
        <v>-3608.5</v>
      </c>
      <c r="AD229" s="216">
        <f t="shared" ref="AD229" si="3619">AD228</f>
        <v>0</v>
      </c>
      <c r="AE229" s="382">
        <v>-752.9</v>
      </c>
      <c r="AF229" s="239">
        <f t="shared" si="3387"/>
        <v>0</v>
      </c>
      <c r="AG229" s="216">
        <f t="shared" ref="AG229" si="3620">AG228</f>
        <v>0</v>
      </c>
      <c r="AH229" s="382">
        <v>-30024</v>
      </c>
      <c r="AI229" s="238">
        <f t="shared" si="3388"/>
        <v>0</v>
      </c>
      <c r="AJ229" s="218">
        <f t="shared" ref="AJ229" si="3621">AJ228</f>
        <v>0</v>
      </c>
      <c r="AK229" s="382">
        <v>-15031.5</v>
      </c>
      <c r="AL229" s="239">
        <f t="shared" si="3389"/>
        <v>0</v>
      </c>
      <c r="AM229" s="216">
        <f t="shared" ref="AM229" si="3622">AM228</f>
        <v>1</v>
      </c>
      <c r="AN229" s="382">
        <v>-6036</v>
      </c>
      <c r="AO229" s="238">
        <f t="shared" si="3390"/>
        <v>-6036</v>
      </c>
      <c r="AP229" s="218">
        <f t="shared" ref="AP229" si="3623">AP228</f>
        <v>1</v>
      </c>
      <c r="AQ229" s="397">
        <v>-1952</v>
      </c>
      <c r="AR229" s="239">
        <f t="shared" si="3391"/>
        <v>-1952</v>
      </c>
      <c r="AS229" s="216">
        <f t="shared" ref="AS229" si="3624">AS228</f>
        <v>0</v>
      </c>
      <c r="AT229" s="397">
        <v>-230.3</v>
      </c>
      <c r="AU229" s="240">
        <f t="shared" si="3392"/>
        <v>0</v>
      </c>
      <c r="AV229" s="214">
        <f t="shared" ref="AV229" si="3625">AV228</f>
        <v>0</v>
      </c>
      <c r="AW229" s="397">
        <v>-670</v>
      </c>
      <c r="AX229" s="236">
        <f t="shared" si="3393"/>
        <v>0</v>
      </c>
      <c r="AY229" s="212">
        <f t="shared" ref="AY229" si="3626">AY228</f>
        <v>1</v>
      </c>
      <c r="AZ229" s="383">
        <v>864.75</v>
      </c>
      <c r="BA229" s="241">
        <f t="shared" si="3394"/>
        <v>864.75</v>
      </c>
      <c r="BB229" s="214">
        <f t="shared" ref="BB229" si="3627">BB228</f>
        <v>0</v>
      </c>
      <c r="BC229" s="383">
        <v>51.38</v>
      </c>
      <c r="BD229" s="242">
        <f t="shared" si="3395"/>
        <v>0</v>
      </c>
      <c r="BE229" s="212">
        <f t="shared" ref="BE229" si="3628">BE228</f>
        <v>0</v>
      </c>
      <c r="BF229" s="374">
        <v>-3867.75</v>
      </c>
      <c r="BG229" s="242">
        <f t="shared" si="3396"/>
        <v>0</v>
      </c>
      <c r="BH229" s="212">
        <f t="shared" ref="BH229" si="3629">BH228</f>
        <v>1</v>
      </c>
      <c r="BI229" s="374">
        <v>-1953.38</v>
      </c>
      <c r="BJ229" s="240">
        <f t="shared" si="3397"/>
        <v>-1953.38</v>
      </c>
      <c r="BK229" s="212">
        <f t="shared" ref="BK229" si="3630">BK228</f>
        <v>0</v>
      </c>
      <c r="BL229" s="374">
        <v>-421.88</v>
      </c>
      <c r="BM229" s="240">
        <f t="shared" si="3398"/>
        <v>0</v>
      </c>
      <c r="BN229" s="212">
        <f t="shared" ref="BN229" si="3631">BN228</f>
        <v>0</v>
      </c>
      <c r="BO229" s="398">
        <v>186</v>
      </c>
      <c r="BP229" s="236">
        <f t="shared" si="3399"/>
        <v>0</v>
      </c>
      <c r="BQ229" s="212">
        <f t="shared" ref="BQ229" si="3632">BQ228</f>
        <v>2</v>
      </c>
      <c r="BR229" s="398">
        <v>797</v>
      </c>
      <c r="BS229" s="242">
        <f t="shared" si="3400"/>
        <v>1594</v>
      </c>
      <c r="BT229" s="212">
        <f t="shared" ref="BT229" si="3633">BT228</f>
        <v>0</v>
      </c>
      <c r="BU229" s="398">
        <v>359.5</v>
      </c>
      <c r="BV229" s="240">
        <f t="shared" si="3401"/>
        <v>0</v>
      </c>
      <c r="BW229" s="220">
        <f t="shared" ref="BW229" si="3634">BW228</f>
        <v>0</v>
      </c>
      <c r="BX229" s="398">
        <v>9.5</v>
      </c>
      <c r="BY229" s="236">
        <f t="shared" si="3402"/>
        <v>0</v>
      </c>
      <c r="BZ229" s="212">
        <f t="shared" si="3438"/>
        <v>0</v>
      </c>
      <c r="CA229" s="213"/>
      <c r="CB229" s="240">
        <f t="shared" si="3403"/>
        <v>0</v>
      </c>
      <c r="CC229" s="214">
        <f t="shared" si="3439"/>
        <v>0</v>
      </c>
      <c r="CD229" s="215"/>
      <c r="CE229" s="242">
        <f t="shared" si="3404"/>
        <v>0</v>
      </c>
      <c r="CF229" s="221">
        <f t="shared" si="3405"/>
        <v>-11383.130000000001</v>
      </c>
      <c r="CG229" s="222">
        <f t="shared" si="3406"/>
        <v>0</v>
      </c>
      <c r="CH229" s="222">
        <f t="shared" si="3407"/>
        <v>1</v>
      </c>
      <c r="CI229" s="223">
        <v>40817</v>
      </c>
      <c r="CJ229" s="209">
        <f t="shared" si="3408"/>
        <v>0</v>
      </c>
      <c r="CK229" s="209">
        <f t="shared" si="3409"/>
        <v>-11383.130000000001</v>
      </c>
      <c r="CL229" s="209">
        <f t="shared" si="3440"/>
        <v>904014.36999999988</v>
      </c>
      <c r="CM229" s="207">
        <f>MAX(CL55:CL229)</f>
        <v>915397.49999999988</v>
      </c>
      <c r="CN229" s="207">
        <f t="shared" si="3410"/>
        <v>-11383.130000000005</v>
      </c>
      <c r="CO229" s="225" t="b">
        <f>(CN230=CM394)</f>
        <v>0</v>
      </c>
      <c r="CP229" s="226">
        <f t="shared" si="3378"/>
        <v>0</v>
      </c>
      <c r="CQ229" s="227">
        <f t="shared" si="3483"/>
        <v>41821</v>
      </c>
      <c r="CR229" s="228">
        <f t="shared" si="3484"/>
        <v>120632.5</v>
      </c>
      <c r="CS229" s="228">
        <f t="shared" si="3485"/>
        <v>0</v>
      </c>
      <c r="CT229" s="228">
        <f t="shared" si="3486"/>
        <v>0</v>
      </c>
      <c r="CU229" s="228">
        <f t="shared" si="3487"/>
        <v>0</v>
      </c>
      <c r="CV229" s="228">
        <f t="shared" si="3488"/>
        <v>0</v>
      </c>
      <c r="CW229" s="228">
        <f t="shared" si="3489"/>
        <v>132049</v>
      </c>
      <c r="CX229" s="228">
        <f t="shared" si="3490"/>
        <v>0</v>
      </c>
      <c r="CY229" s="228">
        <f t="shared" si="3491"/>
        <v>0</v>
      </c>
      <c r="CZ229" s="228">
        <f t="shared" si="3492"/>
        <v>0</v>
      </c>
      <c r="DA229" s="228">
        <f t="shared" si="3493"/>
        <v>75208</v>
      </c>
      <c r="DB229" s="228">
        <f t="shared" si="3494"/>
        <v>153123</v>
      </c>
      <c r="DC229" s="228">
        <f t="shared" si="3495"/>
        <v>0</v>
      </c>
      <c r="DD229" s="228">
        <f t="shared" si="3496"/>
        <v>0</v>
      </c>
      <c r="DE229" s="228">
        <f t="shared" si="3497"/>
        <v>144795.96999999997</v>
      </c>
      <c r="DF229" s="228">
        <f t="shared" si="3498"/>
        <v>0</v>
      </c>
      <c r="DG229" s="228">
        <f t="shared" si="3499"/>
        <v>0</v>
      </c>
      <c r="DH229" s="228">
        <f t="shared" si="3500"/>
        <v>112290.80000000005</v>
      </c>
      <c r="DI229" s="228">
        <f t="shared" si="3501"/>
        <v>0</v>
      </c>
      <c r="DJ229" s="228">
        <f t="shared" si="3502"/>
        <v>0</v>
      </c>
      <c r="DK229" s="228">
        <f t="shared" si="3503"/>
        <v>394002.86000000004</v>
      </c>
      <c r="DL229" s="228">
        <f t="shared" si="3504"/>
        <v>0</v>
      </c>
      <c r="DM229" s="228">
        <f t="shared" si="3505"/>
        <v>0</v>
      </c>
      <c r="DN229" s="228">
        <f t="shared" si="3506"/>
        <v>0</v>
      </c>
      <c r="DO229" s="228">
        <f t="shared" si="3507"/>
        <v>0</v>
      </c>
      <c r="DP229" s="229">
        <f t="shared" si="3508"/>
        <v>41821</v>
      </c>
      <c r="DQ229" s="228">
        <f t="shared" si="2688"/>
        <v>1132102.1300000001</v>
      </c>
      <c r="DR229" s="230">
        <f t="shared" si="2689"/>
        <v>41821</v>
      </c>
      <c r="DS229" s="231">
        <f t="shared" si="2690"/>
        <v>-20867.380000000005</v>
      </c>
      <c r="DT229" s="232"/>
      <c r="DU229" s="232"/>
      <c r="DV229" s="232"/>
      <c r="DW229" s="232"/>
      <c r="DX229" s="232"/>
      <c r="DY229" s="232"/>
      <c r="DZ229" s="232"/>
      <c r="EA229" s="232"/>
      <c r="EB229" s="232"/>
      <c r="EC229" s="232"/>
      <c r="ED229" s="232"/>
      <c r="EE229" s="232"/>
      <c r="EF229" s="232"/>
      <c r="EG229" s="232"/>
      <c r="EH229" s="232"/>
      <c r="EI229" s="232"/>
      <c r="EJ229" s="232"/>
      <c r="EK229" s="232"/>
      <c r="EL229" s="232"/>
      <c r="EM229" s="232"/>
      <c r="EN229" s="205"/>
      <c r="EO229" s="205"/>
      <c r="EP229" s="205"/>
      <c r="EQ229" s="205"/>
      <c r="ER229" s="205"/>
      <c r="ES229" s="205"/>
      <c r="ET229" s="205"/>
      <c r="EU229" s="205"/>
      <c r="EV229" s="205"/>
      <c r="EW229" s="205"/>
      <c r="EX229" s="205"/>
      <c r="EY229" s="205"/>
      <c r="EZ229" s="205"/>
      <c r="FA229" s="233"/>
      <c r="FB229" s="233"/>
      <c r="FC229" s="233"/>
      <c r="FD229" s="233"/>
      <c r="FE229" s="233"/>
      <c r="FF229" s="233"/>
      <c r="FG229" s="233"/>
      <c r="FH229" s="233"/>
      <c r="FI229" s="233"/>
    </row>
    <row r="230" spans="1:165" s="234" customFormat="1" ht="19.5" customHeight="1" x14ac:dyDescent="0.35">
      <c r="A230" s="205"/>
      <c r="B230" s="466">
        <f t="shared" si="3411"/>
        <v>40848</v>
      </c>
      <c r="C230" s="467">
        <f t="shared" si="3412"/>
        <v>144380.12</v>
      </c>
      <c r="D230" s="467">
        <v>0</v>
      </c>
      <c r="E230" s="467">
        <v>0</v>
      </c>
      <c r="F230" s="467">
        <f t="shared" si="3379"/>
        <v>-9484.25</v>
      </c>
      <c r="G230" s="467">
        <f t="shared" si="3413"/>
        <v>134895.87</v>
      </c>
      <c r="H230" s="480">
        <f t="shared" si="3414"/>
        <v>-6.5689445333609639E-2</v>
      </c>
      <c r="I230" s="347">
        <f t="shared" si="3415"/>
        <v>894530.11999999988</v>
      </c>
      <c r="J230" s="210">
        <f t="shared" si="3380"/>
        <v>-20867.380000000005</v>
      </c>
      <c r="K230" s="211">
        <v>40848</v>
      </c>
      <c r="L230" s="212">
        <f t="shared" si="3416"/>
        <v>1</v>
      </c>
      <c r="M230" s="397">
        <v>-3439</v>
      </c>
      <c r="N230" s="235">
        <f t="shared" si="3381"/>
        <v>-3439</v>
      </c>
      <c r="O230" s="214">
        <f t="shared" ref="O230" si="3635">O229</f>
        <v>0</v>
      </c>
      <c r="P230" s="397">
        <v>-379</v>
      </c>
      <c r="Q230" s="236">
        <f t="shared" si="3382"/>
        <v>0</v>
      </c>
      <c r="R230" s="212">
        <f t="shared" ref="R230" si="3636">R229</f>
        <v>0</v>
      </c>
      <c r="S230" s="397">
        <v>-169.8</v>
      </c>
      <c r="T230" s="237">
        <f t="shared" si="3383"/>
        <v>0</v>
      </c>
      <c r="U230" s="216">
        <f t="shared" ref="U230" si="3637">U229</f>
        <v>0</v>
      </c>
      <c r="V230" s="397">
        <v>-52.08</v>
      </c>
      <c r="W230" s="237">
        <f t="shared" si="3384"/>
        <v>0</v>
      </c>
      <c r="X230" s="216">
        <f t="shared" ref="X230" si="3638">X229</f>
        <v>0</v>
      </c>
      <c r="Y230" s="382">
        <v>-1467</v>
      </c>
      <c r="Z230" s="238">
        <f t="shared" si="3385"/>
        <v>0</v>
      </c>
      <c r="AA230" s="218">
        <f t="shared" ref="AA230" si="3639">AA229</f>
        <v>1</v>
      </c>
      <c r="AB230" s="382">
        <v>-753</v>
      </c>
      <c r="AC230" s="239">
        <f t="shared" si="3386"/>
        <v>-753</v>
      </c>
      <c r="AD230" s="216">
        <f t="shared" ref="AD230" si="3640">AD229</f>
        <v>0</v>
      </c>
      <c r="AE230" s="382">
        <v>-181.8</v>
      </c>
      <c r="AF230" s="239">
        <f t="shared" si="3387"/>
        <v>0</v>
      </c>
      <c r="AG230" s="216">
        <f t="shared" ref="AG230" si="3641">AG229</f>
        <v>0</v>
      </c>
      <c r="AH230" s="382">
        <v>-18479</v>
      </c>
      <c r="AI230" s="238">
        <f t="shared" si="3388"/>
        <v>0</v>
      </c>
      <c r="AJ230" s="218">
        <f t="shared" ref="AJ230" si="3642">AJ229</f>
        <v>0</v>
      </c>
      <c r="AK230" s="382">
        <v>-9259</v>
      </c>
      <c r="AL230" s="239">
        <f t="shared" si="3389"/>
        <v>0</v>
      </c>
      <c r="AM230" s="216">
        <f t="shared" ref="AM230" si="3643">AM229</f>
        <v>1</v>
      </c>
      <c r="AN230" s="382">
        <v>-3727</v>
      </c>
      <c r="AO230" s="238">
        <f t="shared" si="3390"/>
        <v>-3727</v>
      </c>
      <c r="AP230" s="218">
        <f t="shared" ref="AP230" si="3644">AP229</f>
        <v>1</v>
      </c>
      <c r="AQ230" s="397">
        <v>-2667</v>
      </c>
      <c r="AR230" s="239">
        <f t="shared" si="3391"/>
        <v>-2667</v>
      </c>
      <c r="AS230" s="216">
        <f t="shared" ref="AS230" si="3645">AS229</f>
        <v>0</v>
      </c>
      <c r="AT230" s="397">
        <v>-301.8</v>
      </c>
      <c r="AU230" s="240">
        <f t="shared" si="3392"/>
        <v>0</v>
      </c>
      <c r="AV230" s="214">
        <f t="shared" ref="AV230" si="3646">AV229</f>
        <v>0</v>
      </c>
      <c r="AW230" s="397">
        <v>-1651</v>
      </c>
      <c r="AX230" s="236">
        <f t="shared" si="3393"/>
        <v>0</v>
      </c>
      <c r="AY230" s="212">
        <f t="shared" ref="AY230" si="3647">AY229</f>
        <v>1</v>
      </c>
      <c r="AZ230" s="382">
        <v>-1254</v>
      </c>
      <c r="BA230" s="241">
        <f t="shared" si="3394"/>
        <v>-1254</v>
      </c>
      <c r="BB230" s="214">
        <f t="shared" ref="BB230" si="3648">BB229</f>
        <v>0</v>
      </c>
      <c r="BC230" s="382">
        <v>-160.5</v>
      </c>
      <c r="BD230" s="242">
        <f t="shared" si="3395"/>
        <v>0</v>
      </c>
      <c r="BE230" s="212">
        <f t="shared" ref="BE230" si="3649">BE229</f>
        <v>0</v>
      </c>
      <c r="BF230" s="374">
        <v>-2781.5</v>
      </c>
      <c r="BG230" s="242">
        <f t="shared" si="3396"/>
        <v>0</v>
      </c>
      <c r="BH230" s="212">
        <f t="shared" ref="BH230" si="3650">BH229</f>
        <v>1</v>
      </c>
      <c r="BI230" s="374">
        <v>-1410.25</v>
      </c>
      <c r="BJ230" s="240">
        <f t="shared" si="3397"/>
        <v>-1410.25</v>
      </c>
      <c r="BK230" s="212">
        <f t="shared" ref="BK230" si="3651">BK229</f>
        <v>0</v>
      </c>
      <c r="BL230" s="374">
        <v>-313.25</v>
      </c>
      <c r="BM230" s="240">
        <f t="shared" si="3398"/>
        <v>0</v>
      </c>
      <c r="BN230" s="212">
        <f t="shared" ref="BN230" si="3652">BN229</f>
        <v>0</v>
      </c>
      <c r="BO230" s="398">
        <v>167.25</v>
      </c>
      <c r="BP230" s="236">
        <f t="shared" si="3399"/>
        <v>0</v>
      </c>
      <c r="BQ230" s="212">
        <f t="shared" ref="BQ230" si="3653">BQ229</f>
        <v>2</v>
      </c>
      <c r="BR230" s="398">
        <v>1883</v>
      </c>
      <c r="BS230" s="242">
        <f t="shared" si="3400"/>
        <v>3766</v>
      </c>
      <c r="BT230" s="212">
        <f t="shared" ref="BT230" si="3654">BT229</f>
        <v>0</v>
      </c>
      <c r="BU230" s="398">
        <v>883</v>
      </c>
      <c r="BV230" s="240">
        <f t="shared" si="3401"/>
        <v>0</v>
      </c>
      <c r="BW230" s="220">
        <f t="shared" ref="BW230" si="3655">BW229</f>
        <v>0</v>
      </c>
      <c r="BX230" s="398">
        <v>83</v>
      </c>
      <c r="BY230" s="236">
        <f t="shared" si="3402"/>
        <v>0</v>
      </c>
      <c r="BZ230" s="212">
        <f t="shared" si="3438"/>
        <v>0</v>
      </c>
      <c r="CA230" s="213"/>
      <c r="CB230" s="240">
        <f t="shared" si="3403"/>
        <v>0</v>
      </c>
      <c r="CC230" s="214">
        <f t="shared" si="3439"/>
        <v>0</v>
      </c>
      <c r="CD230" s="215"/>
      <c r="CE230" s="242">
        <f t="shared" si="3404"/>
        <v>0</v>
      </c>
      <c r="CF230" s="221">
        <f t="shared" si="3405"/>
        <v>-9484.25</v>
      </c>
      <c r="CG230" s="222">
        <f t="shared" si="3406"/>
        <v>0</v>
      </c>
      <c r="CH230" s="222">
        <f t="shared" si="3407"/>
        <v>1</v>
      </c>
      <c r="CI230" s="223">
        <v>40848</v>
      </c>
      <c r="CJ230" s="209">
        <f t="shared" si="3408"/>
        <v>0</v>
      </c>
      <c r="CK230" s="209">
        <f t="shared" si="3409"/>
        <v>-9484.25</v>
      </c>
      <c r="CL230" s="209">
        <f t="shared" si="3440"/>
        <v>894530.11999999988</v>
      </c>
      <c r="CM230" s="207">
        <f>MAX(CL55:CL230)</f>
        <v>915397.49999999988</v>
      </c>
      <c r="CN230" s="207">
        <f t="shared" si="3410"/>
        <v>-20867.380000000005</v>
      </c>
      <c r="CO230" s="225" t="b">
        <f>(CN231=CM394)</f>
        <v>0</v>
      </c>
      <c r="CP230" s="226">
        <f t="shared" si="3378"/>
        <v>0</v>
      </c>
      <c r="CQ230" s="227">
        <f t="shared" si="3483"/>
        <v>41852</v>
      </c>
      <c r="CR230" s="228">
        <f t="shared" si="3484"/>
        <v>120121.5</v>
      </c>
      <c r="CS230" s="228">
        <f t="shared" si="3485"/>
        <v>0</v>
      </c>
      <c r="CT230" s="228">
        <f t="shared" si="3486"/>
        <v>0</v>
      </c>
      <c r="CU230" s="228">
        <f t="shared" si="3487"/>
        <v>0</v>
      </c>
      <c r="CV230" s="228">
        <f t="shared" si="3488"/>
        <v>0</v>
      </c>
      <c r="CW230" s="228">
        <f t="shared" si="3489"/>
        <v>130742</v>
      </c>
      <c r="CX230" s="228">
        <f t="shared" si="3490"/>
        <v>0</v>
      </c>
      <c r="CY230" s="228">
        <f t="shared" si="3491"/>
        <v>0</v>
      </c>
      <c r="CZ230" s="228">
        <f t="shared" si="3492"/>
        <v>0</v>
      </c>
      <c r="DA230" s="228">
        <f t="shared" si="3493"/>
        <v>76139</v>
      </c>
      <c r="DB230" s="228">
        <f t="shared" si="3494"/>
        <v>152732</v>
      </c>
      <c r="DC230" s="228">
        <f t="shared" si="3495"/>
        <v>0</v>
      </c>
      <c r="DD230" s="228">
        <f t="shared" si="3496"/>
        <v>0</v>
      </c>
      <c r="DE230" s="228">
        <f t="shared" si="3497"/>
        <v>145743.46999999997</v>
      </c>
      <c r="DF230" s="228">
        <f t="shared" si="3498"/>
        <v>0</v>
      </c>
      <c r="DG230" s="228">
        <f t="shared" si="3499"/>
        <v>0</v>
      </c>
      <c r="DH230" s="228">
        <f t="shared" si="3500"/>
        <v>113902.68000000005</v>
      </c>
      <c r="DI230" s="228">
        <f t="shared" si="3501"/>
        <v>0</v>
      </c>
      <c r="DJ230" s="228">
        <f t="shared" si="3502"/>
        <v>0</v>
      </c>
      <c r="DK230" s="228">
        <f t="shared" si="3503"/>
        <v>397002.86000000004</v>
      </c>
      <c r="DL230" s="228">
        <f t="shared" si="3504"/>
        <v>0</v>
      </c>
      <c r="DM230" s="228">
        <f t="shared" si="3505"/>
        <v>0</v>
      </c>
      <c r="DN230" s="228">
        <f t="shared" si="3506"/>
        <v>0</v>
      </c>
      <c r="DO230" s="228">
        <f t="shared" si="3507"/>
        <v>0</v>
      </c>
      <c r="DP230" s="229">
        <f t="shared" si="3508"/>
        <v>41852</v>
      </c>
      <c r="DQ230" s="228">
        <f t="shared" si="2688"/>
        <v>1136383.51</v>
      </c>
      <c r="DR230" s="230">
        <f t="shared" si="2689"/>
        <v>41852</v>
      </c>
      <c r="DS230" s="231">
        <f t="shared" si="2690"/>
        <v>-5548.3800000000047</v>
      </c>
      <c r="DT230" s="232"/>
      <c r="DU230" s="232"/>
      <c r="DV230" s="232"/>
      <c r="DW230" s="232"/>
      <c r="DX230" s="232"/>
      <c r="DY230" s="232"/>
      <c r="DZ230" s="232"/>
      <c r="EA230" s="232"/>
      <c r="EB230" s="232"/>
      <c r="EC230" s="232"/>
      <c r="ED230" s="232"/>
      <c r="EE230" s="232"/>
      <c r="EF230" s="232"/>
      <c r="EG230" s="232"/>
      <c r="EH230" s="232"/>
      <c r="EI230" s="232"/>
      <c r="EJ230" s="232"/>
      <c r="EK230" s="232"/>
      <c r="EL230" s="232"/>
      <c r="EM230" s="232"/>
      <c r="EN230" s="205"/>
      <c r="EO230" s="205"/>
      <c r="EP230" s="205"/>
      <c r="EQ230" s="205"/>
      <c r="ER230" s="205"/>
      <c r="ES230" s="205"/>
      <c r="ET230" s="205"/>
      <c r="EU230" s="205"/>
      <c r="EV230" s="205"/>
      <c r="EW230" s="205"/>
      <c r="EX230" s="205"/>
      <c r="EY230" s="205"/>
      <c r="EZ230" s="205"/>
      <c r="FA230" s="233"/>
      <c r="FB230" s="233"/>
      <c r="FC230" s="233"/>
      <c r="FD230" s="233"/>
      <c r="FE230" s="233"/>
      <c r="FF230" s="233"/>
      <c r="FG230" s="233"/>
      <c r="FH230" s="233"/>
      <c r="FI230" s="233"/>
    </row>
    <row r="231" spans="1:165" s="234" customFormat="1" ht="19.5" customHeight="1" x14ac:dyDescent="0.35">
      <c r="A231" s="205"/>
      <c r="B231" s="466">
        <f t="shared" si="3411"/>
        <v>40878</v>
      </c>
      <c r="C231" s="467">
        <f t="shared" si="3412"/>
        <v>134895.87</v>
      </c>
      <c r="D231" s="467">
        <v>0</v>
      </c>
      <c r="E231" s="467">
        <v>0</v>
      </c>
      <c r="F231" s="467">
        <f t="shared" si="3379"/>
        <v>15319</v>
      </c>
      <c r="G231" s="467">
        <f t="shared" si="3413"/>
        <v>150214.87</v>
      </c>
      <c r="H231" s="480">
        <f t="shared" si="3414"/>
        <v>0.11356166797397134</v>
      </c>
      <c r="I231" s="347">
        <f t="shared" si="3415"/>
        <v>909849.11999999988</v>
      </c>
      <c r="J231" s="210">
        <f t="shared" si="3380"/>
        <v>-5548.3800000000047</v>
      </c>
      <c r="K231" s="211">
        <v>40878</v>
      </c>
      <c r="L231" s="212">
        <f t="shared" si="3416"/>
        <v>1</v>
      </c>
      <c r="M231" s="397">
        <v>-1872</v>
      </c>
      <c r="N231" s="235">
        <f t="shared" si="3381"/>
        <v>-1872</v>
      </c>
      <c r="O231" s="214">
        <f t="shared" ref="O231" si="3656">O230</f>
        <v>0</v>
      </c>
      <c r="P231" s="397">
        <v>-292.5</v>
      </c>
      <c r="Q231" s="236">
        <f t="shared" si="3382"/>
        <v>0</v>
      </c>
      <c r="R231" s="212">
        <f t="shared" ref="R231" si="3657">R230</f>
        <v>0</v>
      </c>
      <c r="S231" s="398">
        <v>202.6</v>
      </c>
      <c r="T231" s="237">
        <f t="shared" si="3383"/>
        <v>0</v>
      </c>
      <c r="U231" s="216">
        <f t="shared" ref="U231" si="3658">U230</f>
        <v>0</v>
      </c>
      <c r="V231" s="398">
        <v>20.260000000000002</v>
      </c>
      <c r="W231" s="237">
        <f t="shared" si="3384"/>
        <v>0</v>
      </c>
      <c r="X231" s="216">
        <f t="shared" ref="X231" si="3659">X230</f>
        <v>0</v>
      </c>
      <c r="Y231" s="383">
        <v>10890</v>
      </c>
      <c r="Z231" s="238">
        <f t="shared" si="3385"/>
        <v>0</v>
      </c>
      <c r="AA231" s="218">
        <f t="shared" ref="AA231" si="3660">AA230</f>
        <v>1</v>
      </c>
      <c r="AB231" s="383">
        <v>5406</v>
      </c>
      <c r="AC231" s="239">
        <f t="shared" si="3386"/>
        <v>5406</v>
      </c>
      <c r="AD231" s="216">
        <f t="shared" ref="AD231" si="3661">AD230</f>
        <v>0</v>
      </c>
      <c r="AE231" s="383">
        <v>1018.8</v>
      </c>
      <c r="AF231" s="239">
        <f t="shared" si="3387"/>
        <v>0</v>
      </c>
      <c r="AG231" s="216">
        <f t="shared" ref="AG231" si="3662">AG230</f>
        <v>0</v>
      </c>
      <c r="AH231" s="383">
        <v>25340</v>
      </c>
      <c r="AI231" s="238">
        <f t="shared" si="3388"/>
        <v>0</v>
      </c>
      <c r="AJ231" s="218">
        <f t="shared" ref="AJ231" si="3663">AJ230</f>
        <v>0</v>
      </c>
      <c r="AK231" s="383">
        <v>12670</v>
      </c>
      <c r="AL231" s="239">
        <f t="shared" si="3389"/>
        <v>0</v>
      </c>
      <c r="AM231" s="216">
        <f t="shared" ref="AM231" si="3664">AM230</f>
        <v>1</v>
      </c>
      <c r="AN231" s="383">
        <v>5068</v>
      </c>
      <c r="AO231" s="238">
        <f t="shared" si="3390"/>
        <v>5068</v>
      </c>
      <c r="AP231" s="218">
        <f t="shared" ref="AP231" si="3665">AP230</f>
        <v>1</v>
      </c>
      <c r="AQ231" s="397">
        <v>-3035</v>
      </c>
      <c r="AR231" s="239">
        <f t="shared" si="3391"/>
        <v>-3035</v>
      </c>
      <c r="AS231" s="216">
        <f t="shared" ref="AS231" si="3666">AS230</f>
        <v>0</v>
      </c>
      <c r="AT231" s="397">
        <v>-408.8</v>
      </c>
      <c r="AU231" s="240">
        <f t="shared" si="3392"/>
        <v>0</v>
      </c>
      <c r="AV231" s="214">
        <f t="shared" ref="AV231" si="3667">AV230</f>
        <v>0</v>
      </c>
      <c r="AW231" s="397">
        <v>-1723</v>
      </c>
      <c r="AX231" s="236">
        <f t="shared" si="3393"/>
        <v>0</v>
      </c>
      <c r="AY231" s="212">
        <f t="shared" ref="AY231" si="3668">AY230</f>
        <v>1</v>
      </c>
      <c r="AZ231" s="383">
        <v>2786.25</v>
      </c>
      <c r="BA231" s="241">
        <f t="shared" si="3394"/>
        <v>2786.25</v>
      </c>
      <c r="BB231" s="214">
        <f t="shared" ref="BB231" si="3669">BB230</f>
        <v>0</v>
      </c>
      <c r="BC231" s="383">
        <v>278.63</v>
      </c>
      <c r="BD231" s="242">
        <f t="shared" si="3395"/>
        <v>0</v>
      </c>
      <c r="BE231" s="212">
        <f t="shared" ref="BE231" si="3670">BE230</f>
        <v>0</v>
      </c>
      <c r="BF231" s="375">
        <v>6087.5</v>
      </c>
      <c r="BG231" s="242">
        <f t="shared" si="3396"/>
        <v>0</v>
      </c>
      <c r="BH231" s="212">
        <f t="shared" ref="BH231" si="3671">BH230</f>
        <v>1</v>
      </c>
      <c r="BI231" s="375">
        <v>3043.75</v>
      </c>
      <c r="BJ231" s="240">
        <f t="shared" si="3397"/>
        <v>3043.75</v>
      </c>
      <c r="BK231" s="212">
        <f t="shared" ref="BK231" si="3672">BK230</f>
        <v>0</v>
      </c>
      <c r="BL231" s="375">
        <v>608.75</v>
      </c>
      <c r="BM231" s="240">
        <f t="shared" si="3398"/>
        <v>0</v>
      </c>
      <c r="BN231" s="212">
        <f t="shared" ref="BN231" si="3673">BN230</f>
        <v>0</v>
      </c>
      <c r="BO231" s="398">
        <v>331.25</v>
      </c>
      <c r="BP231" s="236">
        <f t="shared" si="3399"/>
        <v>0</v>
      </c>
      <c r="BQ231" s="212">
        <f t="shared" ref="BQ231" si="3674">BQ230</f>
        <v>2</v>
      </c>
      <c r="BR231" s="398">
        <v>1961</v>
      </c>
      <c r="BS231" s="242">
        <f t="shared" si="3400"/>
        <v>3922</v>
      </c>
      <c r="BT231" s="212">
        <f t="shared" ref="BT231" si="3675">BT230</f>
        <v>0</v>
      </c>
      <c r="BU231" s="398">
        <v>961</v>
      </c>
      <c r="BV231" s="240">
        <f t="shared" si="3401"/>
        <v>0</v>
      </c>
      <c r="BW231" s="220">
        <f t="shared" ref="BW231" si="3676">BW230</f>
        <v>0</v>
      </c>
      <c r="BX231" s="398">
        <v>161</v>
      </c>
      <c r="BY231" s="236">
        <f t="shared" si="3402"/>
        <v>0</v>
      </c>
      <c r="BZ231" s="212">
        <f t="shared" si="3438"/>
        <v>0</v>
      </c>
      <c r="CA231" s="213"/>
      <c r="CB231" s="240">
        <f t="shared" si="3403"/>
        <v>0</v>
      </c>
      <c r="CC231" s="214">
        <f t="shared" si="3439"/>
        <v>0</v>
      </c>
      <c r="CD231" s="215"/>
      <c r="CE231" s="242">
        <f t="shared" si="3404"/>
        <v>0</v>
      </c>
      <c r="CF231" s="221">
        <f t="shared" si="3405"/>
        <v>15319</v>
      </c>
      <c r="CG231" s="222">
        <f t="shared" si="3406"/>
        <v>1</v>
      </c>
      <c r="CH231" s="222">
        <f t="shared" si="3407"/>
        <v>0</v>
      </c>
      <c r="CI231" s="223">
        <v>40878</v>
      </c>
      <c r="CJ231" s="209">
        <f t="shared" si="3408"/>
        <v>15319</v>
      </c>
      <c r="CK231" s="209">
        <f t="shared" si="3409"/>
        <v>0</v>
      </c>
      <c r="CL231" s="209">
        <f t="shared" si="3440"/>
        <v>909849.11999999988</v>
      </c>
      <c r="CM231" s="207">
        <f>MAX(CL55:CL231)</f>
        <v>915397.49999999988</v>
      </c>
      <c r="CN231" s="207">
        <f t="shared" si="3410"/>
        <v>-5548.3800000000047</v>
      </c>
      <c r="CO231" s="247"/>
      <c r="CP231" s="226"/>
      <c r="CQ231" s="227">
        <f t="shared" si="3483"/>
        <v>41883</v>
      </c>
      <c r="CR231" s="228">
        <f t="shared" si="3484"/>
        <v>117898.5</v>
      </c>
      <c r="CS231" s="228">
        <f t="shared" si="3485"/>
        <v>0</v>
      </c>
      <c r="CT231" s="228">
        <f t="shared" si="3486"/>
        <v>0</v>
      </c>
      <c r="CU231" s="228">
        <f t="shared" si="3487"/>
        <v>0</v>
      </c>
      <c r="CV231" s="228">
        <f t="shared" si="3488"/>
        <v>0</v>
      </c>
      <c r="CW231" s="228">
        <f t="shared" si="3489"/>
        <v>134696</v>
      </c>
      <c r="CX231" s="228">
        <f t="shared" si="3490"/>
        <v>0</v>
      </c>
      <c r="CY231" s="228">
        <f t="shared" si="3491"/>
        <v>0</v>
      </c>
      <c r="CZ231" s="228">
        <f t="shared" si="3492"/>
        <v>0</v>
      </c>
      <c r="DA231" s="228">
        <f t="shared" si="3493"/>
        <v>78624</v>
      </c>
      <c r="DB231" s="228">
        <f t="shared" si="3494"/>
        <v>157187</v>
      </c>
      <c r="DC231" s="228">
        <f t="shared" si="3495"/>
        <v>0</v>
      </c>
      <c r="DD231" s="228">
        <f t="shared" si="3496"/>
        <v>0</v>
      </c>
      <c r="DE231" s="228">
        <f t="shared" si="3497"/>
        <v>150947.21999999997</v>
      </c>
      <c r="DF231" s="228">
        <f t="shared" si="3498"/>
        <v>0</v>
      </c>
      <c r="DG231" s="228">
        <f t="shared" si="3499"/>
        <v>0</v>
      </c>
      <c r="DH231" s="228">
        <f t="shared" si="3500"/>
        <v>117038.31000000006</v>
      </c>
      <c r="DI231" s="228">
        <f t="shared" si="3501"/>
        <v>0</v>
      </c>
      <c r="DJ231" s="228">
        <f t="shared" si="3502"/>
        <v>0</v>
      </c>
      <c r="DK231" s="228">
        <f t="shared" si="3503"/>
        <v>409152.84</v>
      </c>
      <c r="DL231" s="228">
        <f t="shared" si="3504"/>
        <v>0</v>
      </c>
      <c r="DM231" s="228">
        <f t="shared" si="3505"/>
        <v>0</v>
      </c>
      <c r="DN231" s="228">
        <f t="shared" si="3506"/>
        <v>0</v>
      </c>
      <c r="DO231" s="228">
        <f t="shared" si="3507"/>
        <v>0</v>
      </c>
      <c r="DP231" s="229">
        <f t="shared" si="3508"/>
        <v>41883</v>
      </c>
      <c r="DQ231" s="228">
        <f t="shared" si="2688"/>
        <v>1165543.8700000001</v>
      </c>
      <c r="DR231" s="230">
        <f t="shared" si="2689"/>
        <v>41883</v>
      </c>
      <c r="DS231" s="231">
        <f t="shared" si="2690"/>
        <v>0</v>
      </c>
      <c r="DT231" s="232"/>
      <c r="DU231" s="232"/>
      <c r="DV231" s="232"/>
      <c r="DW231" s="232"/>
      <c r="DX231" s="232"/>
      <c r="DY231" s="232"/>
      <c r="DZ231" s="232"/>
      <c r="EA231" s="232"/>
      <c r="EB231" s="232"/>
      <c r="EC231" s="232"/>
      <c r="ED231" s="232"/>
      <c r="EE231" s="232"/>
      <c r="EF231" s="232"/>
      <c r="EG231" s="232"/>
      <c r="EH231" s="232"/>
      <c r="EI231" s="232"/>
      <c r="EJ231" s="232"/>
      <c r="EK231" s="232"/>
      <c r="EL231" s="232"/>
      <c r="EM231" s="232"/>
      <c r="EN231" s="205"/>
      <c r="EO231" s="205"/>
      <c r="EP231" s="205"/>
      <c r="EQ231" s="205"/>
      <c r="ER231" s="205"/>
      <c r="ES231" s="205"/>
      <c r="ET231" s="205"/>
      <c r="EU231" s="205"/>
      <c r="EV231" s="205"/>
      <c r="EW231" s="205"/>
      <c r="EX231" s="205"/>
      <c r="EY231" s="205"/>
      <c r="EZ231" s="205"/>
      <c r="FA231" s="233"/>
      <c r="FB231" s="233"/>
      <c r="FC231" s="233"/>
      <c r="FD231" s="233"/>
      <c r="FE231" s="233"/>
      <c r="FF231" s="233"/>
      <c r="FG231" s="233"/>
      <c r="FH231" s="233"/>
      <c r="FI231" s="233"/>
    </row>
    <row r="232" spans="1:165" s="234" customFormat="1" ht="19.5" customHeight="1" x14ac:dyDescent="0.35">
      <c r="A232" s="205"/>
      <c r="B232" s="466"/>
      <c r="C232" s="467"/>
      <c r="D232" s="467"/>
      <c r="E232" s="467"/>
      <c r="F232" s="481" t="s">
        <v>70</v>
      </c>
      <c r="G232" s="467"/>
      <c r="H232" s="482" t="s">
        <v>28</v>
      </c>
      <c r="I232" s="347"/>
      <c r="J232" s="210"/>
      <c r="K232" s="248"/>
      <c r="L232" s="212"/>
      <c r="M232"/>
      <c r="N232" s="235"/>
      <c r="O232" s="214"/>
      <c r="P232"/>
      <c r="Q232" s="236"/>
      <c r="R232" s="212"/>
      <c r="S232"/>
      <c r="T232" s="237"/>
      <c r="U232" s="216"/>
      <c r="V232"/>
      <c r="W232" s="237"/>
      <c r="X232" s="216"/>
      <c r="Y232" s="384" t="s">
        <v>70</v>
      </c>
      <c r="Z232" s="238"/>
      <c r="AA232" s="218"/>
      <c r="AB232" s="384" t="s">
        <v>70</v>
      </c>
      <c r="AC232" s="239"/>
      <c r="AD232" s="216"/>
      <c r="AE232" s="384" t="s">
        <v>70</v>
      </c>
      <c r="AF232" s="239"/>
      <c r="AG232" s="216"/>
      <c r="AH232" s="384" t="s">
        <v>70</v>
      </c>
      <c r="AI232" s="238"/>
      <c r="AJ232" s="218"/>
      <c r="AK232" s="384" t="s">
        <v>70</v>
      </c>
      <c r="AL232" s="239"/>
      <c r="AM232" s="216"/>
      <c r="AN232" s="384" t="s">
        <v>70</v>
      </c>
      <c r="AO232" s="238"/>
      <c r="AP232" s="218"/>
      <c r="AQ232" s="378" t="s">
        <v>4</v>
      </c>
      <c r="AR232" s="239"/>
      <c r="AS232" s="216"/>
      <c r="AT232" s="378" t="s">
        <v>4</v>
      </c>
      <c r="AU232" s="240"/>
      <c r="AV232" s="214"/>
      <c r="AW232" s="378" t="s">
        <v>4</v>
      </c>
      <c r="AX232" s="236"/>
      <c r="AY232" s="212"/>
      <c r="AZ232" s="384" t="s">
        <v>4</v>
      </c>
      <c r="BA232" s="241"/>
      <c r="BB232" s="214"/>
      <c r="BC232" s="384" t="s">
        <v>4</v>
      </c>
      <c r="BD232" s="242"/>
      <c r="BE232" s="212"/>
      <c r="BF232" s="380" t="s">
        <v>140</v>
      </c>
      <c r="BG232" s="242"/>
      <c r="BH232" s="212"/>
      <c r="BI232" s="380" t="s">
        <v>140</v>
      </c>
      <c r="BJ232" s="240"/>
      <c r="BK232" s="212"/>
      <c r="BL232" s="380" t="s">
        <v>140</v>
      </c>
      <c r="BM232" s="240"/>
      <c r="BN232" s="212"/>
      <c r="BO232" s="378" t="s">
        <v>4</v>
      </c>
      <c r="BP232" s="236"/>
      <c r="BQ232" s="212"/>
      <c r="BR232" s="378" t="s">
        <v>4</v>
      </c>
      <c r="BS232" s="242"/>
      <c r="BT232" s="212"/>
      <c r="BU232" s="378" t="s">
        <v>4</v>
      </c>
      <c r="BV232" s="240"/>
      <c r="BW232" s="220"/>
      <c r="BX232" s="378" t="s">
        <v>4</v>
      </c>
      <c r="BY232" s="236"/>
      <c r="BZ232" s="212"/>
      <c r="CA232" s="249"/>
      <c r="CB232" s="240"/>
      <c r="CC232" s="214"/>
      <c r="CD232" s="250"/>
      <c r="CE232" s="242"/>
      <c r="CF232" s="251" t="s">
        <v>4</v>
      </c>
      <c r="CG232" s="222"/>
      <c r="CH232" s="222"/>
      <c r="CI232" s="223"/>
      <c r="CJ232" s="209"/>
      <c r="CK232" s="209"/>
      <c r="CL232" s="209"/>
      <c r="CM232" s="207"/>
      <c r="CN232" s="207"/>
      <c r="CO232" s="247"/>
      <c r="CP232" s="226"/>
      <c r="CQ232" s="227">
        <f t="shared" si="3483"/>
        <v>41913</v>
      </c>
      <c r="CR232" s="228">
        <f t="shared" si="3484"/>
        <v>121213.5</v>
      </c>
      <c r="CS232" s="228">
        <f t="shared" si="3485"/>
        <v>0</v>
      </c>
      <c r="CT232" s="228">
        <f t="shared" si="3486"/>
        <v>0</v>
      </c>
      <c r="CU232" s="228">
        <f t="shared" si="3487"/>
        <v>0</v>
      </c>
      <c r="CV232" s="228">
        <f t="shared" si="3488"/>
        <v>0</v>
      </c>
      <c r="CW232" s="228">
        <f t="shared" si="3489"/>
        <v>135039.5</v>
      </c>
      <c r="CX232" s="228">
        <f t="shared" si="3490"/>
        <v>0</v>
      </c>
      <c r="CY232" s="228">
        <f t="shared" si="3491"/>
        <v>0</v>
      </c>
      <c r="CZ232" s="228">
        <f t="shared" si="3492"/>
        <v>0</v>
      </c>
      <c r="DA232" s="228">
        <f t="shared" si="3493"/>
        <v>79441</v>
      </c>
      <c r="DB232" s="228">
        <f t="shared" si="3494"/>
        <v>156680</v>
      </c>
      <c r="DC232" s="228">
        <f t="shared" si="3495"/>
        <v>0</v>
      </c>
      <c r="DD232" s="228">
        <f t="shared" si="3496"/>
        <v>0</v>
      </c>
      <c r="DE232" s="228">
        <f t="shared" si="3497"/>
        <v>151580.96999999997</v>
      </c>
      <c r="DF232" s="228">
        <f t="shared" si="3498"/>
        <v>0</v>
      </c>
      <c r="DG232" s="228">
        <f t="shared" si="3499"/>
        <v>0</v>
      </c>
      <c r="DH232" s="228">
        <f t="shared" si="3500"/>
        <v>117704.56000000006</v>
      </c>
      <c r="DI232" s="228">
        <f t="shared" si="3501"/>
        <v>0</v>
      </c>
      <c r="DJ232" s="228">
        <f t="shared" si="3502"/>
        <v>0</v>
      </c>
      <c r="DK232" s="228">
        <f t="shared" si="3503"/>
        <v>410271.86000000004</v>
      </c>
      <c r="DL232" s="228">
        <f t="shared" si="3504"/>
        <v>0</v>
      </c>
      <c r="DM232" s="228">
        <f t="shared" si="3505"/>
        <v>0</v>
      </c>
      <c r="DN232" s="228">
        <f t="shared" si="3506"/>
        <v>0</v>
      </c>
      <c r="DO232" s="228">
        <f t="shared" si="3507"/>
        <v>0</v>
      </c>
      <c r="DP232" s="229">
        <f t="shared" si="3508"/>
        <v>41913</v>
      </c>
      <c r="DQ232" s="228">
        <f t="shared" si="2688"/>
        <v>1171931.3900000001</v>
      </c>
      <c r="DR232" s="230">
        <f t="shared" si="2689"/>
        <v>41913</v>
      </c>
      <c r="DS232" s="231">
        <f t="shared" si="2690"/>
        <v>0</v>
      </c>
      <c r="DT232" s="232"/>
      <c r="DU232" s="232"/>
      <c r="DV232" s="232"/>
      <c r="DW232" s="232"/>
      <c r="DX232" s="232"/>
      <c r="DY232" s="232"/>
      <c r="DZ232" s="232"/>
      <c r="EA232" s="232"/>
      <c r="EB232" s="232"/>
      <c r="EC232" s="232"/>
      <c r="ED232" s="232"/>
      <c r="EE232" s="232"/>
      <c r="EF232" s="232"/>
      <c r="EG232" s="232"/>
      <c r="EH232" s="232"/>
      <c r="EI232" s="232"/>
      <c r="EJ232" s="232"/>
      <c r="EK232" s="232"/>
      <c r="EL232" s="232"/>
      <c r="EM232" s="232"/>
      <c r="EN232" s="205"/>
      <c r="EO232" s="205"/>
      <c r="EP232" s="205"/>
      <c r="EQ232" s="205"/>
      <c r="ER232" s="205"/>
      <c r="ES232" s="205"/>
      <c r="ET232" s="205"/>
      <c r="EU232" s="205"/>
      <c r="EV232" s="205"/>
      <c r="EW232" s="205"/>
      <c r="EX232" s="205"/>
      <c r="EY232" s="205"/>
      <c r="EZ232" s="205"/>
      <c r="FA232" s="233"/>
      <c r="FB232" s="233"/>
      <c r="FC232" s="233"/>
      <c r="FD232" s="233"/>
      <c r="FE232" s="233"/>
      <c r="FF232" s="233"/>
      <c r="FG232" s="233"/>
      <c r="FH232" s="233"/>
      <c r="FI232" s="233"/>
    </row>
    <row r="233" spans="1:165" s="234" customFormat="1" ht="19.5" customHeight="1" x14ac:dyDescent="0.35">
      <c r="A233" s="205"/>
      <c r="B233" s="466"/>
      <c r="C233" s="467"/>
      <c r="D233" s="467"/>
      <c r="E233" s="467"/>
      <c r="F233" s="479">
        <f>SUM(F220:F232)</f>
        <v>90214.87</v>
      </c>
      <c r="G233" s="479"/>
      <c r="H233" s="483">
        <f>F233/D55</f>
        <v>1.5035811666666665</v>
      </c>
      <c r="I233" s="344"/>
      <c r="J233" s="253"/>
      <c r="K233" s="248"/>
      <c r="L233" s="212">
        <f>L230</f>
        <v>1</v>
      </c>
      <c r="M233" s="399">
        <v>-568</v>
      </c>
      <c r="N233" s="235">
        <f>M233*L233</f>
        <v>-568</v>
      </c>
      <c r="O233" s="214">
        <f>O230</f>
        <v>0</v>
      </c>
      <c r="P233" s="399">
        <v>-548.20000000000005</v>
      </c>
      <c r="Q233" s="236">
        <f>P233*O233</f>
        <v>0</v>
      </c>
      <c r="R233" s="212">
        <f>R230</f>
        <v>0</v>
      </c>
      <c r="S233" s="389">
        <v>10816.4</v>
      </c>
      <c r="T233" s="237">
        <f>S233*R233</f>
        <v>0</v>
      </c>
      <c r="U233" s="216">
        <f>U230</f>
        <v>0</v>
      </c>
      <c r="V233" s="389">
        <v>695.54</v>
      </c>
      <c r="W233" s="237">
        <f>V233*U233</f>
        <v>0</v>
      </c>
      <c r="X233" s="216">
        <f>X230</f>
        <v>0</v>
      </c>
      <c r="Y233" s="385">
        <v>55871</v>
      </c>
      <c r="Z233" s="238">
        <f>Y233*X233</f>
        <v>0</v>
      </c>
      <c r="AA233" s="218">
        <f>AA230</f>
        <v>1</v>
      </c>
      <c r="AB233" s="385">
        <v>27721</v>
      </c>
      <c r="AC233" s="239">
        <f>AB233*AA233</f>
        <v>27721</v>
      </c>
      <c r="AD233" s="216">
        <f>AD230</f>
        <v>0</v>
      </c>
      <c r="AE233" s="385">
        <v>5201</v>
      </c>
      <c r="AF233" s="239">
        <f>AE233*AD233</f>
        <v>0</v>
      </c>
      <c r="AG233" s="216">
        <f>AG230</f>
        <v>0</v>
      </c>
      <c r="AH233" s="385">
        <v>110707</v>
      </c>
      <c r="AI233" s="238">
        <f>AH233*AG233</f>
        <v>0</v>
      </c>
      <c r="AJ233" s="218">
        <f>AJ230</f>
        <v>0</v>
      </c>
      <c r="AK233" s="385">
        <v>55217</v>
      </c>
      <c r="AL233" s="239">
        <f>AK233*AJ233</f>
        <v>0</v>
      </c>
      <c r="AM233" s="216">
        <f>AM230</f>
        <v>1</v>
      </c>
      <c r="AN233" s="385">
        <v>21923</v>
      </c>
      <c r="AO233" s="238">
        <f>AN233*AM233</f>
        <v>21923</v>
      </c>
      <c r="AP233" s="218">
        <f>AP230</f>
        <v>1</v>
      </c>
      <c r="AQ233" s="399">
        <v>-14039</v>
      </c>
      <c r="AR233" s="239">
        <f>AQ233*AP233</f>
        <v>-14039</v>
      </c>
      <c r="AS233" s="216">
        <f>AS230</f>
        <v>0</v>
      </c>
      <c r="AT233" s="399">
        <v>-1965.5</v>
      </c>
      <c r="AU233" s="240">
        <f>AT233*AS233</f>
        <v>0</v>
      </c>
      <c r="AV233" s="214">
        <f>AV230</f>
        <v>0</v>
      </c>
      <c r="AW233" s="389">
        <v>8032</v>
      </c>
      <c r="AX233" s="236">
        <f>AW233*AV233</f>
        <v>0</v>
      </c>
      <c r="AY233" s="212">
        <f>AY230</f>
        <v>1</v>
      </c>
      <c r="AZ233" s="385">
        <v>39783.25</v>
      </c>
      <c r="BA233" s="241">
        <f>AZ233*AY233</f>
        <v>39783.25</v>
      </c>
      <c r="BB233" s="214">
        <f>BB230</f>
        <v>0</v>
      </c>
      <c r="BC233" s="385">
        <v>3732.63</v>
      </c>
      <c r="BD233" s="242">
        <f>BC233*BB233</f>
        <v>0</v>
      </c>
      <c r="BE233" s="212">
        <f>BE230</f>
        <v>0</v>
      </c>
      <c r="BF233" s="379">
        <v>4753.25</v>
      </c>
      <c r="BG233" s="242">
        <f>BF233*BE233</f>
        <v>0</v>
      </c>
      <c r="BH233" s="212">
        <f>BH230</f>
        <v>1</v>
      </c>
      <c r="BI233" s="379">
        <v>2142.63</v>
      </c>
      <c r="BJ233" s="240">
        <f>BI233*BH233</f>
        <v>2142.63</v>
      </c>
      <c r="BK233" s="212">
        <f>BK230</f>
        <v>0</v>
      </c>
      <c r="BL233" s="379">
        <v>54.13</v>
      </c>
      <c r="BM233" s="240">
        <f>BL233*BK233</f>
        <v>0</v>
      </c>
      <c r="BN233" s="212">
        <f>BN230</f>
        <v>0</v>
      </c>
      <c r="BO233" s="389">
        <v>3000.75</v>
      </c>
      <c r="BP233" s="236">
        <f>BO233*BN233</f>
        <v>0</v>
      </c>
      <c r="BQ233" s="212">
        <f>BQ230</f>
        <v>2</v>
      </c>
      <c r="BR233" s="389">
        <v>6626</v>
      </c>
      <c r="BS233" s="242">
        <f>BR233*BQ233</f>
        <v>13252</v>
      </c>
      <c r="BT233" s="212">
        <f>BT230</f>
        <v>0</v>
      </c>
      <c r="BU233" s="389">
        <v>3001</v>
      </c>
      <c r="BV233" s="240">
        <f>BU233*BT233</f>
        <v>0</v>
      </c>
      <c r="BW233" s="220">
        <f>BW230</f>
        <v>0</v>
      </c>
      <c r="BX233" s="389">
        <v>101</v>
      </c>
      <c r="BY233" s="236">
        <f>BX233*BW233</f>
        <v>0</v>
      </c>
      <c r="BZ233" s="212">
        <f>BZ230</f>
        <v>0</v>
      </c>
      <c r="CA233" s="213"/>
      <c r="CB233" s="240">
        <f>CA233*BZ233</f>
        <v>0</v>
      </c>
      <c r="CC233" s="214">
        <f>CC230</f>
        <v>0</v>
      </c>
      <c r="CD233" s="215"/>
      <c r="CE233" s="242">
        <f>CD233*CC233</f>
        <v>0</v>
      </c>
      <c r="CF233" s="254">
        <f>N233+Q233+T233+W233+Z233+AC233+AF233+AI233+AL233+AO233+AR233+AU233+AX233+BA233+BD233+BG233+BJ233+BM233+BP233+BS233+BV233+BY233+CB233+CE233</f>
        <v>90214.88</v>
      </c>
      <c r="CG233" s="222"/>
      <c r="CH233" s="222"/>
      <c r="CI233" s="223"/>
      <c r="CJ233" s="209"/>
      <c r="CK233" s="209"/>
      <c r="CL233" s="209"/>
      <c r="CM233" s="207"/>
      <c r="CN233" s="207"/>
      <c r="CO233" s="247"/>
      <c r="CP233" s="226"/>
      <c r="CQ233" s="227">
        <f t="shared" si="3483"/>
        <v>41944</v>
      </c>
      <c r="CR233" s="228">
        <f t="shared" si="3484"/>
        <v>123689</v>
      </c>
      <c r="CS233" s="228">
        <f t="shared" si="3485"/>
        <v>0</v>
      </c>
      <c r="CT233" s="228">
        <f t="shared" si="3486"/>
        <v>0</v>
      </c>
      <c r="CU233" s="228">
        <f t="shared" si="3487"/>
        <v>0</v>
      </c>
      <c r="CV233" s="228">
        <f t="shared" si="3488"/>
        <v>0</v>
      </c>
      <c r="CW233" s="228">
        <f t="shared" si="3489"/>
        <v>132295.5</v>
      </c>
      <c r="CX233" s="228">
        <f t="shared" si="3490"/>
        <v>0</v>
      </c>
      <c r="CY233" s="228">
        <f t="shared" si="3491"/>
        <v>0</v>
      </c>
      <c r="CZ233" s="228">
        <f t="shared" si="3492"/>
        <v>0</v>
      </c>
      <c r="DA233" s="228">
        <f t="shared" si="3493"/>
        <v>79725</v>
      </c>
      <c r="DB233" s="228">
        <f t="shared" si="3494"/>
        <v>159530</v>
      </c>
      <c r="DC233" s="228">
        <f t="shared" si="3495"/>
        <v>0</v>
      </c>
      <c r="DD233" s="228">
        <f t="shared" si="3496"/>
        <v>0</v>
      </c>
      <c r="DE233" s="228">
        <f t="shared" si="3497"/>
        <v>152299.71999999997</v>
      </c>
      <c r="DF233" s="228">
        <f t="shared" si="3498"/>
        <v>0</v>
      </c>
      <c r="DG233" s="228">
        <f t="shared" si="3499"/>
        <v>0</v>
      </c>
      <c r="DH233" s="228">
        <f t="shared" si="3500"/>
        <v>118160.81000000006</v>
      </c>
      <c r="DI233" s="228">
        <f t="shared" si="3501"/>
        <v>0</v>
      </c>
      <c r="DJ233" s="228">
        <f t="shared" si="3502"/>
        <v>0</v>
      </c>
      <c r="DK233" s="228">
        <f t="shared" si="3503"/>
        <v>422121.86000000004</v>
      </c>
      <c r="DL233" s="228">
        <f t="shared" si="3504"/>
        <v>0</v>
      </c>
      <c r="DM233" s="228">
        <f t="shared" si="3505"/>
        <v>0</v>
      </c>
      <c r="DN233" s="228">
        <f t="shared" si="3506"/>
        <v>0</v>
      </c>
      <c r="DO233" s="228">
        <f t="shared" si="3507"/>
        <v>0</v>
      </c>
      <c r="DP233" s="229">
        <f t="shared" si="3508"/>
        <v>41944</v>
      </c>
      <c r="DQ233" s="228">
        <f t="shared" si="2688"/>
        <v>1187821.8900000001</v>
      </c>
      <c r="DR233" s="230">
        <f t="shared" si="2689"/>
        <v>41944</v>
      </c>
      <c r="DS233" s="231">
        <f t="shared" si="2690"/>
        <v>0</v>
      </c>
      <c r="DT233" s="232"/>
      <c r="DU233" s="232"/>
      <c r="DV233" s="232"/>
      <c r="DW233" s="232"/>
      <c r="DX233" s="232"/>
      <c r="DY233" s="232"/>
      <c r="DZ233" s="232"/>
      <c r="EA233" s="232"/>
      <c r="EB233" s="232"/>
      <c r="EC233" s="232"/>
      <c r="ED233" s="232"/>
      <c r="EE233" s="232"/>
      <c r="EF233" s="232"/>
      <c r="EG233" s="232"/>
      <c r="EH233" s="232"/>
      <c r="EI233" s="232"/>
      <c r="EJ233" s="232"/>
      <c r="EK233" s="232"/>
      <c r="EL233" s="232"/>
      <c r="EM233" s="232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33"/>
      <c r="FB233" s="233"/>
      <c r="FC233" s="233"/>
      <c r="FD233" s="233"/>
      <c r="FE233" s="233"/>
      <c r="FF233" s="233"/>
      <c r="FG233" s="233"/>
      <c r="FH233" s="233"/>
      <c r="FI233" s="233"/>
    </row>
    <row r="234" spans="1:165" s="234" customFormat="1" ht="19.5" customHeight="1" x14ac:dyDescent="0.35">
      <c r="A234" s="205"/>
      <c r="B234" s="466"/>
      <c r="C234" s="467"/>
      <c r="D234" s="467"/>
      <c r="E234" s="467"/>
      <c r="F234" s="467"/>
      <c r="G234" s="467"/>
      <c r="H234" s="480"/>
      <c r="I234" s="347"/>
      <c r="J234" s="210"/>
      <c r="K234" s="248"/>
      <c r="L234" s="212"/>
      <c r="M234"/>
      <c r="N234" s="255"/>
      <c r="O234" s="214"/>
      <c r="P234"/>
      <c r="Q234" s="256"/>
      <c r="R234" s="212"/>
      <c r="S234"/>
      <c r="T234" s="257"/>
      <c r="U234" s="216"/>
      <c r="V234"/>
      <c r="W234" s="258"/>
      <c r="X234" s="216"/>
      <c r="Y234"/>
      <c r="Z234" s="259"/>
      <c r="AA234" s="218"/>
      <c r="AB234"/>
      <c r="AC234" s="258"/>
      <c r="AD234" s="216"/>
      <c r="AE234"/>
      <c r="AF234" s="258"/>
      <c r="AG234" s="216"/>
      <c r="AH234"/>
      <c r="AI234" s="259"/>
      <c r="AJ234" s="218"/>
      <c r="AK234"/>
      <c r="AL234" s="258"/>
      <c r="AM234" s="216"/>
      <c r="AN234"/>
      <c r="AO234" s="259"/>
      <c r="AP234" s="218"/>
      <c r="AQ234"/>
      <c r="AR234" s="258"/>
      <c r="AS234" s="216"/>
      <c r="AT234"/>
      <c r="AU234" s="260"/>
      <c r="AV234" s="214"/>
      <c r="AW234"/>
      <c r="AX234" s="256"/>
      <c r="AY234" s="212"/>
      <c r="AZ234"/>
      <c r="BA234" s="260"/>
      <c r="BB234" s="214"/>
      <c r="BC234"/>
      <c r="BD234" s="256"/>
      <c r="BE234" s="212"/>
      <c r="BF234"/>
      <c r="BG234" s="256"/>
      <c r="BH234" s="212"/>
      <c r="BI234"/>
      <c r="BJ234" s="260"/>
      <c r="BK234" s="212"/>
      <c r="BL234"/>
      <c r="BM234" s="260"/>
      <c r="BN234" s="212"/>
      <c r="BO234"/>
      <c r="BP234" s="256"/>
      <c r="BQ234" s="212"/>
      <c r="BR234"/>
      <c r="BS234" s="256"/>
      <c r="BT234" s="212"/>
      <c r="BU234"/>
      <c r="BV234" s="260"/>
      <c r="BW234" s="220"/>
      <c r="BX234"/>
      <c r="BY234" s="256"/>
      <c r="BZ234" s="212"/>
      <c r="CA234" s="249"/>
      <c r="CB234" s="260"/>
      <c r="CC234" s="214"/>
      <c r="CD234" s="250"/>
      <c r="CE234" s="261"/>
      <c r="CF234" s="221"/>
      <c r="CG234" s="222"/>
      <c r="CH234" s="222"/>
      <c r="CI234" s="223"/>
      <c r="CJ234" s="209"/>
      <c r="CK234" s="209"/>
      <c r="CL234" s="209"/>
      <c r="CM234" s="207"/>
      <c r="CN234" s="207"/>
      <c r="CO234" s="225" t="b">
        <f>(CN235=CM394)</f>
        <v>0</v>
      </c>
      <c r="CP234" s="226">
        <f t="shared" ref="CP234:CP245" si="3677">CO234*CI235</f>
        <v>0</v>
      </c>
      <c r="CQ234" s="227">
        <f t="shared" si="3483"/>
        <v>41974</v>
      </c>
      <c r="CR234" s="228">
        <f t="shared" si="3484"/>
        <v>120588</v>
      </c>
      <c r="CS234" s="228">
        <f t="shared" si="3485"/>
        <v>0</v>
      </c>
      <c r="CT234" s="228">
        <f t="shared" si="3486"/>
        <v>0</v>
      </c>
      <c r="CU234" s="228">
        <f t="shared" si="3487"/>
        <v>0</v>
      </c>
      <c r="CV234" s="228">
        <f t="shared" si="3488"/>
        <v>0</v>
      </c>
      <c r="CW234" s="228">
        <f t="shared" si="3489"/>
        <v>134245.5</v>
      </c>
      <c r="CX234" s="228">
        <f t="shared" si="3490"/>
        <v>0</v>
      </c>
      <c r="CY234" s="228">
        <f t="shared" si="3491"/>
        <v>0</v>
      </c>
      <c r="CZ234" s="228">
        <f t="shared" si="3492"/>
        <v>0</v>
      </c>
      <c r="DA234" s="228">
        <f t="shared" si="3493"/>
        <v>78011</v>
      </c>
      <c r="DB234" s="228">
        <f t="shared" si="3494"/>
        <v>163031</v>
      </c>
      <c r="DC234" s="228">
        <f t="shared" si="3495"/>
        <v>0</v>
      </c>
      <c r="DD234" s="228">
        <f t="shared" si="3496"/>
        <v>0</v>
      </c>
      <c r="DE234" s="228">
        <f t="shared" si="3497"/>
        <v>155945.96999999997</v>
      </c>
      <c r="DF234" s="228">
        <f t="shared" si="3498"/>
        <v>0</v>
      </c>
      <c r="DG234" s="228">
        <f t="shared" si="3499"/>
        <v>0</v>
      </c>
      <c r="DH234" s="228">
        <f t="shared" si="3500"/>
        <v>120370.81000000006</v>
      </c>
      <c r="DI234" s="228">
        <f t="shared" si="3501"/>
        <v>0</v>
      </c>
      <c r="DJ234" s="228">
        <f t="shared" si="3502"/>
        <v>0</v>
      </c>
      <c r="DK234" s="228">
        <f t="shared" si="3503"/>
        <v>424221.86000000004</v>
      </c>
      <c r="DL234" s="228">
        <f t="shared" si="3504"/>
        <v>0</v>
      </c>
      <c r="DM234" s="228">
        <f t="shared" si="3505"/>
        <v>0</v>
      </c>
      <c r="DN234" s="228">
        <f t="shared" si="3506"/>
        <v>0</v>
      </c>
      <c r="DO234" s="228">
        <f t="shared" si="3507"/>
        <v>0</v>
      </c>
      <c r="DP234" s="229">
        <f t="shared" si="3508"/>
        <v>41974</v>
      </c>
      <c r="DQ234" s="228">
        <f t="shared" si="2688"/>
        <v>1196414.1400000001</v>
      </c>
      <c r="DR234" s="230">
        <f t="shared" si="2689"/>
        <v>41974</v>
      </c>
      <c r="DS234" s="231">
        <f t="shared" si="2690"/>
        <v>0</v>
      </c>
      <c r="DT234" s="232"/>
      <c r="DU234" s="232"/>
      <c r="DV234" s="232"/>
      <c r="DW234" s="232"/>
      <c r="DX234" s="232"/>
      <c r="DY234" s="232"/>
      <c r="DZ234" s="232"/>
      <c r="EA234" s="232"/>
      <c r="EB234" s="232"/>
      <c r="EC234" s="232"/>
      <c r="ED234" s="232"/>
      <c r="EE234" s="232"/>
      <c r="EF234" s="232"/>
      <c r="EG234" s="232"/>
      <c r="EH234" s="232"/>
      <c r="EI234" s="232"/>
      <c r="EJ234" s="232"/>
      <c r="EK234" s="232"/>
      <c r="EL234" s="232"/>
      <c r="EM234" s="232"/>
      <c r="EN234" s="205"/>
      <c r="EO234" s="205"/>
      <c r="EP234" s="205"/>
      <c r="EQ234" s="205"/>
      <c r="ER234" s="205"/>
      <c r="ES234" s="205"/>
      <c r="ET234" s="205"/>
      <c r="EU234" s="205"/>
      <c r="EV234" s="205"/>
      <c r="EW234" s="205"/>
      <c r="EX234" s="205"/>
      <c r="EY234" s="205"/>
      <c r="EZ234" s="205"/>
      <c r="FA234" s="233"/>
      <c r="FB234" s="233"/>
      <c r="FC234" s="233"/>
      <c r="FD234" s="233"/>
      <c r="FE234" s="233"/>
      <c r="FF234" s="233"/>
      <c r="FG234" s="233"/>
      <c r="FH234" s="233"/>
      <c r="FI234" s="233"/>
    </row>
    <row r="235" spans="1:165" s="234" customFormat="1" ht="19.5" customHeight="1" x14ac:dyDescent="0.35">
      <c r="A235" s="205"/>
      <c r="B235" s="466">
        <f>EDATE(B231,1)</f>
        <v>40909</v>
      </c>
      <c r="C235" s="467">
        <f>C220</f>
        <v>60000</v>
      </c>
      <c r="D235" s="467">
        <f>(F233&lt;0)*-F233</f>
        <v>0</v>
      </c>
      <c r="E235" s="467">
        <f>(F233&gt;0)*-F233</f>
        <v>-90214.87</v>
      </c>
      <c r="F235" s="467">
        <f t="shared" ref="F235:F246" si="3678">CF235</f>
        <v>5718.1200000000008</v>
      </c>
      <c r="G235" s="467">
        <f>F235+D55</f>
        <v>65718.12</v>
      </c>
      <c r="H235" s="480">
        <f>F235/D55</f>
        <v>9.5302000000000012E-2</v>
      </c>
      <c r="I235" s="347">
        <f>F235+I231</f>
        <v>915567.23999999987</v>
      </c>
      <c r="J235" s="210">
        <f t="shared" ref="J235:J246" si="3679">CN235</f>
        <v>0</v>
      </c>
      <c r="K235" s="211">
        <v>40909</v>
      </c>
      <c r="L235" s="212">
        <f>L231</f>
        <v>1</v>
      </c>
      <c r="M235" s="398">
        <v>2740.5</v>
      </c>
      <c r="N235" s="235">
        <f t="shared" ref="N235:N246" si="3680">M235*L235</f>
        <v>2740.5</v>
      </c>
      <c r="O235" s="214">
        <f>O231</f>
        <v>0</v>
      </c>
      <c r="P235" s="398">
        <v>274.05</v>
      </c>
      <c r="Q235" s="236">
        <f t="shared" ref="Q235:Q246" si="3681">P235*O235</f>
        <v>0</v>
      </c>
      <c r="R235" s="212">
        <f>R231</f>
        <v>0</v>
      </c>
      <c r="S235" s="398">
        <v>3618.6</v>
      </c>
      <c r="T235" s="237">
        <f t="shared" ref="T235:T246" si="3682">S235*R235</f>
        <v>0</v>
      </c>
      <c r="U235" s="216">
        <f>U231</f>
        <v>0</v>
      </c>
      <c r="V235" s="398">
        <v>326.76</v>
      </c>
      <c r="W235" s="237">
        <f t="shared" ref="W235:W246" si="3683">V235*U235</f>
        <v>0</v>
      </c>
      <c r="X235" s="216">
        <f>X231</f>
        <v>0</v>
      </c>
      <c r="Y235" s="383">
        <v>1778</v>
      </c>
      <c r="Z235" s="238">
        <f t="shared" ref="Z235:Z246" si="3684">Y235*X235</f>
        <v>0</v>
      </c>
      <c r="AA235" s="218">
        <f>AA231</f>
        <v>1</v>
      </c>
      <c r="AB235" s="383">
        <v>869.5</v>
      </c>
      <c r="AC235" s="239">
        <f t="shared" ref="AC235:AC246" si="3685">AB235*AA235</f>
        <v>869.5</v>
      </c>
      <c r="AD235" s="216">
        <f>AD231</f>
        <v>0</v>
      </c>
      <c r="AE235" s="383">
        <v>142.69999999999999</v>
      </c>
      <c r="AF235" s="239">
        <f t="shared" ref="AF235:AF246" si="3686">AE235*AD235</f>
        <v>0</v>
      </c>
      <c r="AG235" s="216">
        <f>AG231</f>
        <v>0</v>
      </c>
      <c r="AH235" s="383">
        <v>6946</v>
      </c>
      <c r="AI235" s="238">
        <f t="shared" ref="AI235:AI246" si="3687">AH235*AG235</f>
        <v>0</v>
      </c>
      <c r="AJ235" s="218">
        <f>AJ231</f>
        <v>0</v>
      </c>
      <c r="AK235" s="383">
        <v>3453.5</v>
      </c>
      <c r="AL235" s="239">
        <f t="shared" ref="AL235:AL246" si="3688">AK235*AJ235</f>
        <v>0</v>
      </c>
      <c r="AM235" s="216">
        <f>AM231</f>
        <v>1</v>
      </c>
      <c r="AN235" s="383">
        <v>1358</v>
      </c>
      <c r="AO235" s="238">
        <f t="shared" ref="AO235:AO246" si="3689">AN235*AM235</f>
        <v>1358</v>
      </c>
      <c r="AP235" s="218">
        <f>AP231</f>
        <v>1</v>
      </c>
      <c r="AQ235" s="398">
        <v>4176</v>
      </c>
      <c r="AR235" s="239">
        <f t="shared" ref="AR235:AR246" si="3690">AQ235*AP235</f>
        <v>4176</v>
      </c>
      <c r="AS235" s="216">
        <f>AS231</f>
        <v>0</v>
      </c>
      <c r="AT235" s="398">
        <v>417.6</v>
      </c>
      <c r="AU235" s="240">
        <f t="shared" ref="AU235:AU246" si="3691">AT235*AS235</f>
        <v>0</v>
      </c>
      <c r="AV235" s="214">
        <f>AV231</f>
        <v>0</v>
      </c>
      <c r="AW235" s="398">
        <v>1821</v>
      </c>
      <c r="AX235" s="236">
        <f t="shared" ref="AX235:AX246" si="3692">AW235*AV235</f>
        <v>0</v>
      </c>
      <c r="AY235" s="212">
        <f>AY231</f>
        <v>1</v>
      </c>
      <c r="AZ235" s="383">
        <v>1702.25</v>
      </c>
      <c r="BA235" s="241">
        <f t="shared" ref="BA235:BA246" si="3693">AZ235*AY235</f>
        <v>1702.25</v>
      </c>
      <c r="BB235" s="214">
        <f>BB231</f>
        <v>0</v>
      </c>
      <c r="BC235" s="383">
        <v>135.13</v>
      </c>
      <c r="BD235" s="242">
        <f t="shared" ref="BD235:BD246" si="3694">BC235*BB235</f>
        <v>0</v>
      </c>
      <c r="BE235" s="212">
        <f>BE231</f>
        <v>0</v>
      </c>
      <c r="BF235" s="374">
        <v>-405.25</v>
      </c>
      <c r="BG235" s="242">
        <f t="shared" ref="BG235:BG246" si="3695">BF235*BE235</f>
        <v>0</v>
      </c>
      <c r="BH235" s="212">
        <f>BH231</f>
        <v>1</v>
      </c>
      <c r="BI235" s="374">
        <v>-222.13</v>
      </c>
      <c r="BJ235" s="240">
        <f t="shared" ref="BJ235:BJ246" si="3696">BI235*BH235</f>
        <v>-222.13</v>
      </c>
      <c r="BK235" s="212">
        <f>BK231</f>
        <v>0</v>
      </c>
      <c r="BL235" s="374">
        <v>-75.63</v>
      </c>
      <c r="BM235" s="240">
        <f t="shared" ref="BM235:BM246" si="3697">BL235*BK235</f>
        <v>0</v>
      </c>
      <c r="BN235" s="212">
        <f>BN231</f>
        <v>0</v>
      </c>
      <c r="BO235" s="398">
        <v>261</v>
      </c>
      <c r="BP235" s="236">
        <f t="shared" ref="BP235:BP246" si="3698">BO235*BN235</f>
        <v>0</v>
      </c>
      <c r="BQ235" s="212">
        <f>BQ231</f>
        <v>2</v>
      </c>
      <c r="BR235" s="397">
        <v>-2453</v>
      </c>
      <c r="BS235" s="242">
        <f t="shared" ref="BS235:BS246" si="3699">BR235*BQ235</f>
        <v>-4906</v>
      </c>
      <c r="BT235" s="212">
        <f>BT231</f>
        <v>0</v>
      </c>
      <c r="BU235" s="397">
        <v>-1265.5</v>
      </c>
      <c r="BV235" s="240">
        <f t="shared" ref="BV235:BV246" si="3700">BU235*BT235</f>
        <v>0</v>
      </c>
      <c r="BW235" s="220">
        <f>BW231</f>
        <v>0</v>
      </c>
      <c r="BX235" s="397">
        <v>-315.5</v>
      </c>
      <c r="BY235" s="236">
        <f t="shared" ref="BY235:BY246" si="3701">BX235*BW235</f>
        <v>0</v>
      </c>
      <c r="BZ235" s="212">
        <f>BZ231</f>
        <v>0</v>
      </c>
      <c r="CA235" s="213"/>
      <c r="CB235" s="240">
        <f t="shared" ref="CB235:CB246" si="3702">CA235*BZ235</f>
        <v>0</v>
      </c>
      <c r="CC235" s="214">
        <f>CC231</f>
        <v>0</v>
      </c>
      <c r="CD235" s="215"/>
      <c r="CE235" s="242">
        <f t="shared" ref="CE235:CE246" si="3703">CD235*CC235</f>
        <v>0</v>
      </c>
      <c r="CF235" s="221">
        <f t="shared" ref="CF235:CF246" si="3704">N235+Q235+T235+W235+Z235+AC235+AF235+AI235+AL235+AO235+AR235+AU235+AX235+BA235+BD235+BG235+BJ235+BM235+BP235+BS235+BV235+BY235+CB235+CE235</f>
        <v>5718.1200000000008</v>
      </c>
      <c r="CG235" s="222">
        <f t="shared" ref="CG235:CG246" si="3705">(CF235&gt;0)*1</f>
        <v>1</v>
      </c>
      <c r="CH235" s="222">
        <f t="shared" ref="CH235:CH246" si="3706">(CF235&lt;0)*1</f>
        <v>0</v>
      </c>
      <c r="CI235" s="223">
        <v>40909</v>
      </c>
      <c r="CJ235" s="209">
        <f t="shared" ref="CJ235:CJ246" si="3707">CF235*CG235</f>
        <v>5718.1200000000008</v>
      </c>
      <c r="CK235" s="209">
        <f t="shared" ref="CK235:CK246" si="3708">CF235*CH235</f>
        <v>0</v>
      </c>
      <c r="CL235" s="209">
        <f>CL231+CF235</f>
        <v>915567.23999999987</v>
      </c>
      <c r="CM235" s="207">
        <f>MAX(CL55:CL235)</f>
        <v>915567.23999999987</v>
      </c>
      <c r="CN235" s="207">
        <f t="shared" ref="CN235:CN246" si="3709">CL235-CM235</f>
        <v>0</v>
      </c>
      <c r="CO235" s="225" t="b">
        <f>(CN236=CM394)</f>
        <v>0</v>
      </c>
      <c r="CP235" s="226">
        <f t="shared" si="3677"/>
        <v>0</v>
      </c>
      <c r="CQ235" s="227">
        <f t="shared" ref="CQ235:CQ246" si="3710">CI280</f>
        <v>42005</v>
      </c>
      <c r="CR235" s="228">
        <f t="shared" ref="CR235:CR246" si="3711">N280+CR234</f>
        <v>117607.5</v>
      </c>
      <c r="CS235" s="228">
        <f t="shared" ref="CS235:CS246" si="3712">Q280+CS234</f>
        <v>0</v>
      </c>
      <c r="CT235" s="228">
        <f t="shared" ref="CT235:CT246" si="3713">T280+CT234</f>
        <v>0</v>
      </c>
      <c r="CU235" s="228">
        <f t="shared" ref="CU235:CU246" si="3714">W280+CU234</f>
        <v>0</v>
      </c>
      <c r="CV235" s="228">
        <f t="shared" ref="CV235:CV246" si="3715">Z280+CV234</f>
        <v>0</v>
      </c>
      <c r="CW235" s="228">
        <f t="shared" ref="CW235:CW246" si="3716">AC280+CW234</f>
        <v>137117.5</v>
      </c>
      <c r="CX235" s="228">
        <f t="shared" ref="CX235:CX246" si="3717">AF280+CX234</f>
        <v>0</v>
      </c>
      <c r="CY235" s="228">
        <f t="shared" ref="CY235:CY246" si="3718">AI280+CY234</f>
        <v>0</v>
      </c>
      <c r="CZ235" s="228">
        <f t="shared" ref="CZ235:CZ246" si="3719">AL280+CZ234</f>
        <v>0</v>
      </c>
      <c r="DA235" s="228">
        <f t="shared" ref="DA235:DA246" si="3720">AO280+DA234</f>
        <v>77831</v>
      </c>
      <c r="DB235" s="228">
        <f t="shared" ref="DB235:DB246" si="3721">AR280+DB234</f>
        <v>166980</v>
      </c>
      <c r="DC235" s="228">
        <f t="shared" ref="DC235:DC246" si="3722">AU280+DC234</f>
        <v>0</v>
      </c>
      <c r="DD235" s="228">
        <f t="shared" ref="DD235:DD246" si="3723">AX280+DD234</f>
        <v>0</v>
      </c>
      <c r="DE235" s="228">
        <f t="shared" ref="DE235:DE246" si="3724">BA280+DE234</f>
        <v>172179.46999999997</v>
      </c>
      <c r="DF235" s="228">
        <f t="shared" ref="DF235:DF246" si="3725">BD280+DF234</f>
        <v>0</v>
      </c>
      <c r="DG235" s="228">
        <f t="shared" ref="DG235:DG246" si="3726">BG280+DG234</f>
        <v>0</v>
      </c>
      <c r="DH235" s="228">
        <f t="shared" ref="DH235:DH246" si="3727">BJ280+DH234</f>
        <v>125515.19000000006</v>
      </c>
      <c r="DI235" s="228">
        <f t="shared" ref="DI235:DI246" si="3728">BM280+DI234</f>
        <v>0</v>
      </c>
      <c r="DJ235" s="228">
        <f t="shared" ref="DJ235:DJ246" si="3729">BP280+DJ234</f>
        <v>0</v>
      </c>
      <c r="DK235" s="228">
        <f t="shared" ref="DK235:DK246" si="3730">BS280+DK234</f>
        <v>423643.86000000004</v>
      </c>
      <c r="DL235" s="228">
        <f t="shared" ref="DL235:DL246" si="3731">BV280+DL234</f>
        <v>0</v>
      </c>
      <c r="DM235" s="228">
        <f t="shared" ref="DM235:DM246" si="3732">BY280+DM234</f>
        <v>0</v>
      </c>
      <c r="DN235" s="228">
        <f t="shared" ref="DN235:DN246" si="3733">CB280+DN234</f>
        <v>0</v>
      </c>
      <c r="DO235" s="228">
        <f t="shared" ref="DO235:DO246" si="3734">CE280+DO234</f>
        <v>0</v>
      </c>
      <c r="DP235" s="229">
        <f t="shared" ref="DP235:DP246" si="3735">B280</f>
        <v>42005</v>
      </c>
      <c r="DQ235" s="228">
        <f t="shared" si="2688"/>
        <v>1220874.52</v>
      </c>
      <c r="DR235" s="230">
        <f t="shared" si="2689"/>
        <v>42005</v>
      </c>
      <c r="DS235" s="231">
        <f t="shared" si="2690"/>
        <v>0</v>
      </c>
      <c r="DT235" s="232"/>
      <c r="DU235" s="232"/>
      <c r="DV235" s="232"/>
      <c r="DW235" s="232"/>
      <c r="DX235" s="232"/>
      <c r="DY235" s="232"/>
      <c r="DZ235" s="232"/>
      <c r="EA235" s="232"/>
      <c r="EB235" s="232"/>
      <c r="EC235" s="232"/>
      <c r="ED235" s="232"/>
      <c r="EE235" s="232"/>
      <c r="EF235" s="232"/>
      <c r="EG235" s="232"/>
      <c r="EH235" s="232"/>
      <c r="EI235" s="232"/>
      <c r="EJ235" s="232"/>
      <c r="EK235" s="232"/>
      <c r="EL235" s="232"/>
      <c r="EM235" s="232"/>
      <c r="EN235" s="205"/>
      <c r="EO235" s="205"/>
      <c r="EP235" s="205"/>
      <c r="EQ235" s="205"/>
      <c r="ER235" s="205"/>
      <c r="ES235" s="205"/>
      <c r="ET235" s="205"/>
      <c r="EU235" s="205"/>
      <c r="EV235" s="205"/>
      <c r="EW235" s="205"/>
      <c r="EX235" s="205"/>
      <c r="EY235" s="205"/>
      <c r="EZ235" s="205"/>
      <c r="FA235" s="233"/>
      <c r="FB235" s="233"/>
      <c r="FC235" s="233"/>
      <c r="FD235" s="233"/>
      <c r="FE235" s="233"/>
      <c r="FF235" s="233"/>
      <c r="FG235" s="233"/>
      <c r="FH235" s="233"/>
      <c r="FI235" s="233"/>
    </row>
    <row r="236" spans="1:165" s="234" customFormat="1" ht="19.5" customHeight="1" x14ac:dyDescent="0.35">
      <c r="A236" s="205"/>
      <c r="B236" s="466">
        <f t="shared" ref="B236:B246" si="3736">EDATE(B235,1)</f>
        <v>40940</v>
      </c>
      <c r="C236" s="467">
        <f t="shared" ref="C236:C246" si="3737">G235</f>
        <v>65718.12</v>
      </c>
      <c r="D236" s="467">
        <v>0</v>
      </c>
      <c r="E236" s="467">
        <v>0</v>
      </c>
      <c r="F236" s="467">
        <f t="shared" si="3678"/>
        <v>21655.88</v>
      </c>
      <c r="G236" s="467">
        <f t="shared" ref="G236:G246" si="3738">F236+G235</f>
        <v>87374</v>
      </c>
      <c r="H236" s="480">
        <f t="shared" ref="H236:H246" si="3739">F236/G235</f>
        <v>0.32952677282916798</v>
      </c>
      <c r="I236" s="347">
        <f t="shared" ref="I236:I246" si="3740">F236+I235</f>
        <v>937223.11999999988</v>
      </c>
      <c r="J236" s="210">
        <f t="shared" si="3679"/>
        <v>0</v>
      </c>
      <c r="K236" s="211">
        <v>40940</v>
      </c>
      <c r="L236" s="212">
        <f t="shared" ref="L236:L246" si="3741">L235</f>
        <v>1</v>
      </c>
      <c r="M236" s="398">
        <v>2663.5</v>
      </c>
      <c r="N236" s="235">
        <f t="shared" si="3680"/>
        <v>2663.5</v>
      </c>
      <c r="O236" s="214">
        <f t="shared" ref="O236" si="3742">O235</f>
        <v>0</v>
      </c>
      <c r="P236" s="398">
        <v>266.35000000000002</v>
      </c>
      <c r="Q236" s="236">
        <f t="shared" si="3681"/>
        <v>0</v>
      </c>
      <c r="R236" s="212">
        <f t="shared" ref="R236" si="3743">R235</f>
        <v>0</v>
      </c>
      <c r="S236" s="398">
        <v>3103</v>
      </c>
      <c r="T236" s="237">
        <f t="shared" si="3682"/>
        <v>0</v>
      </c>
      <c r="U236" s="216">
        <f t="shared" ref="U236" si="3744">U235</f>
        <v>0</v>
      </c>
      <c r="V236" s="398">
        <v>310.3</v>
      </c>
      <c r="W236" s="237">
        <f t="shared" si="3683"/>
        <v>0</v>
      </c>
      <c r="X236" s="216">
        <f t="shared" ref="X236" si="3745">X235</f>
        <v>0</v>
      </c>
      <c r="Y236" s="382">
        <v>-4139</v>
      </c>
      <c r="Z236" s="238">
        <f t="shared" si="3684"/>
        <v>0</v>
      </c>
      <c r="AA236" s="218">
        <f t="shared" ref="AA236" si="3746">AA235</f>
        <v>1</v>
      </c>
      <c r="AB236" s="382">
        <v>-2069.5</v>
      </c>
      <c r="AC236" s="239">
        <f t="shared" si="3685"/>
        <v>-2069.5</v>
      </c>
      <c r="AD236" s="216">
        <f t="shared" ref="AD236" si="3747">AD235</f>
        <v>0</v>
      </c>
      <c r="AE236" s="382">
        <v>-413.9</v>
      </c>
      <c r="AF236" s="239">
        <f t="shared" si="3686"/>
        <v>0</v>
      </c>
      <c r="AG236" s="216">
        <f t="shared" ref="AG236" si="3748">AG235</f>
        <v>0</v>
      </c>
      <c r="AH236" s="383">
        <v>7540</v>
      </c>
      <c r="AI236" s="238">
        <f t="shared" si="3687"/>
        <v>0</v>
      </c>
      <c r="AJ236" s="218">
        <f t="shared" ref="AJ236" si="3749">AJ235</f>
        <v>0</v>
      </c>
      <c r="AK236" s="383">
        <v>3770</v>
      </c>
      <c r="AL236" s="239">
        <f t="shared" si="3688"/>
        <v>0</v>
      </c>
      <c r="AM236" s="216">
        <f t="shared" ref="AM236" si="3750">AM235</f>
        <v>1</v>
      </c>
      <c r="AN236" s="383">
        <v>1508</v>
      </c>
      <c r="AO236" s="238">
        <f t="shared" si="3689"/>
        <v>1508</v>
      </c>
      <c r="AP236" s="218">
        <f t="shared" ref="AP236" si="3751">AP235</f>
        <v>1</v>
      </c>
      <c r="AQ236" s="398">
        <v>1100</v>
      </c>
      <c r="AR236" s="239">
        <f t="shared" si="3690"/>
        <v>1100</v>
      </c>
      <c r="AS236" s="216">
        <f t="shared" ref="AS236" si="3752">AS235</f>
        <v>0</v>
      </c>
      <c r="AT236" s="398">
        <v>110</v>
      </c>
      <c r="AU236" s="240">
        <f t="shared" si="3691"/>
        <v>0</v>
      </c>
      <c r="AV236" s="214">
        <f t="shared" ref="AV236" si="3753">AV235</f>
        <v>0</v>
      </c>
      <c r="AW236" s="398">
        <v>1314</v>
      </c>
      <c r="AX236" s="236">
        <f t="shared" si="3692"/>
        <v>0</v>
      </c>
      <c r="AY236" s="212">
        <f t="shared" ref="AY236" si="3754">AY235</f>
        <v>1</v>
      </c>
      <c r="AZ236" s="383">
        <v>3277.5</v>
      </c>
      <c r="BA236" s="241">
        <f t="shared" si="3693"/>
        <v>3277.5</v>
      </c>
      <c r="BB236" s="214">
        <f t="shared" ref="BB236" si="3755">BB235</f>
        <v>0</v>
      </c>
      <c r="BC236" s="383">
        <v>327.75</v>
      </c>
      <c r="BD236" s="242">
        <f t="shared" si="3694"/>
        <v>0</v>
      </c>
      <c r="BE236" s="212">
        <f t="shared" ref="BE236" si="3756">BE235</f>
        <v>0</v>
      </c>
      <c r="BF236" s="375">
        <v>3008.75</v>
      </c>
      <c r="BG236" s="242">
        <f t="shared" si="3695"/>
        <v>0</v>
      </c>
      <c r="BH236" s="212">
        <f t="shared" ref="BH236" si="3757">BH235</f>
        <v>1</v>
      </c>
      <c r="BI236" s="375">
        <v>1504.38</v>
      </c>
      <c r="BJ236" s="240">
        <f t="shared" si="3696"/>
        <v>1504.38</v>
      </c>
      <c r="BK236" s="212">
        <f t="shared" ref="BK236" si="3758">BK235</f>
        <v>0</v>
      </c>
      <c r="BL236" s="375">
        <v>300.88</v>
      </c>
      <c r="BM236" s="240">
        <f t="shared" si="3697"/>
        <v>0</v>
      </c>
      <c r="BN236" s="212">
        <f t="shared" ref="BN236" si="3759">BN235</f>
        <v>0</v>
      </c>
      <c r="BO236" s="398">
        <v>625</v>
      </c>
      <c r="BP236" s="236">
        <f t="shared" si="3698"/>
        <v>0</v>
      </c>
      <c r="BQ236" s="212">
        <f t="shared" ref="BQ236" si="3760">BQ235</f>
        <v>2</v>
      </c>
      <c r="BR236" s="398">
        <v>6836</v>
      </c>
      <c r="BS236" s="242">
        <f t="shared" si="3699"/>
        <v>13672</v>
      </c>
      <c r="BT236" s="212">
        <f t="shared" ref="BT236" si="3761">BT235</f>
        <v>0</v>
      </c>
      <c r="BU236" s="398">
        <v>3398.5</v>
      </c>
      <c r="BV236" s="240">
        <f t="shared" si="3700"/>
        <v>0</v>
      </c>
      <c r="BW236" s="220">
        <f t="shared" ref="BW236" si="3762">BW235</f>
        <v>0</v>
      </c>
      <c r="BX236" s="398">
        <v>648.5</v>
      </c>
      <c r="BY236" s="236">
        <f t="shared" si="3701"/>
        <v>0</v>
      </c>
      <c r="BZ236" s="212">
        <f t="shared" ref="BZ236:BZ246" si="3763">BZ235</f>
        <v>0</v>
      </c>
      <c r="CA236" s="213"/>
      <c r="CB236" s="240">
        <f t="shared" si="3702"/>
        <v>0</v>
      </c>
      <c r="CC236" s="214">
        <f t="shared" ref="CC236:CC246" si="3764">CC235</f>
        <v>0</v>
      </c>
      <c r="CD236" s="215"/>
      <c r="CE236" s="242">
        <f t="shared" si="3703"/>
        <v>0</v>
      </c>
      <c r="CF236" s="221">
        <f t="shared" si="3704"/>
        <v>21655.88</v>
      </c>
      <c r="CG236" s="222">
        <f t="shared" si="3705"/>
        <v>1</v>
      </c>
      <c r="CH236" s="222">
        <f t="shared" si="3706"/>
        <v>0</v>
      </c>
      <c r="CI236" s="223">
        <v>40940</v>
      </c>
      <c r="CJ236" s="209">
        <f t="shared" si="3707"/>
        <v>21655.88</v>
      </c>
      <c r="CK236" s="209">
        <f t="shared" si="3708"/>
        <v>0</v>
      </c>
      <c r="CL236" s="209">
        <f t="shared" ref="CL236:CL246" si="3765">CL235+CF236</f>
        <v>937223.11999999988</v>
      </c>
      <c r="CM236" s="207">
        <f>MAX(CL55:CL236)</f>
        <v>937223.11999999988</v>
      </c>
      <c r="CN236" s="207">
        <f t="shared" si="3709"/>
        <v>0</v>
      </c>
      <c r="CO236" s="225" t="b">
        <f>(CN237=CM394)</f>
        <v>0</v>
      </c>
      <c r="CP236" s="226">
        <f t="shared" si="3677"/>
        <v>0</v>
      </c>
      <c r="CQ236" s="227">
        <f t="shared" si="3710"/>
        <v>42036</v>
      </c>
      <c r="CR236" s="228">
        <f t="shared" si="3711"/>
        <v>118392</v>
      </c>
      <c r="CS236" s="228">
        <f t="shared" si="3712"/>
        <v>0</v>
      </c>
      <c r="CT236" s="228">
        <f t="shared" si="3713"/>
        <v>0</v>
      </c>
      <c r="CU236" s="228">
        <f t="shared" si="3714"/>
        <v>0</v>
      </c>
      <c r="CV236" s="228">
        <f t="shared" si="3715"/>
        <v>0</v>
      </c>
      <c r="CW236" s="228">
        <f t="shared" si="3716"/>
        <v>136166.5</v>
      </c>
      <c r="CX236" s="228">
        <f t="shared" si="3717"/>
        <v>0</v>
      </c>
      <c r="CY236" s="228">
        <f t="shared" si="3718"/>
        <v>0</v>
      </c>
      <c r="CZ236" s="228">
        <f t="shared" si="3719"/>
        <v>0</v>
      </c>
      <c r="DA236" s="228">
        <f t="shared" si="3720"/>
        <v>77447</v>
      </c>
      <c r="DB236" s="228">
        <f t="shared" si="3721"/>
        <v>166570</v>
      </c>
      <c r="DC236" s="228">
        <f t="shared" si="3722"/>
        <v>0</v>
      </c>
      <c r="DD236" s="228">
        <f t="shared" si="3723"/>
        <v>0</v>
      </c>
      <c r="DE236" s="228">
        <f t="shared" si="3724"/>
        <v>173397.96999999997</v>
      </c>
      <c r="DF236" s="228">
        <f t="shared" si="3725"/>
        <v>0</v>
      </c>
      <c r="DG236" s="228">
        <f t="shared" si="3726"/>
        <v>0</v>
      </c>
      <c r="DH236" s="228">
        <f t="shared" si="3727"/>
        <v>126027.69000000006</v>
      </c>
      <c r="DI236" s="228">
        <f t="shared" si="3728"/>
        <v>0</v>
      </c>
      <c r="DJ236" s="228">
        <f t="shared" si="3729"/>
        <v>0</v>
      </c>
      <c r="DK236" s="228">
        <f t="shared" si="3730"/>
        <v>423615.84</v>
      </c>
      <c r="DL236" s="228">
        <f t="shared" si="3731"/>
        <v>0</v>
      </c>
      <c r="DM236" s="228">
        <f t="shared" si="3732"/>
        <v>0</v>
      </c>
      <c r="DN236" s="228">
        <f t="shared" si="3733"/>
        <v>0</v>
      </c>
      <c r="DO236" s="228">
        <f t="shared" si="3734"/>
        <v>0</v>
      </c>
      <c r="DP236" s="229">
        <f t="shared" si="3735"/>
        <v>42036</v>
      </c>
      <c r="DQ236" s="228">
        <f t="shared" si="2688"/>
        <v>1221617</v>
      </c>
      <c r="DR236" s="230">
        <f t="shared" si="2689"/>
        <v>42036</v>
      </c>
      <c r="DS236" s="231">
        <f t="shared" si="2690"/>
        <v>0</v>
      </c>
      <c r="DT236" s="232"/>
      <c r="DU236" s="232"/>
      <c r="DV236" s="232"/>
      <c r="DW236" s="232"/>
      <c r="DX236" s="232"/>
      <c r="DY236" s="232"/>
      <c r="DZ236" s="232"/>
      <c r="EA236" s="232"/>
      <c r="EB236" s="232"/>
      <c r="EC236" s="232"/>
      <c r="ED236" s="232"/>
      <c r="EE236" s="232"/>
      <c r="EF236" s="232"/>
      <c r="EG236" s="232"/>
      <c r="EH236" s="232"/>
      <c r="EI236" s="232"/>
      <c r="EJ236" s="232"/>
      <c r="EK236" s="232"/>
      <c r="EL236" s="232"/>
      <c r="EM236" s="232"/>
      <c r="EN236" s="205"/>
      <c r="EO236" s="205"/>
      <c r="EP236" s="205"/>
      <c r="EQ236" s="205"/>
      <c r="ER236" s="205"/>
      <c r="ES236" s="205"/>
      <c r="ET236" s="205"/>
      <c r="EU236" s="205"/>
      <c r="EV236" s="205"/>
      <c r="EW236" s="205"/>
      <c r="EX236" s="205"/>
      <c r="EY236" s="205"/>
      <c r="EZ236" s="205"/>
      <c r="FA236" s="233"/>
      <c r="FB236" s="233"/>
      <c r="FC236" s="233"/>
      <c r="FD236" s="233"/>
      <c r="FE236" s="233"/>
      <c r="FF236" s="233"/>
      <c r="FG236" s="233"/>
      <c r="FH236" s="233"/>
      <c r="FI236" s="233"/>
    </row>
    <row r="237" spans="1:165" s="234" customFormat="1" ht="19.5" customHeight="1" x14ac:dyDescent="0.35">
      <c r="A237" s="205"/>
      <c r="B237" s="466">
        <f t="shared" si="3736"/>
        <v>40969</v>
      </c>
      <c r="C237" s="467">
        <f t="shared" si="3737"/>
        <v>87374</v>
      </c>
      <c r="D237" s="467">
        <v>0</v>
      </c>
      <c r="E237" s="467">
        <v>0</v>
      </c>
      <c r="F237" s="467">
        <f t="shared" si="3678"/>
        <v>7354.25</v>
      </c>
      <c r="G237" s="467">
        <f t="shared" si="3738"/>
        <v>94728.25</v>
      </c>
      <c r="H237" s="480">
        <f t="shared" si="3739"/>
        <v>8.416977590587589E-2</v>
      </c>
      <c r="I237" s="347">
        <f t="shared" si="3740"/>
        <v>944577.36999999988</v>
      </c>
      <c r="J237" s="210">
        <f t="shared" si="3679"/>
        <v>0</v>
      </c>
      <c r="K237" s="211">
        <v>40969</v>
      </c>
      <c r="L237" s="212">
        <f t="shared" si="3741"/>
        <v>1</v>
      </c>
      <c r="M237" s="398">
        <v>2139.5</v>
      </c>
      <c r="N237" s="235">
        <f t="shared" si="3680"/>
        <v>2139.5</v>
      </c>
      <c r="O237" s="214">
        <f t="shared" ref="O237" si="3766">O236</f>
        <v>0</v>
      </c>
      <c r="P237" s="398">
        <v>213.95</v>
      </c>
      <c r="Q237" s="236">
        <f t="shared" si="3681"/>
        <v>0</v>
      </c>
      <c r="R237" s="212">
        <f t="shared" ref="R237" si="3767">R236</f>
        <v>0</v>
      </c>
      <c r="S237" s="398">
        <v>2643.4</v>
      </c>
      <c r="T237" s="237">
        <f t="shared" si="3682"/>
        <v>0</v>
      </c>
      <c r="U237" s="216">
        <f t="shared" ref="U237" si="3768">U236</f>
        <v>0</v>
      </c>
      <c r="V237" s="398">
        <v>264.33999999999997</v>
      </c>
      <c r="W237" s="237">
        <f t="shared" si="3683"/>
        <v>0</v>
      </c>
      <c r="X237" s="216">
        <f t="shared" ref="X237" si="3769">X236</f>
        <v>0</v>
      </c>
      <c r="Y237" s="383">
        <v>5873</v>
      </c>
      <c r="Z237" s="238">
        <f t="shared" si="3684"/>
        <v>0</v>
      </c>
      <c r="AA237" s="218">
        <f t="shared" ref="AA237" si="3770">AA236</f>
        <v>1</v>
      </c>
      <c r="AB237" s="383">
        <v>2917</v>
      </c>
      <c r="AC237" s="239">
        <f t="shared" si="3685"/>
        <v>2917</v>
      </c>
      <c r="AD237" s="216">
        <f t="shared" ref="AD237" si="3771">AD236</f>
        <v>0</v>
      </c>
      <c r="AE237" s="383">
        <v>552.20000000000005</v>
      </c>
      <c r="AF237" s="239">
        <f t="shared" si="3686"/>
        <v>0</v>
      </c>
      <c r="AG237" s="216">
        <f t="shared" ref="AG237" si="3772">AG236</f>
        <v>0</v>
      </c>
      <c r="AH237" s="383">
        <v>1951</v>
      </c>
      <c r="AI237" s="238">
        <f t="shared" si="3687"/>
        <v>0</v>
      </c>
      <c r="AJ237" s="218">
        <f t="shared" ref="AJ237" si="3773">AJ236</f>
        <v>0</v>
      </c>
      <c r="AK237" s="383">
        <v>956</v>
      </c>
      <c r="AL237" s="239">
        <f t="shared" si="3688"/>
        <v>0</v>
      </c>
      <c r="AM237" s="216">
        <f t="shared" ref="AM237" si="3774">AM236</f>
        <v>1</v>
      </c>
      <c r="AN237" s="383">
        <v>359</v>
      </c>
      <c r="AO237" s="238">
        <f t="shared" si="3689"/>
        <v>359</v>
      </c>
      <c r="AP237" s="218">
        <f t="shared" ref="AP237" si="3775">AP236</f>
        <v>1</v>
      </c>
      <c r="AQ237" s="398">
        <v>226</v>
      </c>
      <c r="AR237" s="239">
        <f t="shared" si="3690"/>
        <v>226</v>
      </c>
      <c r="AS237" s="216">
        <f t="shared" ref="AS237" si="3776">AS236</f>
        <v>0</v>
      </c>
      <c r="AT237" s="397">
        <v>-12.5</v>
      </c>
      <c r="AU237" s="240">
        <f t="shared" si="3691"/>
        <v>0</v>
      </c>
      <c r="AV237" s="214">
        <f t="shared" ref="AV237" si="3777">AV236</f>
        <v>0</v>
      </c>
      <c r="AW237" s="397">
        <v>-308</v>
      </c>
      <c r="AX237" s="236">
        <f t="shared" si="3692"/>
        <v>0</v>
      </c>
      <c r="AY237" s="212">
        <f t="shared" ref="AY237" si="3778">AY236</f>
        <v>1</v>
      </c>
      <c r="AZ237" s="382">
        <v>-3344.25</v>
      </c>
      <c r="BA237" s="241">
        <f t="shared" si="3693"/>
        <v>-3344.25</v>
      </c>
      <c r="BB237" s="214">
        <f t="shared" ref="BB237" si="3779">BB236</f>
        <v>0</v>
      </c>
      <c r="BC237" s="382">
        <v>-404.63</v>
      </c>
      <c r="BD237" s="242">
        <f t="shared" si="3694"/>
        <v>0</v>
      </c>
      <c r="BE237" s="212">
        <f t="shared" ref="BE237" si="3780">BE236</f>
        <v>0</v>
      </c>
      <c r="BF237" s="374">
        <v>-1808</v>
      </c>
      <c r="BG237" s="242">
        <f t="shared" si="3695"/>
        <v>0</v>
      </c>
      <c r="BH237" s="212">
        <f t="shared" ref="BH237" si="3781">BH236</f>
        <v>1</v>
      </c>
      <c r="BI237" s="374">
        <v>-943</v>
      </c>
      <c r="BJ237" s="240">
        <f t="shared" si="3696"/>
        <v>-943</v>
      </c>
      <c r="BK237" s="212">
        <f t="shared" ref="BK237" si="3782">BK236</f>
        <v>0</v>
      </c>
      <c r="BL237" s="374">
        <v>-251</v>
      </c>
      <c r="BM237" s="240">
        <f t="shared" si="3697"/>
        <v>0</v>
      </c>
      <c r="BN237" s="212">
        <f t="shared" ref="BN237" si="3783">BN236</f>
        <v>0</v>
      </c>
      <c r="BO237" s="397">
        <v>-1784.25</v>
      </c>
      <c r="BP237" s="236">
        <f t="shared" si="3698"/>
        <v>0</v>
      </c>
      <c r="BQ237" s="212">
        <f t="shared" ref="BQ237" si="3784">BQ236</f>
        <v>2</v>
      </c>
      <c r="BR237" s="398">
        <v>3000</v>
      </c>
      <c r="BS237" s="242">
        <f t="shared" si="3699"/>
        <v>6000</v>
      </c>
      <c r="BT237" s="212">
        <f t="shared" ref="BT237" si="3785">BT236</f>
        <v>0</v>
      </c>
      <c r="BU237" s="398">
        <v>1500</v>
      </c>
      <c r="BV237" s="240">
        <f t="shared" si="3700"/>
        <v>0</v>
      </c>
      <c r="BW237" s="220">
        <f t="shared" ref="BW237" si="3786">BW236</f>
        <v>0</v>
      </c>
      <c r="BX237" s="398">
        <v>300</v>
      </c>
      <c r="BY237" s="236">
        <f t="shared" si="3701"/>
        <v>0</v>
      </c>
      <c r="BZ237" s="212">
        <f t="shared" si="3763"/>
        <v>0</v>
      </c>
      <c r="CA237" s="213"/>
      <c r="CB237" s="240">
        <f t="shared" si="3702"/>
        <v>0</v>
      </c>
      <c r="CC237" s="214">
        <f t="shared" si="3764"/>
        <v>0</v>
      </c>
      <c r="CD237" s="215"/>
      <c r="CE237" s="242">
        <f t="shared" si="3703"/>
        <v>0</v>
      </c>
      <c r="CF237" s="221">
        <f t="shared" si="3704"/>
        <v>7354.25</v>
      </c>
      <c r="CG237" s="222">
        <f t="shared" si="3705"/>
        <v>1</v>
      </c>
      <c r="CH237" s="222">
        <f t="shared" si="3706"/>
        <v>0</v>
      </c>
      <c r="CI237" s="223">
        <v>40969</v>
      </c>
      <c r="CJ237" s="209">
        <f t="shared" si="3707"/>
        <v>7354.25</v>
      </c>
      <c r="CK237" s="209">
        <f t="shared" si="3708"/>
        <v>0</v>
      </c>
      <c r="CL237" s="209">
        <f t="shared" si="3765"/>
        <v>944577.36999999988</v>
      </c>
      <c r="CM237" s="207">
        <f>MAX(CL55:CL237)</f>
        <v>944577.36999999988</v>
      </c>
      <c r="CN237" s="207">
        <f t="shared" si="3709"/>
        <v>0</v>
      </c>
      <c r="CO237" s="225" t="b">
        <f>(CN238=CM394)</f>
        <v>0</v>
      </c>
      <c r="CP237" s="226">
        <f t="shared" si="3677"/>
        <v>0</v>
      </c>
      <c r="CQ237" s="227">
        <f t="shared" si="3710"/>
        <v>42064</v>
      </c>
      <c r="CR237" s="228">
        <f t="shared" si="3711"/>
        <v>114776.5</v>
      </c>
      <c r="CS237" s="228">
        <f t="shared" si="3712"/>
        <v>0</v>
      </c>
      <c r="CT237" s="228">
        <f t="shared" si="3713"/>
        <v>0</v>
      </c>
      <c r="CU237" s="228">
        <f t="shared" si="3714"/>
        <v>0</v>
      </c>
      <c r="CV237" s="228">
        <f t="shared" si="3715"/>
        <v>0</v>
      </c>
      <c r="CW237" s="228">
        <f t="shared" si="3716"/>
        <v>135480</v>
      </c>
      <c r="CX237" s="228">
        <f t="shared" si="3717"/>
        <v>0</v>
      </c>
      <c r="CY237" s="228">
        <f t="shared" si="3718"/>
        <v>0</v>
      </c>
      <c r="CZ237" s="228">
        <f t="shared" si="3719"/>
        <v>0</v>
      </c>
      <c r="DA237" s="228">
        <f t="shared" si="3720"/>
        <v>77327</v>
      </c>
      <c r="DB237" s="228">
        <f t="shared" si="3721"/>
        <v>163536</v>
      </c>
      <c r="DC237" s="228">
        <f t="shared" si="3722"/>
        <v>0</v>
      </c>
      <c r="DD237" s="228">
        <f t="shared" si="3723"/>
        <v>0</v>
      </c>
      <c r="DE237" s="228">
        <f t="shared" si="3724"/>
        <v>174022.71999999997</v>
      </c>
      <c r="DF237" s="228">
        <f t="shared" si="3725"/>
        <v>0</v>
      </c>
      <c r="DG237" s="228">
        <f t="shared" si="3726"/>
        <v>0</v>
      </c>
      <c r="DH237" s="228">
        <f t="shared" si="3727"/>
        <v>128907.07000000007</v>
      </c>
      <c r="DI237" s="228">
        <f t="shared" si="3728"/>
        <v>0</v>
      </c>
      <c r="DJ237" s="228">
        <f t="shared" si="3729"/>
        <v>0</v>
      </c>
      <c r="DK237" s="228">
        <f t="shared" si="3730"/>
        <v>422962.88</v>
      </c>
      <c r="DL237" s="228">
        <f t="shared" si="3731"/>
        <v>0</v>
      </c>
      <c r="DM237" s="228">
        <f t="shared" si="3732"/>
        <v>0</v>
      </c>
      <c r="DN237" s="228">
        <f t="shared" si="3733"/>
        <v>0</v>
      </c>
      <c r="DO237" s="228">
        <f t="shared" si="3734"/>
        <v>0</v>
      </c>
      <c r="DP237" s="229">
        <f t="shared" si="3735"/>
        <v>42064</v>
      </c>
      <c r="DQ237" s="228">
        <f t="shared" si="2688"/>
        <v>1217012.17</v>
      </c>
      <c r="DR237" s="230">
        <f t="shared" si="2689"/>
        <v>42064</v>
      </c>
      <c r="DS237" s="231">
        <f t="shared" si="2690"/>
        <v>-5290.3800000000047</v>
      </c>
      <c r="DT237" s="232"/>
      <c r="DU237" s="232"/>
      <c r="DV237" s="232"/>
      <c r="DW237" s="232"/>
      <c r="DX237" s="232"/>
      <c r="DY237" s="232"/>
      <c r="DZ237" s="232"/>
      <c r="EA237" s="232"/>
      <c r="EB237" s="232"/>
      <c r="EC237" s="232"/>
      <c r="ED237" s="232"/>
      <c r="EE237" s="232"/>
      <c r="EF237" s="232"/>
      <c r="EG237" s="232"/>
      <c r="EH237" s="232"/>
      <c r="EI237" s="232"/>
      <c r="EJ237" s="232"/>
      <c r="EK237" s="232"/>
      <c r="EL237" s="232"/>
      <c r="EM237" s="232"/>
      <c r="EN237" s="205"/>
      <c r="EO237" s="205"/>
      <c r="EP237" s="205"/>
      <c r="EQ237" s="205"/>
      <c r="ER237" s="205"/>
      <c r="ES237" s="205"/>
      <c r="ET237" s="205"/>
      <c r="EU237" s="205"/>
      <c r="EV237" s="205"/>
      <c r="EW237" s="205"/>
      <c r="EX237" s="205"/>
      <c r="EY237" s="205"/>
      <c r="EZ237" s="205"/>
      <c r="FA237" s="233"/>
      <c r="FB237" s="233"/>
      <c r="FC237" s="233"/>
      <c r="FD237" s="233"/>
      <c r="FE237" s="233"/>
      <c r="FF237" s="233"/>
      <c r="FG237" s="233"/>
      <c r="FH237" s="233"/>
      <c r="FI237" s="233"/>
    </row>
    <row r="238" spans="1:165" s="234" customFormat="1" ht="19.5" customHeight="1" x14ac:dyDescent="0.35">
      <c r="A238" s="205"/>
      <c r="B238" s="466">
        <f t="shared" si="3736"/>
        <v>41000</v>
      </c>
      <c r="C238" s="467">
        <f t="shared" si="3737"/>
        <v>94728.25</v>
      </c>
      <c r="D238" s="467">
        <v>0</v>
      </c>
      <c r="E238" s="467">
        <v>0</v>
      </c>
      <c r="F238" s="467">
        <f t="shared" si="3678"/>
        <v>-5290.38</v>
      </c>
      <c r="G238" s="467">
        <f t="shared" si="3738"/>
        <v>89437.87</v>
      </c>
      <c r="H238" s="480">
        <f t="shared" si="3739"/>
        <v>-5.5847965100168116E-2</v>
      </c>
      <c r="I238" s="347">
        <f t="shared" si="3740"/>
        <v>939286.98999999987</v>
      </c>
      <c r="J238" s="210">
        <f t="shared" si="3679"/>
        <v>-5290.3800000000047</v>
      </c>
      <c r="K238" s="211">
        <v>41000</v>
      </c>
      <c r="L238" s="212">
        <f t="shared" si="3741"/>
        <v>1</v>
      </c>
      <c r="M238" s="397">
        <v>-2384</v>
      </c>
      <c r="N238" s="235">
        <f t="shared" si="3680"/>
        <v>-2384</v>
      </c>
      <c r="O238" s="214">
        <f t="shared" ref="O238" si="3787">O237</f>
        <v>0</v>
      </c>
      <c r="P238" s="397">
        <v>-308.60000000000002</v>
      </c>
      <c r="Q238" s="236">
        <f t="shared" si="3681"/>
        <v>0</v>
      </c>
      <c r="R238" s="212">
        <f t="shared" ref="R238" si="3788">R237</f>
        <v>0</v>
      </c>
      <c r="S238" s="397">
        <v>-1658.4</v>
      </c>
      <c r="T238" s="237">
        <f t="shared" si="3682"/>
        <v>0</v>
      </c>
      <c r="U238" s="216">
        <f t="shared" ref="U238" si="3789">U237</f>
        <v>0</v>
      </c>
      <c r="V238" s="397">
        <v>-200.94</v>
      </c>
      <c r="W238" s="237">
        <f t="shared" si="3683"/>
        <v>0</v>
      </c>
      <c r="X238" s="216">
        <f t="shared" ref="X238" si="3790">X237</f>
        <v>0</v>
      </c>
      <c r="Y238" s="383">
        <v>376</v>
      </c>
      <c r="Z238" s="238">
        <f t="shared" si="3684"/>
        <v>0</v>
      </c>
      <c r="AA238" s="218">
        <f t="shared" ref="AA238" si="3791">AA237</f>
        <v>1</v>
      </c>
      <c r="AB238" s="383">
        <v>188</v>
      </c>
      <c r="AC238" s="239">
        <f t="shared" si="3685"/>
        <v>188</v>
      </c>
      <c r="AD238" s="216">
        <f t="shared" ref="AD238" si="3792">AD237</f>
        <v>0</v>
      </c>
      <c r="AE238" s="383">
        <v>37.6</v>
      </c>
      <c r="AF238" s="239">
        <f t="shared" si="3686"/>
        <v>0</v>
      </c>
      <c r="AG238" s="216">
        <f t="shared" ref="AG238" si="3793">AG237</f>
        <v>0</v>
      </c>
      <c r="AH238" s="383">
        <v>6050</v>
      </c>
      <c r="AI238" s="238">
        <f t="shared" si="3687"/>
        <v>0</v>
      </c>
      <c r="AJ238" s="218">
        <f t="shared" ref="AJ238" si="3794">AJ237</f>
        <v>0</v>
      </c>
      <c r="AK238" s="383">
        <v>3025</v>
      </c>
      <c r="AL238" s="239">
        <f t="shared" si="3688"/>
        <v>0</v>
      </c>
      <c r="AM238" s="216">
        <f t="shared" ref="AM238" si="3795">AM237</f>
        <v>1</v>
      </c>
      <c r="AN238" s="383">
        <v>1210</v>
      </c>
      <c r="AO238" s="238">
        <f t="shared" si="3689"/>
        <v>1210</v>
      </c>
      <c r="AP238" s="218">
        <f t="shared" ref="AP238" si="3796">AP237</f>
        <v>1</v>
      </c>
      <c r="AQ238" s="397">
        <v>-1656</v>
      </c>
      <c r="AR238" s="239">
        <f t="shared" si="3690"/>
        <v>-1656</v>
      </c>
      <c r="AS238" s="216">
        <f t="shared" ref="AS238" si="3797">AS237</f>
        <v>0</v>
      </c>
      <c r="AT238" s="397">
        <v>-200.7</v>
      </c>
      <c r="AU238" s="240">
        <f t="shared" si="3691"/>
        <v>0</v>
      </c>
      <c r="AV238" s="214">
        <f t="shared" ref="AV238" si="3798">AV237</f>
        <v>0</v>
      </c>
      <c r="AW238" s="397">
        <v>-968</v>
      </c>
      <c r="AX238" s="236">
        <f t="shared" si="3692"/>
        <v>0</v>
      </c>
      <c r="AY238" s="212">
        <f t="shared" ref="AY238" si="3799">AY237</f>
        <v>1</v>
      </c>
      <c r="AZ238" s="382">
        <v>-2919.25</v>
      </c>
      <c r="BA238" s="241">
        <f t="shared" si="3693"/>
        <v>-2919.25</v>
      </c>
      <c r="BB238" s="214">
        <f t="shared" ref="BB238" si="3800">BB237</f>
        <v>0</v>
      </c>
      <c r="BC238" s="382">
        <v>-362.13</v>
      </c>
      <c r="BD238" s="242">
        <f t="shared" si="3694"/>
        <v>0</v>
      </c>
      <c r="BE238" s="212">
        <f t="shared" ref="BE238" si="3801">BE237</f>
        <v>0</v>
      </c>
      <c r="BF238" s="374">
        <v>-3224.25</v>
      </c>
      <c r="BG238" s="242">
        <f t="shared" si="3695"/>
        <v>0</v>
      </c>
      <c r="BH238" s="212">
        <f t="shared" ref="BH238" si="3802">BH237</f>
        <v>1</v>
      </c>
      <c r="BI238" s="374">
        <v>-1651.13</v>
      </c>
      <c r="BJ238" s="240">
        <f t="shared" si="3696"/>
        <v>-1651.13</v>
      </c>
      <c r="BK238" s="212">
        <f t="shared" ref="BK238" si="3803">BK237</f>
        <v>0</v>
      </c>
      <c r="BL238" s="374">
        <v>-392.63</v>
      </c>
      <c r="BM238" s="240">
        <f t="shared" si="3697"/>
        <v>0</v>
      </c>
      <c r="BN238" s="212">
        <f t="shared" ref="BN238" si="3804">BN237</f>
        <v>0</v>
      </c>
      <c r="BO238" s="398">
        <v>1856.25</v>
      </c>
      <c r="BP238" s="236">
        <f t="shared" si="3698"/>
        <v>0</v>
      </c>
      <c r="BQ238" s="212">
        <f t="shared" ref="BQ238" si="3805">BQ237</f>
        <v>2</v>
      </c>
      <c r="BR238" s="398">
        <v>961</v>
      </c>
      <c r="BS238" s="242">
        <f t="shared" si="3699"/>
        <v>1922</v>
      </c>
      <c r="BT238" s="212">
        <f t="shared" ref="BT238" si="3806">BT237</f>
        <v>0</v>
      </c>
      <c r="BU238" s="398">
        <v>461</v>
      </c>
      <c r="BV238" s="240">
        <f t="shared" si="3700"/>
        <v>0</v>
      </c>
      <c r="BW238" s="220">
        <f t="shared" ref="BW238" si="3807">BW237</f>
        <v>0</v>
      </c>
      <c r="BX238" s="398">
        <v>61</v>
      </c>
      <c r="BY238" s="236">
        <f t="shared" si="3701"/>
        <v>0</v>
      </c>
      <c r="BZ238" s="212">
        <f t="shared" si="3763"/>
        <v>0</v>
      </c>
      <c r="CA238" s="213"/>
      <c r="CB238" s="240">
        <f t="shared" si="3702"/>
        <v>0</v>
      </c>
      <c r="CC238" s="214">
        <f t="shared" si="3764"/>
        <v>0</v>
      </c>
      <c r="CD238" s="215"/>
      <c r="CE238" s="242">
        <f t="shared" si="3703"/>
        <v>0</v>
      </c>
      <c r="CF238" s="221">
        <f t="shared" si="3704"/>
        <v>-5290.38</v>
      </c>
      <c r="CG238" s="222">
        <f t="shared" si="3705"/>
        <v>0</v>
      </c>
      <c r="CH238" s="222">
        <f t="shared" si="3706"/>
        <v>1</v>
      </c>
      <c r="CI238" s="223">
        <v>41000</v>
      </c>
      <c r="CJ238" s="209">
        <f t="shared" si="3707"/>
        <v>0</v>
      </c>
      <c r="CK238" s="209">
        <f t="shared" si="3708"/>
        <v>-5290.38</v>
      </c>
      <c r="CL238" s="209">
        <f t="shared" si="3765"/>
        <v>939286.98999999987</v>
      </c>
      <c r="CM238" s="207">
        <f>MAX(CL55:CL238)</f>
        <v>944577.36999999988</v>
      </c>
      <c r="CN238" s="207">
        <f t="shared" si="3709"/>
        <v>-5290.3800000000047</v>
      </c>
      <c r="CO238" s="225" t="b">
        <f>(CN239=CM394)</f>
        <v>0</v>
      </c>
      <c r="CP238" s="226">
        <f t="shared" si="3677"/>
        <v>0</v>
      </c>
      <c r="CQ238" s="227">
        <f t="shared" si="3710"/>
        <v>42095</v>
      </c>
      <c r="CR238" s="228">
        <f t="shared" si="3711"/>
        <v>114217.5</v>
      </c>
      <c r="CS238" s="228">
        <f t="shared" si="3712"/>
        <v>0</v>
      </c>
      <c r="CT238" s="228">
        <f t="shared" si="3713"/>
        <v>0</v>
      </c>
      <c r="CU238" s="228">
        <f t="shared" si="3714"/>
        <v>0</v>
      </c>
      <c r="CV238" s="228">
        <f t="shared" si="3715"/>
        <v>0</v>
      </c>
      <c r="CW238" s="228">
        <f t="shared" si="3716"/>
        <v>134631.5</v>
      </c>
      <c r="CX238" s="228">
        <f t="shared" si="3717"/>
        <v>0</v>
      </c>
      <c r="CY238" s="228">
        <f t="shared" si="3718"/>
        <v>0</v>
      </c>
      <c r="CZ238" s="228">
        <f t="shared" si="3719"/>
        <v>0</v>
      </c>
      <c r="DA238" s="228">
        <f t="shared" si="3720"/>
        <v>77038</v>
      </c>
      <c r="DB238" s="228">
        <f t="shared" si="3721"/>
        <v>162986</v>
      </c>
      <c r="DC238" s="228">
        <f t="shared" si="3722"/>
        <v>0</v>
      </c>
      <c r="DD238" s="228">
        <f t="shared" si="3723"/>
        <v>0</v>
      </c>
      <c r="DE238" s="228">
        <f t="shared" si="3724"/>
        <v>173588.46999999997</v>
      </c>
      <c r="DF238" s="228">
        <f t="shared" si="3725"/>
        <v>0</v>
      </c>
      <c r="DG238" s="228">
        <f t="shared" si="3726"/>
        <v>0</v>
      </c>
      <c r="DH238" s="228">
        <f t="shared" si="3727"/>
        <v>130188.70000000007</v>
      </c>
      <c r="DI238" s="228">
        <f t="shared" si="3728"/>
        <v>0</v>
      </c>
      <c r="DJ238" s="228">
        <f t="shared" si="3729"/>
        <v>0</v>
      </c>
      <c r="DK238" s="228">
        <f t="shared" si="3730"/>
        <v>421556.88</v>
      </c>
      <c r="DL238" s="228">
        <f t="shared" si="3731"/>
        <v>0</v>
      </c>
      <c r="DM238" s="228">
        <f t="shared" si="3732"/>
        <v>0</v>
      </c>
      <c r="DN238" s="228">
        <f t="shared" si="3733"/>
        <v>0</v>
      </c>
      <c r="DO238" s="228">
        <f t="shared" si="3734"/>
        <v>0</v>
      </c>
      <c r="DP238" s="229">
        <f t="shared" si="3735"/>
        <v>42095</v>
      </c>
      <c r="DQ238" s="228">
        <f t="shared" si="2688"/>
        <v>1214207.05</v>
      </c>
      <c r="DR238" s="230">
        <f t="shared" si="2689"/>
        <v>42095</v>
      </c>
      <c r="DS238" s="231">
        <f t="shared" si="2690"/>
        <v>0</v>
      </c>
      <c r="DT238" s="232"/>
      <c r="DU238" s="232"/>
      <c r="DV238" s="232"/>
      <c r="DW238" s="232"/>
      <c r="DX238" s="232"/>
      <c r="DY238" s="232"/>
      <c r="DZ238" s="232"/>
      <c r="EA238" s="232"/>
      <c r="EB238" s="232"/>
      <c r="EC238" s="232"/>
      <c r="ED238" s="232"/>
      <c r="EE238" s="232"/>
      <c r="EF238" s="232"/>
      <c r="EG238" s="232"/>
      <c r="EH238" s="232"/>
      <c r="EI238" s="232"/>
      <c r="EJ238" s="232"/>
      <c r="EK238" s="232"/>
      <c r="EL238" s="232"/>
      <c r="EM238" s="232"/>
      <c r="EN238" s="205"/>
      <c r="EO238" s="205"/>
      <c r="EP238" s="205"/>
      <c r="EQ238" s="205"/>
      <c r="ER238" s="205"/>
      <c r="ES238" s="205"/>
      <c r="ET238" s="205"/>
      <c r="EU238" s="205"/>
      <c r="EV238" s="205"/>
      <c r="EW238" s="205"/>
      <c r="EX238" s="205"/>
      <c r="EY238" s="205"/>
      <c r="EZ238" s="205"/>
      <c r="FA238" s="233"/>
      <c r="FB238" s="233"/>
      <c r="FC238" s="233"/>
      <c r="FD238" s="233"/>
      <c r="FE238" s="233"/>
      <c r="FF238" s="233"/>
      <c r="FG238" s="233"/>
      <c r="FH238" s="233"/>
      <c r="FI238" s="233"/>
    </row>
    <row r="239" spans="1:165" s="234" customFormat="1" ht="19.5" customHeight="1" x14ac:dyDescent="0.35">
      <c r="A239" s="205"/>
      <c r="B239" s="466">
        <f t="shared" si="3736"/>
        <v>41030</v>
      </c>
      <c r="C239" s="467">
        <f t="shared" si="3737"/>
        <v>89437.87</v>
      </c>
      <c r="D239" s="467">
        <v>0</v>
      </c>
      <c r="E239" s="467">
        <v>0</v>
      </c>
      <c r="F239" s="467">
        <f t="shared" si="3678"/>
        <v>32340.75</v>
      </c>
      <c r="G239" s="467">
        <f t="shared" si="3738"/>
        <v>121778.62</v>
      </c>
      <c r="H239" s="480">
        <f t="shared" si="3739"/>
        <v>0.3616001812207737</v>
      </c>
      <c r="I239" s="347">
        <f t="shared" si="3740"/>
        <v>971627.73999999987</v>
      </c>
      <c r="J239" s="210">
        <f t="shared" si="3679"/>
        <v>0</v>
      </c>
      <c r="K239" s="211">
        <v>41030</v>
      </c>
      <c r="L239" s="212">
        <f t="shared" si="3741"/>
        <v>1</v>
      </c>
      <c r="M239" s="398">
        <v>1459</v>
      </c>
      <c r="N239" s="235">
        <f t="shared" si="3680"/>
        <v>1459</v>
      </c>
      <c r="O239" s="214">
        <f t="shared" ref="O239" si="3808">O238</f>
        <v>0</v>
      </c>
      <c r="P239" s="398">
        <v>110.8</v>
      </c>
      <c r="Q239" s="236">
        <f t="shared" si="3681"/>
        <v>0</v>
      </c>
      <c r="R239" s="212">
        <f t="shared" ref="R239" si="3809">R238</f>
        <v>0</v>
      </c>
      <c r="S239" s="398">
        <v>3005</v>
      </c>
      <c r="T239" s="237">
        <f t="shared" si="3682"/>
        <v>0</v>
      </c>
      <c r="U239" s="216">
        <f t="shared" ref="U239" si="3810">U238</f>
        <v>0</v>
      </c>
      <c r="V239" s="398">
        <v>230.3</v>
      </c>
      <c r="W239" s="237">
        <f t="shared" si="3683"/>
        <v>0</v>
      </c>
      <c r="X239" s="216">
        <f t="shared" ref="X239" si="3811">X238</f>
        <v>0</v>
      </c>
      <c r="Y239" s="383">
        <v>10396</v>
      </c>
      <c r="Z239" s="238">
        <f t="shared" si="3684"/>
        <v>0</v>
      </c>
      <c r="AA239" s="218">
        <f t="shared" ref="AA239" si="3812">AA238</f>
        <v>1</v>
      </c>
      <c r="AB239" s="383">
        <v>5198</v>
      </c>
      <c r="AC239" s="239">
        <f t="shared" si="3685"/>
        <v>5198</v>
      </c>
      <c r="AD239" s="216">
        <f t="shared" ref="AD239" si="3813">AD238</f>
        <v>0</v>
      </c>
      <c r="AE239" s="383">
        <v>1039.5999999999999</v>
      </c>
      <c r="AF239" s="239">
        <f t="shared" si="3686"/>
        <v>0</v>
      </c>
      <c r="AG239" s="216">
        <f t="shared" ref="AG239" si="3814">AG238</f>
        <v>0</v>
      </c>
      <c r="AH239" s="383">
        <v>16590</v>
      </c>
      <c r="AI239" s="238">
        <f t="shared" si="3687"/>
        <v>0</v>
      </c>
      <c r="AJ239" s="218">
        <f t="shared" ref="AJ239" si="3815">AJ238</f>
        <v>0</v>
      </c>
      <c r="AK239" s="383">
        <v>8295</v>
      </c>
      <c r="AL239" s="239">
        <f t="shared" si="3688"/>
        <v>0</v>
      </c>
      <c r="AM239" s="216">
        <f t="shared" ref="AM239" si="3816">AM238</f>
        <v>1</v>
      </c>
      <c r="AN239" s="383">
        <v>3318</v>
      </c>
      <c r="AO239" s="238">
        <f t="shared" si="3689"/>
        <v>3318</v>
      </c>
      <c r="AP239" s="218">
        <f t="shared" ref="AP239" si="3817">AP238</f>
        <v>1</v>
      </c>
      <c r="AQ239" s="398">
        <v>4990</v>
      </c>
      <c r="AR239" s="239">
        <f t="shared" si="3690"/>
        <v>4990</v>
      </c>
      <c r="AS239" s="216">
        <f t="shared" ref="AS239" si="3818">AS238</f>
        <v>0</v>
      </c>
      <c r="AT239" s="398">
        <v>463.9</v>
      </c>
      <c r="AU239" s="240">
        <f t="shared" si="3691"/>
        <v>0</v>
      </c>
      <c r="AV239" s="214">
        <f t="shared" ref="AV239" si="3819">AV238</f>
        <v>0</v>
      </c>
      <c r="AW239" s="398">
        <v>3211</v>
      </c>
      <c r="AX239" s="236">
        <f t="shared" si="3692"/>
        <v>0</v>
      </c>
      <c r="AY239" s="212">
        <f t="shared" ref="AY239" si="3820">AY238</f>
        <v>1</v>
      </c>
      <c r="AZ239" s="383">
        <v>7036</v>
      </c>
      <c r="BA239" s="241">
        <f t="shared" si="3693"/>
        <v>7036</v>
      </c>
      <c r="BB239" s="214">
        <f t="shared" ref="BB239" si="3821">BB238</f>
        <v>0</v>
      </c>
      <c r="BC239" s="383">
        <v>668.5</v>
      </c>
      <c r="BD239" s="242">
        <f t="shared" si="3694"/>
        <v>0</v>
      </c>
      <c r="BE239" s="212">
        <f t="shared" ref="BE239" si="3822">BE238</f>
        <v>0</v>
      </c>
      <c r="BF239" s="375">
        <v>8718.5</v>
      </c>
      <c r="BG239" s="242">
        <f t="shared" si="3695"/>
        <v>0</v>
      </c>
      <c r="BH239" s="212">
        <f t="shared" ref="BH239" si="3823">BH238</f>
        <v>1</v>
      </c>
      <c r="BI239" s="375">
        <v>4339.75</v>
      </c>
      <c r="BJ239" s="240">
        <f t="shared" si="3696"/>
        <v>4339.75</v>
      </c>
      <c r="BK239" s="212">
        <f t="shared" ref="BK239" si="3824">BK238</f>
        <v>0</v>
      </c>
      <c r="BL239" s="375">
        <v>836.75</v>
      </c>
      <c r="BM239" s="240">
        <f t="shared" si="3697"/>
        <v>0</v>
      </c>
      <c r="BN239" s="212">
        <f t="shared" ref="BN239" si="3825">BN238</f>
        <v>0</v>
      </c>
      <c r="BO239" s="398">
        <v>961</v>
      </c>
      <c r="BP239" s="236">
        <f t="shared" si="3698"/>
        <v>0</v>
      </c>
      <c r="BQ239" s="212">
        <f t="shared" ref="BQ239" si="3826">BQ238</f>
        <v>2</v>
      </c>
      <c r="BR239" s="398">
        <v>3000</v>
      </c>
      <c r="BS239" s="242">
        <f t="shared" si="3699"/>
        <v>6000</v>
      </c>
      <c r="BT239" s="212">
        <f t="shared" ref="BT239" si="3827">BT238</f>
        <v>0</v>
      </c>
      <c r="BU239" s="398">
        <v>1500</v>
      </c>
      <c r="BV239" s="240">
        <f t="shared" si="3700"/>
        <v>0</v>
      </c>
      <c r="BW239" s="220">
        <f t="shared" ref="BW239" si="3828">BW238</f>
        <v>0</v>
      </c>
      <c r="BX239" s="398">
        <v>300</v>
      </c>
      <c r="BY239" s="236">
        <f t="shared" si="3701"/>
        <v>0</v>
      </c>
      <c r="BZ239" s="212">
        <f t="shared" si="3763"/>
        <v>0</v>
      </c>
      <c r="CA239" s="213"/>
      <c r="CB239" s="240">
        <f t="shared" si="3702"/>
        <v>0</v>
      </c>
      <c r="CC239" s="214">
        <f t="shared" si="3764"/>
        <v>0</v>
      </c>
      <c r="CD239" s="215"/>
      <c r="CE239" s="242">
        <f t="shared" si="3703"/>
        <v>0</v>
      </c>
      <c r="CF239" s="221">
        <f t="shared" si="3704"/>
        <v>32340.75</v>
      </c>
      <c r="CG239" s="222">
        <f t="shared" si="3705"/>
        <v>1</v>
      </c>
      <c r="CH239" s="222">
        <f t="shared" si="3706"/>
        <v>0</v>
      </c>
      <c r="CI239" s="223">
        <v>41030</v>
      </c>
      <c r="CJ239" s="209">
        <f t="shared" si="3707"/>
        <v>32340.75</v>
      </c>
      <c r="CK239" s="209">
        <f t="shared" si="3708"/>
        <v>0</v>
      </c>
      <c r="CL239" s="209">
        <f t="shared" si="3765"/>
        <v>971627.73999999987</v>
      </c>
      <c r="CM239" s="207">
        <f>MAX(CL55:CL239)</f>
        <v>971627.73999999987</v>
      </c>
      <c r="CN239" s="207">
        <f t="shared" si="3709"/>
        <v>0</v>
      </c>
      <c r="CO239" s="225" t="b">
        <f>(CN240=CM394)</f>
        <v>0</v>
      </c>
      <c r="CP239" s="226">
        <f t="shared" si="3677"/>
        <v>0</v>
      </c>
      <c r="CQ239" s="227">
        <f t="shared" si="3710"/>
        <v>42125</v>
      </c>
      <c r="CR239" s="228">
        <f t="shared" si="3711"/>
        <v>114448.5</v>
      </c>
      <c r="CS239" s="228">
        <f t="shared" si="3712"/>
        <v>0</v>
      </c>
      <c r="CT239" s="228">
        <f t="shared" si="3713"/>
        <v>0</v>
      </c>
      <c r="CU239" s="228">
        <f t="shared" si="3714"/>
        <v>0</v>
      </c>
      <c r="CV239" s="228">
        <f t="shared" si="3715"/>
        <v>0</v>
      </c>
      <c r="CW239" s="228">
        <f t="shared" si="3716"/>
        <v>131352</v>
      </c>
      <c r="CX239" s="228">
        <f t="shared" si="3717"/>
        <v>0</v>
      </c>
      <c r="CY239" s="228">
        <f t="shared" si="3718"/>
        <v>0</v>
      </c>
      <c r="CZ239" s="228">
        <f t="shared" si="3719"/>
        <v>0</v>
      </c>
      <c r="DA239" s="228">
        <f t="shared" si="3720"/>
        <v>77058</v>
      </c>
      <c r="DB239" s="228">
        <f t="shared" si="3721"/>
        <v>163900</v>
      </c>
      <c r="DC239" s="228">
        <f t="shared" si="3722"/>
        <v>0</v>
      </c>
      <c r="DD239" s="228">
        <f t="shared" si="3723"/>
        <v>0</v>
      </c>
      <c r="DE239" s="228">
        <f t="shared" si="3724"/>
        <v>172773.21999999997</v>
      </c>
      <c r="DF239" s="228">
        <f t="shared" si="3725"/>
        <v>0</v>
      </c>
      <c r="DG239" s="228">
        <f t="shared" si="3726"/>
        <v>0</v>
      </c>
      <c r="DH239" s="228">
        <f t="shared" si="3727"/>
        <v>128956.57000000007</v>
      </c>
      <c r="DI239" s="228">
        <f t="shared" si="3728"/>
        <v>0</v>
      </c>
      <c r="DJ239" s="228">
        <f t="shared" si="3729"/>
        <v>0</v>
      </c>
      <c r="DK239" s="228">
        <f t="shared" si="3730"/>
        <v>426753.86</v>
      </c>
      <c r="DL239" s="228">
        <f t="shared" si="3731"/>
        <v>0</v>
      </c>
      <c r="DM239" s="228">
        <f t="shared" si="3732"/>
        <v>0</v>
      </c>
      <c r="DN239" s="228">
        <f t="shared" si="3733"/>
        <v>0</v>
      </c>
      <c r="DO239" s="228">
        <f t="shared" si="3734"/>
        <v>0</v>
      </c>
      <c r="DP239" s="229">
        <f t="shared" si="3735"/>
        <v>42125</v>
      </c>
      <c r="DQ239" s="228">
        <f t="shared" si="2688"/>
        <v>1215242.1499999999</v>
      </c>
      <c r="DR239" s="230">
        <f t="shared" si="2689"/>
        <v>42125</v>
      </c>
      <c r="DS239" s="231">
        <f t="shared" si="2690"/>
        <v>-17878.130000000005</v>
      </c>
      <c r="DT239" s="232"/>
      <c r="DU239" s="232"/>
      <c r="DV239" s="232"/>
      <c r="DW239" s="232"/>
      <c r="DX239" s="232"/>
      <c r="DY239" s="232"/>
      <c r="DZ239" s="232"/>
      <c r="EA239" s="232"/>
      <c r="EB239" s="232"/>
      <c r="EC239" s="232"/>
      <c r="ED239" s="232"/>
      <c r="EE239" s="232"/>
      <c r="EF239" s="232"/>
      <c r="EG239" s="232"/>
      <c r="EH239" s="232"/>
      <c r="EI239" s="232"/>
      <c r="EJ239" s="232"/>
      <c r="EK239" s="232"/>
      <c r="EL239" s="232"/>
      <c r="EM239" s="232"/>
      <c r="EN239" s="205"/>
      <c r="EO239" s="205"/>
      <c r="EP239" s="205"/>
      <c r="EQ239" s="205"/>
      <c r="ER239" s="205"/>
      <c r="ES239" s="205"/>
      <c r="ET239" s="205"/>
      <c r="EU239" s="205"/>
      <c r="EV239" s="205"/>
      <c r="EW239" s="205"/>
      <c r="EX239" s="205"/>
      <c r="EY239" s="205"/>
      <c r="EZ239" s="205"/>
      <c r="FA239" s="233"/>
      <c r="FB239" s="233"/>
      <c r="FC239" s="233"/>
      <c r="FD239" s="233"/>
      <c r="FE239" s="233"/>
      <c r="FF239" s="233"/>
      <c r="FG239" s="233"/>
      <c r="FH239" s="233"/>
      <c r="FI239" s="233"/>
    </row>
    <row r="240" spans="1:165" s="234" customFormat="1" ht="19.5" customHeight="1" x14ac:dyDescent="0.35">
      <c r="A240" s="205"/>
      <c r="B240" s="466">
        <f t="shared" si="3736"/>
        <v>41061</v>
      </c>
      <c r="C240" s="467">
        <f t="shared" si="3737"/>
        <v>121778.62</v>
      </c>
      <c r="D240" s="467">
        <v>0</v>
      </c>
      <c r="E240" s="467">
        <v>0</v>
      </c>
      <c r="F240" s="467">
        <f t="shared" si="3678"/>
        <v>-17878.13</v>
      </c>
      <c r="G240" s="467">
        <f t="shared" si="3738"/>
        <v>103900.48999999999</v>
      </c>
      <c r="H240" s="480">
        <f t="shared" si="3739"/>
        <v>-0.14680844634304446</v>
      </c>
      <c r="I240" s="347">
        <f t="shared" si="3740"/>
        <v>953749.60999999987</v>
      </c>
      <c r="J240" s="210">
        <f t="shared" si="3679"/>
        <v>-17878.130000000005</v>
      </c>
      <c r="K240" s="211">
        <v>41061</v>
      </c>
      <c r="L240" s="212">
        <f t="shared" si="3741"/>
        <v>1</v>
      </c>
      <c r="M240" s="397">
        <v>-698.5</v>
      </c>
      <c r="N240" s="235">
        <f t="shared" si="3680"/>
        <v>-698.5</v>
      </c>
      <c r="O240" s="214">
        <f t="shared" ref="O240" si="3829">O239</f>
        <v>0</v>
      </c>
      <c r="P240" s="397">
        <v>-104.95</v>
      </c>
      <c r="Q240" s="236">
        <f t="shared" si="3681"/>
        <v>0</v>
      </c>
      <c r="R240" s="212">
        <f t="shared" ref="R240" si="3830">R239</f>
        <v>0</v>
      </c>
      <c r="S240" s="397">
        <v>-76.400000000000006</v>
      </c>
      <c r="T240" s="237">
        <f t="shared" si="3682"/>
        <v>0</v>
      </c>
      <c r="U240" s="216">
        <f t="shared" ref="U240" si="3831">U239</f>
        <v>0</v>
      </c>
      <c r="V240" s="397">
        <v>-42.74</v>
      </c>
      <c r="W240" s="237">
        <f t="shared" si="3683"/>
        <v>0</v>
      </c>
      <c r="X240" s="216">
        <f t="shared" ref="X240" si="3832">X239</f>
        <v>0</v>
      </c>
      <c r="Y240" s="382">
        <v>-14389</v>
      </c>
      <c r="Z240" s="238">
        <f t="shared" si="3684"/>
        <v>0</v>
      </c>
      <c r="AA240" s="218">
        <f t="shared" ref="AA240" si="3833">AA239</f>
        <v>1</v>
      </c>
      <c r="AB240" s="382">
        <v>-7233.5</v>
      </c>
      <c r="AC240" s="239">
        <f t="shared" si="3685"/>
        <v>-7233.5</v>
      </c>
      <c r="AD240" s="216">
        <f t="shared" ref="AD240" si="3834">AD239</f>
        <v>0</v>
      </c>
      <c r="AE240" s="382">
        <v>-1509.1</v>
      </c>
      <c r="AF240" s="239">
        <f t="shared" si="3686"/>
        <v>0</v>
      </c>
      <c r="AG240" s="216">
        <f t="shared" ref="AG240" si="3835">AG239</f>
        <v>0</v>
      </c>
      <c r="AH240" s="383">
        <v>1315</v>
      </c>
      <c r="AI240" s="238">
        <f t="shared" si="3687"/>
        <v>0</v>
      </c>
      <c r="AJ240" s="218">
        <f t="shared" ref="AJ240" si="3836">AJ239</f>
        <v>0</v>
      </c>
      <c r="AK240" s="383">
        <v>657.5</v>
      </c>
      <c r="AL240" s="239">
        <f t="shared" si="3688"/>
        <v>0</v>
      </c>
      <c r="AM240" s="216">
        <f t="shared" ref="AM240" si="3837">AM239</f>
        <v>1</v>
      </c>
      <c r="AN240" s="383">
        <v>263</v>
      </c>
      <c r="AO240" s="238">
        <f t="shared" si="3689"/>
        <v>263</v>
      </c>
      <c r="AP240" s="218">
        <f t="shared" ref="AP240" si="3838">AP239</f>
        <v>1</v>
      </c>
      <c r="AQ240" s="398">
        <v>1018</v>
      </c>
      <c r="AR240" s="239">
        <f t="shared" si="3690"/>
        <v>1018</v>
      </c>
      <c r="AS240" s="216">
        <f t="shared" ref="AS240" si="3839">AS239</f>
        <v>0</v>
      </c>
      <c r="AT240" s="398">
        <v>66.7</v>
      </c>
      <c r="AU240" s="240">
        <f t="shared" si="3691"/>
        <v>0</v>
      </c>
      <c r="AV240" s="214">
        <f t="shared" ref="AV240" si="3840">AV239</f>
        <v>0</v>
      </c>
      <c r="AW240" s="397">
        <v>-3742</v>
      </c>
      <c r="AX240" s="236">
        <f t="shared" si="3692"/>
        <v>0</v>
      </c>
      <c r="AY240" s="212">
        <f t="shared" ref="AY240" si="3841">AY239</f>
        <v>1</v>
      </c>
      <c r="AZ240" s="382">
        <v>-3893</v>
      </c>
      <c r="BA240" s="241">
        <f t="shared" si="3693"/>
        <v>-3893</v>
      </c>
      <c r="BB240" s="214">
        <f t="shared" ref="BB240" si="3842">BB239</f>
        <v>0</v>
      </c>
      <c r="BC240" s="382">
        <v>-459.5</v>
      </c>
      <c r="BD240" s="242">
        <f t="shared" si="3694"/>
        <v>0</v>
      </c>
      <c r="BE240" s="212">
        <f t="shared" ref="BE240" si="3843">BE239</f>
        <v>0</v>
      </c>
      <c r="BF240" s="374">
        <v>-7434.25</v>
      </c>
      <c r="BG240" s="242">
        <f t="shared" si="3695"/>
        <v>0</v>
      </c>
      <c r="BH240" s="212">
        <f t="shared" ref="BH240" si="3844">BH239</f>
        <v>1</v>
      </c>
      <c r="BI240" s="374">
        <v>-3756.13</v>
      </c>
      <c r="BJ240" s="240">
        <f t="shared" si="3696"/>
        <v>-3756.13</v>
      </c>
      <c r="BK240" s="212">
        <f t="shared" ref="BK240" si="3845">BK239</f>
        <v>0</v>
      </c>
      <c r="BL240" s="374">
        <v>-813.63</v>
      </c>
      <c r="BM240" s="240">
        <f t="shared" si="3697"/>
        <v>0</v>
      </c>
      <c r="BN240" s="212">
        <f t="shared" ref="BN240" si="3846">BN239</f>
        <v>0</v>
      </c>
      <c r="BO240" s="398">
        <v>456.25</v>
      </c>
      <c r="BP240" s="236">
        <f t="shared" si="3698"/>
        <v>0</v>
      </c>
      <c r="BQ240" s="212">
        <f t="shared" ref="BQ240" si="3847">BQ239</f>
        <v>2</v>
      </c>
      <c r="BR240" s="397">
        <v>-1789</v>
      </c>
      <c r="BS240" s="242">
        <f t="shared" si="3699"/>
        <v>-3578</v>
      </c>
      <c r="BT240" s="212">
        <f t="shared" ref="BT240" si="3848">BT239</f>
        <v>0</v>
      </c>
      <c r="BU240" s="397">
        <v>-914</v>
      </c>
      <c r="BV240" s="240">
        <f t="shared" si="3700"/>
        <v>0</v>
      </c>
      <c r="BW240" s="220">
        <f t="shared" ref="BW240" si="3849">BW239</f>
        <v>0</v>
      </c>
      <c r="BX240" s="397">
        <v>-214</v>
      </c>
      <c r="BY240" s="236">
        <f t="shared" si="3701"/>
        <v>0</v>
      </c>
      <c r="BZ240" s="212">
        <f t="shared" si="3763"/>
        <v>0</v>
      </c>
      <c r="CA240" s="213"/>
      <c r="CB240" s="240">
        <f t="shared" si="3702"/>
        <v>0</v>
      </c>
      <c r="CC240" s="214">
        <f t="shared" si="3764"/>
        <v>0</v>
      </c>
      <c r="CD240" s="215"/>
      <c r="CE240" s="242">
        <f t="shared" si="3703"/>
        <v>0</v>
      </c>
      <c r="CF240" s="221">
        <f t="shared" si="3704"/>
        <v>-17878.13</v>
      </c>
      <c r="CG240" s="222">
        <f t="shared" si="3705"/>
        <v>0</v>
      </c>
      <c r="CH240" s="222">
        <f t="shared" si="3706"/>
        <v>1</v>
      </c>
      <c r="CI240" s="223">
        <v>41061</v>
      </c>
      <c r="CJ240" s="209">
        <f t="shared" si="3707"/>
        <v>0</v>
      </c>
      <c r="CK240" s="209">
        <f t="shared" si="3708"/>
        <v>-17878.13</v>
      </c>
      <c r="CL240" s="209">
        <f t="shared" si="3765"/>
        <v>953749.60999999987</v>
      </c>
      <c r="CM240" s="207">
        <f>MAX(CL55:CL240)</f>
        <v>971627.73999999987</v>
      </c>
      <c r="CN240" s="207">
        <f t="shared" si="3709"/>
        <v>-17878.130000000005</v>
      </c>
      <c r="CO240" s="225" t="b">
        <f>(CN241=CM394)</f>
        <v>0</v>
      </c>
      <c r="CP240" s="226">
        <f t="shared" si="3677"/>
        <v>0</v>
      </c>
      <c r="CQ240" s="227">
        <f t="shared" si="3710"/>
        <v>42156</v>
      </c>
      <c r="CR240" s="228">
        <f t="shared" si="3711"/>
        <v>116363.5</v>
      </c>
      <c r="CS240" s="228">
        <f t="shared" si="3712"/>
        <v>0</v>
      </c>
      <c r="CT240" s="228">
        <f t="shared" si="3713"/>
        <v>0</v>
      </c>
      <c r="CU240" s="228">
        <f t="shared" si="3714"/>
        <v>0</v>
      </c>
      <c r="CV240" s="228">
        <f t="shared" si="3715"/>
        <v>0</v>
      </c>
      <c r="CW240" s="228">
        <f t="shared" si="3716"/>
        <v>130601</v>
      </c>
      <c r="CX240" s="228">
        <f t="shared" si="3717"/>
        <v>0</v>
      </c>
      <c r="CY240" s="228">
        <f t="shared" si="3718"/>
        <v>0</v>
      </c>
      <c r="CZ240" s="228">
        <f t="shared" si="3719"/>
        <v>0</v>
      </c>
      <c r="DA240" s="228">
        <f t="shared" si="3720"/>
        <v>77604</v>
      </c>
      <c r="DB240" s="228">
        <f t="shared" si="3721"/>
        <v>162241</v>
      </c>
      <c r="DC240" s="228">
        <f t="shared" si="3722"/>
        <v>0</v>
      </c>
      <c r="DD240" s="228">
        <f t="shared" si="3723"/>
        <v>0</v>
      </c>
      <c r="DE240" s="228">
        <f t="shared" si="3724"/>
        <v>170780.46999999997</v>
      </c>
      <c r="DF240" s="228">
        <f t="shared" si="3725"/>
        <v>0</v>
      </c>
      <c r="DG240" s="228">
        <f t="shared" si="3726"/>
        <v>0</v>
      </c>
      <c r="DH240" s="228">
        <f t="shared" si="3727"/>
        <v>126305.69000000006</v>
      </c>
      <c r="DI240" s="228">
        <f t="shared" si="3728"/>
        <v>0</v>
      </c>
      <c r="DJ240" s="228">
        <f t="shared" si="3729"/>
        <v>0</v>
      </c>
      <c r="DK240" s="228">
        <f t="shared" si="3730"/>
        <v>423978.86</v>
      </c>
      <c r="DL240" s="228">
        <f t="shared" si="3731"/>
        <v>0</v>
      </c>
      <c r="DM240" s="228">
        <f t="shared" si="3732"/>
        <v>0</v>
      </c>
      <c r="DN240" s="228">
        <f t="shared" si="3733"/>
        <v>0</v>
      </c>
      <c r="DO240" s="228">
        <f t="shared" si="3734"/>
        <v>0</v>
      </c>
      <c r="DP240" s="229">
        <f t="shared" si="3735"/>
        <v>42156</v>
      </c>
      <c r="DQ240" s="228">
        <f t="shared" si="2688"/>
        <v>1207874.52</v>
      </c>
      <c r="DR240" s="230">
        <f t="shared" si="2689"/>
        <v>42156</v>
      </c>
      <c r="DS240" s="231">
        <f t="shared" si="2690"/>
        <v>-11321.75</v>
      </c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32"/>
      <c r="EG240" s="232"/>
      <c r="EH240" s="232"/>
      <c r="EI240" s="232"/>
      <c r="EJ240" s="232"/>
      <c r="EK240" s="232"/>
      <c r="EL240" s="232"/>
      <c r="EM240" s="232"/>
      <c r="EN240" s="205"/>
      <c r="EO240" s="205"/>
      <c r="EP240" s="205"/>
      <c r="EQ240" s="205"/>
      <c r="ER240" s="205"/>
      <c r="ES240" s="205"/>
      <c r="ET240" s="205"/>
      <c r="EU240" s="205"/>
      <c r="EV240" s="205"/>
      <c r="EW240" s="205"/>
      <c r="EX240" s="205"/>
      <c r="EY240" s="205"/>
      <c r="EZ240" s="205"/>
      <c r="FA240" s="233"/>
      <c r="FB240" s="233"/>
      <c r="FC240" s="233"/>
      <c r="FD240" s="233"/>
      <c r="FE240" s="233"/>
      <c r="FF240" s="233"/>
      <c r="FG240" s="233"/>
      <c r="FH240" s="233"/>
      <c r="FI240" s="233"/>
    </row>
    <row r="241" spans="1:165" s="234" customFormat="1" ht="19.5" customHeight="1" x14ac:dyDescent="0.35">
      <c r="A241" s="205"/>
      <c r="B241" s="466">
        <f t="shared" si="3736"/>
        <v>41091</v>
      </c>
      <c r="C241" s="467">
        <f t="shared" si="3737"/>
        <v>103900.48999999999</v>
      </c>
      <c r="D241" s="467">
        <v>0</v>
      </c>
      <c r="E241" s="467">
        <v>0</v>
      </c>
      <c r="F241" s="467">
        <f t="shared" si="3678"/>
        <v>6556.38</v>
      </c>
      <c r="G241" s="467">
        <f t="shared" si="3738"/>
        <v>110456.87</v>
      </c>
      <c r="H241" s="480">
        <f t="shared" si="3739"/>
        <v>6.3102493549356709E-2</v>
      </c>
      <c r="I241" s="347">
        <f t="shared" si="3740"/>
        <v>960305.98999999987</v>
      </c>
      <c r="J241" s="210">
        <f t="shared" si="3679"/>
        <v>-11321.75</v>
      </c>
      <c r="K241" s="211">
        <v>41091</v>
      </c>
      <c r="L241" s="212">
        <f t="shared" si="3741"/>
        <v>1</v>
      </c>
      <c r="M241" s="398">
        <v>858</v>
      </c>
      <c r="N241" s="235">
        <f t="shared" si="3680"/>
        <v>858</v>
      </c>
      <c r="O241" s="214">
        <f t="shared" ref="O241" si="3850">O240</f>
        <v>0</v>
      </c>
      <c r="P241" s="398">
        <v>85.8</v>
      </c>
      <c r="Q241" s="236">
        <f t="shared" si="3681"/>
        <v>0</v>
      </c>
      <c r="R241" s="212">
        <f t="shared" ref="R241" si="3851">R240</f>
        <v>0</v>
      </c>
      <c r="S241" s="397">
        <v>-967.8</v>
      </c>
      <c r="T241" s="237">
        <f t="shared" si="3682"/>
        <v>0</v>
      </c>
      <c r="U241" s="216">
        <f t="shared" ref="U241" si="3852">U240</f>
        <v>0</v>
      </c>
      <c r="V241" s="397">
        <v>-166.98</v>
      </c>
      <c r="W241" s="237">
        <f t="shared" si="3683"/>
        <v>0</v>
      </c>
      <c r="X241" s="216">
        <f t="shared" ref="X241" si="3853">X240</f>
        <v>0</v>
      </c>
      <c r="Y241" s="382">
        <v>-6468</v>
      </c>
      <c r="Z241" s="238">
        <f t="shared" si="3684"/>
        <v>0</v>
      </c>
      <c r="AA241" s="218">
        <f t="shared" ref="AA241" si="3854">AA240</f>
        <v>1</v>
      </c>
      <c r="AB241" s="382">
        <v>-3292.5</v>
      </c>
      <c r="AC241" s="239">
        <f t="shared" si="3685"/>
        <v>-3292.5</v>
      </c>
      <c r="AD241" s="216">
        <f t="shared" ref="AD241" si="3855">AD240</f>
        <v>0</v>
      </c>
      <c r="AE241" s="382">
        <v>-752.1</v>
      </c>
      <c r="AF241" s="239">
        <f t="shared" si="3686"/>
        <v>0</v>
      </c>
      <c r="AG241" s="216">
        <f t="shared" ref="AG241" si="3856">AG240</f>
        <v>0</v>
      </c>
      <c r="AH241" s="383">
        <v>141</v>
      </c>
      <c r="AI241" s="238">
        <f t="shared" si="3687"/>
        <v>0</v>
      </c>
      <c r="AJ241" s="218">
        <f t="shared" ref="AJ241" si="3857">AJ240</f>
        <v>0</v>
      </c>
      <c r="AK241" s="383">
        <v>51</v>
      </c>
      <c r="AL241" s="239">
        <f t="shared" si="3688"/>
        <v>0</v>
      </c>
      <c r="AM241" s="216">
        <f t="shared" ref="AM241" si="3858">AM240</f>
        <v>1</v>
      </c>
      <c r="AN241" s="382">
        <v>-3</v>
      </c>
      <c r="AO241" s="238">
        <f t="shared" si="3689"/>
        <v>-3</v>
      </c>
      <c r="AP241" s="218">
        <f t="shared" ref="AP241" si="3859">AP240</f>
        <v>1</v>
      </c>
      <c r="AQ241" s="398">
        <v>2650</v>
      </c>
      <c r="AR241" s="239">
        <f t="shared" si="3690"/>
        <v>2650</v>
      </c>
      <c r="AS241" s="216">
        <f t="shared" ref="AS241" si="3860">AS240</f>
        <v>0</v>
      </c>
      <c r="AT241" s="398">
        <v>265</v>
      </c>
      <c r="AU241" s="240">
        <f t="shared" si="3691"/>
        <v>0</v>
      </c>
      <c r="AV241" s="214">
        <f t="shared" ref="AV241" si="3861">AV240</f>
        <v>0</v>
      </c>
      <c r="AW241" s="398">
        <v>1284</v>
      </c>
      <c r="AX241" s="236">
        <f t="shared" si="3692"/>
        <v>0</v>
      </c>
      <c r="AY241" s="212">
        <f t="shared" ref="AY241" si="3862">AY240</f>
        <v>1</v>
      </c>
      <c r="AZ241" s="383">
        <v>1916.25</v>
      </c>
      <c r="BA241" s="241">
        <f t="shared" si="3693"/>
        <v>1916.25</v>
      </c>
      <c r="BB241" s="214">
        <f t="shared" ref="BB241" si="3863">BB240</f>
        <v>0</v>
      </c>
      <c r="BC241" s="383">
        <v>191.63</v>
      </c>
      <c r="BD241" s="242">
        <f t="shared" si="3694"/>
        <v>0</v>
      </c>
      <c r="BE241" s="212">
        <f t="shared" ref="BE241" si="3864">BE240</f>
        <v>0</v>
      </c>
      <c r="BF241" s="375">
        <v>4511.25</v>
      </c>
      <c r="BG241" s="242">
        <f t="shared" si="3695"/>
        <v>0</v>
      </c>
      <c r="BH241" s="212">
        <f t="shared" ref="BH241" si="3865">BH240</f>
        <v>1</v>
      </c>
      <c r="BI241" s="375">
        <v>2255.63</v>
      </c>
      <c r="BJ241" s="240">
        <f t="shared" si="3696"/>
        <v>2255.63</v>
      </c>
      <c r="BK241" s="212">
        <f t="shared" ref="BK241" si="3866">BK240</f>
        <v>0</v>
      </c>
      <c r="BL241" s="375">
        <v>451.13</v>
      </c>
      <c r="BM241" s="240">
        <f t="shared" si="3697"/>
        <v>0</v>
      </c>
      <c r="BN241" s="212">
        <f t="shared" ref="BN241" si="3867">BN240</f>
        <v>0</v>
      </c>
      <c r="BO241" s="397">
        <v>-3895</v>
      </c>
      <c r="BP241" s="236">
        <f t="shared" si="3698"/>
        <v>0</v>
      </c>
      <c r="BQ241" s="212">
        <f t="shared" ref="BQ241" si="3868">BQ240</f>
        <v>2</v>
      </c>
      <c r="BR241" s="398">
        <v>1086</v>
      </c>
      <c r="BS241" s="242">
        <f t="shared" si="3699"/>
        <v>2172</v>
      </c>
      <c r="BT241" s="212">
        <f t="shared" ref="BT241" si="3869">BT240</f>
        <v>0</v>
      </c>
      <c r="BU241" s="398">
        <v>523.5</v>
      </c>
      <c r="BV241" s="240">
        <f t="shared" si="3700"/>
        <v>0</v>
      </c>
      <c r="BW241" s="220">
        <f t="shared" ref="BW241" si="3870">BW240</f>
        <v>0</v>
      </c>
      <c r="BX241" s="398">
        <v>73.5</v>
      </c>
      <c r="BY241" s="236">
        <f t="shared" si="3701"/>
        <v>0</v>
      </c>
      <c r="BZ241" s="212">
        <f t="shared" si="3763"/>
        <v>0</v>
      </c>
      <c r="CA241" s="213"/>
      <c r="CB241" s="240">
        <f t="shared" si="3702"/>
        <v>0</v>
      </c>
      <c r="CC241" s="214">
        <f t="shared" si="3764"/>
        <v>0</v>
      </c>
      <c r="CD241" s="215"/>
      <c r="CE241" s="242">
        <f t="shared" si="3703"/>
        <v>0</v>
      </c>
      <c r="CF241" s="221">
        <f t="shared" si="3704"/>
        <v>6556.38</v>
      </c>
      <c r="CG241" s="222">
        <f t="shared" si="3705"/>
        <v>1</v>
      </c>
      <c r="CH241" s="222">
        <f t="shared" si="3706"/>
        <v>0</v>
      </c>
      <c r="CI241" s="223">
        <v>41091</v>
      </c>
      <c r="CJ241" s="209">
        <f t="shared" si="3707"/>
        <v>6556.38</v>
      </c>
      <c r="CK241" s="209">
        <f t="shared" si="3708"/>
        <v>0</v>
      </c>
      <c r="CL241" s="209">
        <f t="shared" si="3765"/>
        <v>960305.98999999987</v>
      </c>
      <c r="CM241" s="207">
        <f>MAX(CL55:CL241)</f>
        <v>971627.73999999987</v>
      </c>
      <c r="CN241" s="207">
        <f t="shared" si="3709"/>
        <v>-11321.75</v>
      </c>
      <c r="CO241" s="225" t="b">
        <f>(CN242=CM394)</f>
        <v>0</v>
      </c>
      <c r="CP241" s="226">
        <f t="shared" si="3677"/>
        <v>0</v>
      </c>
      <c r="CQ241" s="227">
        <f t="shared" si="3710"/>
        <v>42186</v>
      </c>
      <c r="CR241" s="228">
        <f t="shared" si="3711"/>
        <v>110807</v>
      </c>
      <c r="CS241" s="228">
        <f t="shared" si="3712"/>
        <v>0</v>
      </c>
      <c r="CT241" s="228">
        <f t="shared" si="3713"/>
        <v>0</v>
      </c>
      <c r="CU241" s="228">
        <f t="shared" si="3714"/>
        <v>0</v>
      </c>
      <c r="CV241" s="228">
        <f t="shared" si="3715"/>
        <v>0</v>
      </c>
      <c r="CW241" s="228">
        <f t="shared" si="3716"/>
        <v>134445.5</v>
      </c>
      <c r="CX241" s="228">
        <f t="shared" si="3717"/>
        <v>0</v>
      </c>
      <c r="CY241" s="228">
        <f t="shared" si="3718"/>
        <v>0</v>
      </c>
      <c r="CZ241" s="228">
        <f t="shared" si="3719"/>
        <v>0</v>
      </c>
      <c r="DA241" s="228">
        <f t="shared" si="3720"/>
        <v>78573</v>
      </c>
      <c r="DB241" s="228">
        <f t="shared" si="3721"/>
        <v>161201</v>
      </c>
      <c r="DC241" s="228">
        <f t="shared" si="3722"/>
        <v>0</v>
      </c>
      <c r="DD241" s="228">
        <f t="shared" si="3723"/>
        <v>0</v>
      </c>
      <c r="DE241" s="228">
        <f t="shared" si="3724"/>
        <v>173798.96999999997</v>
      </c>
      <c r="DF241" s="228">
        <f t="shared" si="3725"/>
        <v>0</v>
      </c>
      <c r="DG241" s="228">
        <f t="shared" si="3726"/>
        <v>0</v>
      </c>
      <c r="DH241" s="228">
        <f t="shared" si="3727"/>
        <v>127246.07000000007</v>
      </c>
      <c r="DI241" s="228">
        <f t="shared" si="3728"/>
        <v>0</v>
      </c>
      <c r="DJ241" s="228">
        <f t="shared" si="3729"/>
        <v>0</v>
      </c>
      <c r="DK241" s="228">
        <f t="shared" si="3730"/>
        <v>425422.92</v>
      </c>
      <c r="DL241" s="228">
        <f t="shared" si="3731"/>
        <v>0</v>
      </c>
      <c r="DM241" s="228">
        <f t="shared" si="3732"/>
        <v>0</v>
      </c>
      <c r="DN241" s="228">
        <f t="shared" si="3733"/>
        <v>0</v>
      </c>
      <c r="DO241" s="228">
        <f t="shared" si="3734"/>
        <v>0</v>
      </c>
      <c r="DP241" s="229">
        <f t="shared" si="3735"/>
        <v>42186</v>
      </c>
      <c r="DQ241" s="228">
        <f t="shared" si="2688"/>
        <v>1211494.46</v>
      </c>
      <c r="DR241" s="230">
        <f t="shared" si="2689"/>
        <v>42186</v>
      </c>
      <c r="DS241" s="231">
        <f t="shared" si="2690"/>
        <v>-4119.8699999999953</v>
      </c>
      <c r="DT241" s="232"/>
      <c r="DU241" s="232"/>
      <c r="DV241" s="232"/>
      <c r="DW241" s="232"/>
      <c r="DX241" s="232"/>
      <c r="DY241" s="232"/>
      <c r="DZ241" s="232"/>
      <c r="EA241" s="232"/>
      <c r="EB241" s="232"/>
      <c r="EC241" s="232"/>
      <c r="ED241" s="232"/>
      <c r="EE241" s="232"/>
      <c r="EF241" s="232"/>
      <c r="EG241" s="232"/>
      <c r="EH241" s="232"/>
      <c r="EI241" s="232"/>
      <c r="EJ241" s="232"/>
      <c r="EK241" s="232"/>
      <c r="EL241" s="232"/>
      <c r="EM241" s="232"/>
      <c r="EN241" s="205"/>
      <c r="EO241" s="205"/>
      <c r="EP241" s="205"/>
      <c r="EQ241" s="205"/>
      <c r="ER241" s="205"/>
      <c r="ES241" s="205"/>
      <c r="ET241" s="205"/>
      <c r="EU241" s="205"/>
      <c r="EV241" s="205"/>
      <c r="EW241" s="205"/>
      <c r="EX241" s="205"/>
      <c r="EY241" s="205"/>
      <c r="EZ241" s="205"/>
      <c r="FA241" s="233"/>
      <c r="FB241" s="233"/>
      <c r="FC241" s="233"/>
      <c r="FD241" s="233"/>
      <c r="FE241" s="233"/>
      <c r="FF241" s="233"/>
      <c r="FG241" s="233"/>
      <c r="FH241" s="233"/>
      <c r="FI241" s="233"/>
    </row>
    <row r="242" spans="1:165" s="234" customFormat="1" ht="19.5" customHeight="1" x14ac:dyDescent="0.35">
      <c r="A242" s="205"/>
      <c r="B242" s="466">
        <f t="shared" si="3736"/>
        <v>41122</v>
      </c>
      <c r="C242" s="467">
        <f t="shared" si="3737"/>
        <v>110456.87</v>
      </c>
      <c r="D242" s="467">
        <v>0</v>
      </c>
      <c r="E242" s="467">
        <v>0</v>
      </c>
      <c r="F242" s="467">
        <f t="shared" si="3678"/>
        <v>7201.8799999999992</v>
      </c>
      <c r="G242" s="467">
        <f t="shared" si="3738"/>
        <v>117658.75</v>
      </c>
      <c r="H242" s="480">
        <f t="shared" si="3739"/>
        <v>6.5200833592333363E-2</v>
      </c>
      <c r="I242" s="347">
        <f t="shared" si="3740"/>
        <v>967507.86999999988</v>
      </c>
      <c r="J242" s="210">
        <f t="shared" si="3679"/>
        <v>-4119.8699999999953</v>
      </c>
      <c r="K242" s="211">
        <v>41122</v>
      </c>
      <c r="L242" s="212">
        <f t="shared" si="3741"/>
        <v>1</v>
      </c>
      <c r="M242" s="398">
        <v>1363</v>
      </c>
      <c r="N242" s="235">
        <f t="shared" si="3680"/>
        <v>1363</v>
      </c>
      <c r="O242" s="214">
        <f t="shared" ref="O242" si="3871">O241</f>
        <v>0</v>
      </c>
      <c r="P242" s="398">
        <v>136.30000000000001</v>
      </c>
      <c r="Q242" s="236">
        <f t="shared" si="3681"/>
        <v>0</v>
      </c>
      <c r="R242" s="212">
        <f t="shared" ref="R242" si="3872">R241</f>
        <v>0</v>
      </c>
      <c r="S242" s="398">
        <v>2594.1999999999998</v>
      </c>
      <c r="T242" s="237">
        <f t="shared" si="3682"/>
        <v>0</v>
      </c>
      <c r="U242" s="216">
        <f t="shared" ref="U242" si="3873">U241</f>
        <v>0</v>
      </c>
      <c r="V242" s="398">
        <v>259.42</v>
      </c>
      <c r="W242" s="237">
        <f t="shared" si="3683"/>
        <v>0</v>
      </c>
      <c r="X242" s="216">
        <f t="shared" ref="X242" si="3874">X241</f>
        <v>0</v>
      </c>
      <c r="Y242" s="383">
        <v>7632</v>
      </c>
      <c r="Z242" s="238">
        <f t="shared" si="3684"/>
        <v>0</v>
      </c>
      <c r="AA242" s="218">
        <f t="shared" ref="AA242" si="3875">AA241</f>
        <v>1</v>
      </c>
      <c r="AB242" s="383">
        <v>3816</v>
      </c>
      <c r="AC242" s="239">
        <f t="shared" si="3685"/>
        <v>3816</v>
      </c>
      <c r="AD242" s="216">
        <f t="shared" ref="AD242" si="3876">AD241</f>
        <v>0</v>
      </c>
      <c r="AE242" s="383">
        <v>763.2</v>
      </c>
      <c r="AF242" s="239">
        <f t="shared" si="3686"/>
        <v>0</v>
      </c>
      <c r="AG242" s="216">
        <f t="shared" ref="AG242" si="3877">AG241</f>
        <v>0</v>
      </c>
      <c r="AH242" s="383">
        <v>18585</v>
      </c>
      <c r="AI242" s="238">
        <f t="shared" si="3687"/>
        <v>0</v>
      </c>
      <c r="AJ242" s="218">
        <f t="shared" ref="AJ242" si="3878">AJ241</f>
        <v>0</v>
      </c>
      <c r="AK242" s="383">
        <v>9292.5</v>
      </c>
      <c r="AL242" s="239">
        <f t="shared" si="3688"/>
        <v>0</v>
      </c>
      <c r="AM242" s="216">
        <f t="shared" ref="AM242" si="3879">AM241</f>
        <v>1</v>
      </c>
      <c r="AN242" s="383">
        <v>3717</v>
      </c>
      <c r="AO242" s="238">
        <f t="shared" si="3689"/>
        <v>3717</v>
      </c>
      <c r="AP242" s="218">
        <f t="shared" ref="AP242" si="3880">AP241</f>
        <v>1</v>
      </c>
      <c r="AQ242" s="397">
        <v>-197</v>
      </c>
      <c r="AR242" s="239">
        <f t="shared" si="3690"/>
        <v>-197</v>
      </c>
      <c r="AS242" s="216">
        <f t="shared" ref="AS242" si="3881">AS241</f>
        <v>0</v>
      </c>
      <c r="AT242" s="397">
        <v>-54.8</v>
      </c>
      <c r="AU242" s="240">
        <f t="shared" si="3691"/>
        <v>0</v>
      </c>
      <c r="AV242" s="214">
        <f t="shared" ref="AV242" si="3882">AV241</f>
        <v>0</v>
      </c>
      <c r="AW242" s="398">
        <v>1700</v>
      </c>
      <c r="AX242" s="236">
        <f t="shared" si="3692"/>
        <v>0</v>
      </c>
      <c r="AY242" s="212">
        <f t="shared" ref="AY242" si="3883">AY241</f>
        <v>1</v>
      </c>
      <c r="AZ242" s="382">
        <v>-320.25</v>
      </c>
      <c r="BA242" s="241">
        <f t="shared" si="3693"/>
        <v>-320.25</v>
      </c>
      <c r="BB242" s="214">
        <f t="shared" ref="BB242" si="3884">BB241</f>
        <v>0</v>
      </c>
      <c r="BC242" s="382">
        <v>-67.13</v>
      </c>
      <c r="BD242" s="242">
        <f t="shared" si="3694"/>
        <v>0</v>
      </c>
      <c r="BE242" s="212">
        <f t="shared" ref="BE242" si="3885">BE241</f>
        <v>0</v>
      </c>
      <c r="BF242" s="375">
        <v>997.25</v>
      </c>
      <c r="BG242" s="242">
        <f t="shared" si="3695"/>
        <v>0</v>
      </c>
      <c r="BH242" s="212">
        <f t="shared" ref="BH242" si="3886">BH241</f>
        <v>1</v>
      </c>
      <c r="BI242" s="375">
        <v>479.13</v>
      </c>
      <c r="BJ242" s="240">
        <f t="shared" si="3696"/>
        <v>479.13</v>
      </c>
      <c r="BK242" s="212">
        <f t="shared" ref="BK242" si="3887">BK241</f>
        <v>0</v>
      </c>
      <c r="BL242" s="375">
        <v>64.63</v>
      </c>
      <c r="BM242" s="240">
        <f t="shared" si="3697"/>
        <v>0</v>
      </c>
      <c r="BN242" s="212">
        <f t="shared" ref="BN242" si="3888">BN241</f>
        <v>0</v>
      </c>
      <c r="BO242" s="398">
        <v>575</v>
      </c>
      <c r="BP242" s="236">
        <f t="shared" si="3698"/>
        <v>0</v>
      </c>
      <c r="BQ242" s="212">
        <f t="shared" ref="BQ242" si="3889">BQ241</f>
        <v>2</v>
      </c>
      <c r="BR242" s="397">
        <v>-828</v>
      </c>
      <c r="BS242" s="242">
        <f t="shared" si="3699"/>
        <v>-1656</v>
      </c>
      <c r="BT242" s="212">
        <f t="shared" ref="BT242" si="3890">BT241</f>
        <v>0</v>
      </c>
      <c r="BU242" s="397">
        <v>-453</v>
      </c>
      <c r="BV242" s="240">
        <f t="shared" si="3700"/>
        <v>0</v>
      </c>
      <c r="BW242" s="220">
        <f t="shared" ref="BW242" si="3891">BW241</f>
        <v>0</v>
      </c>
      <c r="BX242" s="397">
        <v>-153</v>
      </c>
      <c r="BY242" s="236">
        <f t="shared" si="3701"/>
        <v>0</v>
      </c>
      <c r="BZ242" s="212">
        <f t="shared" si="3763"/>
        <v>0</v>
      </c>
      <c r="CA242" s="213"/>
      <c r="CB242" s="240">
        <f t="shared" si="3702"/>
        <v>0</v>
      </c>
      <c r="CC242" s="214">
        <f t="shared" si="3764"/>
        <v>0</v>
      </c>
      <c r="CD242" s="215"/>
      <c r="CE242" s="242">
        <f t="shared" si="3703"/>
        <v>0</v>
      </c>
      <c r="CF242" s="221">
        <f t="shared" si="3704"/>
        <v>7201.8799999999992</v>
      </c>
      <c r="CG242" s="222">
        <f t="shared" si="3705"/>
        <v>1</v>
      </c>
      <c r="CH242" s="222">
        <f t="shared" si="3706"/>
        <v>0</v>
      </c>
      <c r="CI242" s="223">
        <v>41122</v>
      </c>
      <c r="CJ242" s="209">
        <f t="shared" si="3707"/>
        <v>7201.8799999999992</v>
      </c>
      <c r="CK242" s="209">
        <f t="shared" si="3708"/>
        <v>0</v>
      </c>
      <c r="CL242" s="209">
        <f t="shared" si="3765"/>
        <v>967507.86999999988</v>
      </c>
      <c r="CM242" s="207">
        <f>MAX(CL55:CL242)</f>
        <v>971627.73999999987</v>
      </c>
      <c r="CN242" s="207">
        <f t="shared" si="3709"/>
        <v>-4119.8699999999953</v>
      </c>
      <c r="CO242" s="225" t="b">
        <f>(CN243=CM394)</f>
        <v>0</v>
      </c>
      <c r="CP242" s="226">
        <f t="shared" si="3677"/>
        <v>0</v>
      </c>
      <c r="CQ242" s="227">
        <f t="shared" si="3710"/>
        <v>42217</v>
      </c>
      <c r="CR242" s="228">
        <f t="shared" si="3711"/>
        <v>115323</v>
      </c>
      <c r="CS242" s="228">
        <f t="shared" si="3712"/>
        <v>0</v>
      </c>
      <c r="CT242" s="228">
        <f t="shared" si="3713"/>
        <v>0</v>
      </c>
      <c r="CU242" s="228">
        <f t="shared" si="3714"/>
        <v>0</v>
      </c>
      <c r="CV242" s="228">
        <f t="shared" si="3715"/>
        <v>0</v>
      </c>
      <c r="CW242" s="228">
        <f t="shared" si="3716"/>
        <v>134163</v>
      </c>
      <c r="CX242" s="228">
        <f t="shared" si="3717"/>
        <v>0</v>
      </c>
      <c r="CY242" s="228">
        <f t="shared" si="3718"/>
        <v>0</v>
      </c>
      <c r="CZ242" s="228">
        <f t="shared" si="3719"/>
        <v>0</v>
      </c>
      <c r="DA242" s="228">
        <f t="shared" si="3720"/>
        <v>77261</v>
      </c>
      <c r="DB242" s="228">
        <f t="shared" si="3721"/>
        <v>163062</v>
      </c>
      <c r="DC242" s="228">
        <f t="shared" si="3722"/>
        <v>0</v>
      </c>
      <c r="DD242" s="228">
        <f t="shared" si="3723"/>
        <v>0</v>
      </c>
      <c r="DE242" s="228">
        <f t="shared" si="3724"/>
        <v>171686.21999999997</v>
      </c>
      <c r="DF242" s="228">
        <f t="shared" si="3725"/>
        <v>0</v>
      </c>
      <c r="DG242" s="228">
        <f t="shared" si="3726"/>
        <v>0</v>
      </c>
      <c r="DH242" s="228">
        <f t="shared" si="3727"/>
        <v>127888.95000000007</v>
      </c>
      <c r="DI242" s="228">
        <f t="shared" si="3728"/>
        <v>0</v>
      </c>
      <c r="DJ242" s="228">
        <f t="shared" si="3729"/>
        <v>0</v>
      </c>
      <c r="DK242" s="228">
        <f t="shared" si="3730"/>
        <v>429694.92</v>
      </c>
      <c r="DL242" s="228">
        <f t="shared" si="3731"/>
        <v>0</v>
      </c>
      <c r="DM242" s="228">
        <f t="shared" si="3732"/>
        <v>0</v>
      </c>
      <c r="DN242" s="228">
        <f t="shared" si="3733"/>
        <v>0</v>
      </c>
      <c r="DO242" s="228">
        <f t="shared" si="3734"/>
        <v>0</v>
      </c>
      <c r="DP242" s="229">
        <f t="shared" si="3735"/>
        <v>42217</v>
      </c>
      <c r="DQ242" s="228">
        <f t="shared" si="2688"/>
        <v>1219079.0900000001</v>
      </c>
      <c r="DR242" s="230">
        <f t="shared" si="2689"/>
        <v>42217</v>
      </c>
      <c r="DS242" s="231">
        <f t="shared" si="2690"/>
        <v>0</v>
      </c>
      <c r="DT242" s="232"/>
      <c r="DU242" s="232"/>
      <c r="DV242" s="232"/>
      <c r="DW242" s="232"/>
      <c r="DX242" s="232"/>
      <c r="DY242" s="232"/>
      <c r="DZ242" s="232"/>
      <c r="EA242" s="232"/>
      <c r="EB242" s="232"/>
      <c r="EC242" s="232"/>
      <c r="ED242" s="232"/>
      <c r="EE242" s="232"/>
      <c r="EF242" s="232"/>
      <c r="EG242" s="232"/>
      <c r="EH242" s="232"/>
      <c r="EI242" s="232"/>
      <c r="EJ242" s="232"/>
      <c r="EK242" s="232"/>
      <c r="EL242" s="232"/>
      <c r="EM242" s="232"/>
      <c r="EN242" s="205"/>
      <c r="EO242" s="205"/>
      <c r="EP242" s="205"/>
      <c r="EQ242" s="205"/>
      <c r="ER242" s="205"/>
      <c r="ES242" s="205"/>
      <c r="ET242" s="205"/>
      <c r="EU242" s="205"/>
      <c r="EV242" s="205"/>
      <c r="EW242" s="205"/>
      <c r="EX242" s="205"/>
      <c r="EY242" s="205"/>
      <c r="EZ242" s="205"/>
      <c r="FA242" s="233"/>
      <c r="FB242" s="233"/>
      <c r="FC242" s="233"/>
      <c r="FD242" s="233"/>
      <c r="FE242" s="233"/>
      <c r="FF242" s="233"/>
      <c r="FG242" s="233"/>
      <c r="FH242" s="233"/>
      <c r="FI242" s="233"/>
    </row>
    <row r="243" spans="1:165" s="234" customFormat="1" ht="19.5" customHeight="1" x14ac:dyDescent="0.35">
      <c r="A243" s="205"/>
      <c r="B243" s="466">
        <f t="shared" si="3736"/>
        <v>41153</v>
      </c>
      <c r="C243" s="467">
        <f t="shared" si="3737"/>
        <v>117658.75</v>
      </c>
      <c r="D243" s="467">
        <v>0</v>
      </c>
      <c r="E243" s="467">
        <v>0</v>
      </c>
      <c r="F243" s="467">
        <f t="shared" si="3678"/>
        <v>12373.380000000001</v>
      </c>
      <c r="G243" s="467">
        <f t="shared" si="3738"/>
        <v>130032.13</v>
      </c>
      <c r="H243" s="480">
        <f t="shared" si="3739"/>
        <v>0.10516327939910972</v>
      </c>
      <c r="I243" s="347">
        <f t="shared" si="3740"/>
        <v>979881.24999999988</v>
      </c>
      <c r="J243" s="210">
        <f t="shared" si="3679"/>
        <v>0</v>
      </c>
      <c r="K243" s="211">
        <v>41153</v>
      </c>
      <c r="L243" s="212">
        <f t="shared" si="3741"/>
        <v>1</v>
      </c>
      <c r="M243" s="398">
        <v>1704.5</v>
      </c>
      <c r="N243" s="235">
        <f t="shared" si="3680"/>
        <v>1704.5</v>
      </c>
      <c r="O243" s="214">
        <f t="shared" ref="O243" si="3892">O242</f>
        <v>0</v>
      </c>
      <c r="P243" s="398">
        <v>170.45</v>
      </c>
      <c r="Q243" s="236">
        <f t="shared" si="3681"/>
        <v>0</v>
      </c>
      <c r="R243" s="212">
        <f t="shared" ref="R243" si="3893">R242</f>
        <v>0</v>
      </c>
      <c r="S243" s="398">
        <v>539</v>
      </c>
      <c r="T243" s="237">
        <f t="shared" si="3682"/>
        <v>0</v>
      </c>
      <c r="U243" s="216">
        <f t="shared" ref="U243" si="3894">U242</f>
        <v>0</v>
      </c>
      <c r="V243" s="398">
        <v>53.9</v>
      </c>
      <c r="W243" s="237">
        <f t="shared" si="3683"/>
        <v>0</v>
      </c>
      <c r="X243" s="216">
        <f t="shared" ref="X243" si="3895">X242</f>
        <v>0</v>
      </c>
      <c r="Y243" s="383">
        <v>8162</v>
      </c>
      <c r="Z243" s="238">
        <f t="shared" si="3684"/>
        <v>0</v>
      </c>
      <c r="AA243" s="218">
        <f t="shared" ref="AA243" si="3896">AA242</f>
        <v>1</v>
      </c>
      <c r="AB243" s="383">
        <v>4081</v>
      </c>
      <c r="AC243" s="239">
        <f t="shared" si="3685"/>
        <v>4081</v>
      </c>
      <c r="AD243" s="216">
        <f t="shared" ref="AD243" si="3897">AD242</f>
        <v>0</v>
      </c>
      <c r="AE243" s="383">
        <v>816.2</v>
      </c>
      <c r="AF243" s="239">
        <f t="shared" si="3686"/>
        <v>0</v>
      </c>
      <c r="AG243" s="216">
        <f t="shared" ref="AG243" si="3898">AG242</f>
        <v>0</v>
      </c>
      <c r="AH243" s="383">
        <v>13890</v>
      </c>
      <c r="AI243" s="238">
        <f t="shared" si="3687"/>
        <v>0</v>
      </c>
      <c r="AJ243" s="218">
        <f t="shared" ref="AJ243" si="3899">AJ242</f>
        <v>0</v>
      </c>
      <c r="AK243" s="383">
        <v>6945</v>
      </c>
      <c r="AL243" s="239">
        <f t="shared" si="3688"/>
        <v>0</v>
      </c>
      <c r="AM243" s="216">
        <f t="shared" ref="AM243" si="3900">AM242</f>
        <v>1</v>
      </c>
      <c r="AN243" s="383">
        <v>2778</v>
      </c>
      <c r="AO243" s="238">
        <f t="shared" si="3689"/>
        <v>2778</v>
      </c>
      <c r="AP243" s="218">
        <f t="shared" ref="AP243" si="3901">AP242</f>
        <v>1</v>
      </c>
      <c r="AQ243" s="397">
        <v>-2352</v>
      </c>
      <c r="AR243" s="239">
        <f t="shared" si="3690"/>
        <v>-2352</v>
      </c>
      <c r="AS243" s="216">
        <f t="shared" ref="AS243" si="3902">AS242</f>
        <v>0</v>
      </c>
      <c r="AT243" s="397">
        <v>-270.3</v>
      </c>
      <c r="AU243" s="240">
        <f t="shared" si="3691"/>
        <v>0</v>
      </c>
      <c r="AV243" s="214">
        <f t="shared" ref="AV243" si="3903">AV242</f>
        <v>0</v>
      </c>
      <c r="AW243" s="398">
        <v>290</v>
      </c>
      <c r="AX243" s="236">
        <f t="shared" si="3692"/>
        <v>0</v>
      </c>
      <c r="AY243" s="212">
        <f t="shared" ref="AY243" si="3904">AY242</f>
        <v>1</v>
      </c>
      <c r="AZ243" s="383">
        <v>3183.75</v>
      </c>
      <c r="BA243" s="241">
        <f t="shared" si="3693"/>
        <v>3183.75</v>
      </c>
      <c r="BB243" s="214">
        <f t="shared" ref="BB243" si="3905">BB242</f>
        <v>0</v>
      </c>
      <c r="BC243" s="383">
        <v>318.38</v>
      </c>
      <c r="BD243" s="242">
        <f t="shared" si="3694"/>
        <v>0</v>
      </c>
      <c r="BE243" s="212">
        <f t="shared" ref="BE243" si="3906">BE242</f>
        <v>0</v>
      </c>
      <c r="BF243" s="375">
        <v>3456.25</v>
      </c>
      <c r="BG243" s="242">
        <f t="shared" si="3695"/>
        <v>0</v>
      </c>
      <c r="BH243" s="212">
        <f t="shared" ref="BH243" si="3907">BH242</f>
        <v>1</v>
      </c>
      <c r="BI243" s="375">
        <v>1728.13</v>
      </c>
      <c r="BJ243" s="240">
        <f t="shared" si="3696"/>
        <v>1728.13</v>
      </c>
      <c r="BK243" s="212">
        <f t="shared" ref="BK243" si="3908">BK242</f>
        <v>0</v>
      </c>
      <c r="BL243" s="375">
        <v>345.63</v>
      </c>
      <c r="BM243" s="240">
        <f t="shared" si="3697"/>
        <v>0</v>
      </c>
      <c r="BN243" s="212">
        <f t="shared" ref="BN243" si="3909">BN242</f>
        <v>0</v>
      </c>
      <c r="BO243" s="398">
        <v>2081.25</v>
      </c>
      <c r="BP243" s="236">
        <f t="shared" si="3698"/>
        <v>0</v>
      </c>
      <c r="BQ243" s="212">
        <f t="shared" ref="BQ243" si="3910">BQ242</f>
        <v>2</v>
      </c>
      <c r="BR243" s="398">
        <v>625</v>
      </c>
      <c r="BS243" s="242">
        <f t="shared" si="3699"/>
        <v>1250</v>
      </c>
      <c r="BT243" s="212">
        <f t="shared" ref="BT243" si="3911">BT242</f>
        <v>0</v>
      </c>
      <c r="BU243" s="398">
        <v>312.5</v>
      </c>
      <c r="BV243" s="240">
        <f t="shared" si="3700"/>
        <v>0</v>
      </c>
      <c r="BW243" s="220">
        <f t="shared" ref="BW243" si="3912">BW242</f>
        <v>0</v>
      </c>
      <c r="BX243" s="398">
        <v>62.5</v>
      </c>
      <c r="BY243" s="236">
        <f t="shared" si="3701"/>
        <v>0</v>
      </c>
      <c r="BZ243" s="212">
        <f t="shared" si="3763"/>
        <v>0</v>
      </c>
      <c r="CA243" s="213"/>
      <c r="CB243" s="240">
        <f t="shared" si="3702"/>
        <v>0</v>
      </c>
      <c r="CC243" s="214">
        <f t="shared" si="3764"/>
        <v>0</v>
      </c>
      <c r="CD243" s="215"/>
      <c r="CE243" s="242">
        <f t="shared" si="3703"/>
        <v>0</v>
      </c>
      <c r="CF243" s="221">
        <f t="shared" si="3704"/>
        <v>12373.380000000001</v>
      </c>
      <c r="CG243" s="222">
        <f t="shared" si="3705"/>
        <v>1</v>
      </c>
      <c r="CH243" s="222">
        <f t="shared" si="3706"/>
        <v>0</v>
      </c>
      <c r="CI243" s="223">
        <v>41153</v>
      </c>
      <c r="CJ243" s="209">
        <f t="shared" si="3707"/>
        <v>12373.380000000001</v>
      </c>
      <c r="CK243" s="209">
        <f t="shared" si="3708"/>
        <v>0</v>
      </c>
      <c r="CL243" s="209">
        <f t="shared" si="3765"/>
        <v>979881.24999999988</v>
      </c>
      <c r="CM243" s="207">
        <f>MAX(CL55:CL243)</f>
        <v>979881.24999999988</v>
      </c>
      <c r="CN243" s="207">
        <f t="shared" si="3709"/>
        <v>0</v>
      </c>
      <c r="CO243" s="225" t="b">
        <f>(CN244=CM394)</f>
        <v>0</v>
      </c>
      <c r="CP243" s="226">
        <f t="shared" si="3677"/>
        <v>0</v>
      </c>
      <c r="CQ243" s="227">
        <f t="shared" si="3710"/>
        <v>42248</v>
      </c>
      <c r="CR243" s="228">
        <f t="shared" si="3711"/>
        <v>117930.5</v>
      </c>
      <c r="CS243" s="228">
        <f t="shared" si="3712"/>
        <v>0</v>
      </c>
      <c r="CT243" s="228">
        <f t="shared" si="3713"/>
        <v>0</v>
      </c>
      <c r="CU243" s="228">
        <f t="shared" si="3714"/>
        <v>0</v>
      </c>
      <c r="CV243" s="228">
        <f t="shared" si="3715"/>
        <v>0</v>
      </c>
      <c r="CW243" s="228">
        <f t="shared" si="3716"/>
        <v>132094</v>
      </c>
      <c r="CX243" s="228">
        <f t="shared" si="3717"/>
        <v>0</v>
      </c>
      <c r="CY243" s="228">
        <f t="shared" si="3718"/>
        <v>0</v>
      </c>
      <c r="CZ243" s="228">
        <f t="shared" si="3719"/>
        <v>0</v>
      </c>
      <c r="DA243" s="228">
        <f t="shared" si="3720"/>
        <v>76045</v>
      </c>
      <c r="DB243" s="228">
        <f t="shared" si="3721"/>
        <v>164026</v>
      </c>
      <c r="DC243" s="228">
        <f t="shared" si="3722"/>
        <v>0</v>
      </c>
      <c r="DD243" s="228">
        <f t="shared" si="3723"/>
        <v>0</v>
      </c>
      <c r="DE243" s="228">
        <f t="shared" si="3724"/>
        <v>171170.96999999997</v>
      </c>
      <c r="DF243" s="228">
        <f t="shared" si="3725"/>
        <v>0</v>
      </c>
      <c r="DG243" s="228">
        <f t="shared" si="3726"/>
        <v>0</v>
      </c>
      <c r="DH243" s="228">
        <f t="shared" si="3727"/>
        <v>128304.95000000007</v>
      </c>
      <c r="DI243" s="228">
        <f t="shared" si="3728"/>
        <v>0</v>
      </c>
      <c r="DJ243" s="228">
        <f t="shared" si="3729"/>
        <v>0</v>
      </c>
      <c r="DK243" s="228">
        <f t="shared" si="3730"/>
        <v>431944.94</v>
      </c>
      <c r="DL243" s="228">
        <f t="shared" si="3731"/>
        <v>0</v>
      </c>
      <c r="DM243" s="228">
        <f t="shared" si="3732"/>
        <v>0</v>
      </c>
      <c r="DN243" s="228">
        <f t="shared" si="3733"/>
        <v>0</v>
      </c>
      <c r="DO243" s="228">
        <f t="shared" si="3734"/>
        <v>0</v>
      </c>
      <c r="DP243" s="229">
        <f t="shared" si="3735"/>
        <v>42248</v>
      </c>
      <c r="DQ243" s="228">
        <f t="shared" si="2688"/>
        <v>1221516.3600000001</v>
      </c>
      <c r="DR243" s="230">
        <f t="shared" si="2689"/>
        <v>42248</v>
      </c>
      <c r="DS243" s="231">
        <f t="shared" si="2690"/>
        <v>0</v>
      </c>
      <c r="DT243" s="232"/>
      <c r="DU243" s="232"/>
      <c r="DV243" s="232"/>
      <c r="DW243" s="232"/>
      <c r="DX243" s="232"/>
      <c r="DY243" s="232"/>
      <c r="DZ243" s="232"/>
      <c r="EA243" s="232"/>
      <c r="EB243" s="232"/>
      <c r="EC243" s="232"/>
      <c r="ED243" s="232"/>
      <c r="EE243" s="232"/>
      <c r="EF243" s="232"/>
      <c r="EG243" s="232"/>
      <c r="EH243" s="232"/>
      <c r="EI243" s="232"/>
      <c r="EJ243" s="232"/>
      <c r="EK243" s="232"/>
      <c r="EL243" s="232"/>
      <c r="EM243" s="232"/>
      <c r="EN243" s="205"/>
      <c r="EO243" s="205"/>
      <c r="EP243" s="205"/>
      <c r="EQ243" s="205"/>
      <c r="ER243" s="205"/>
      <c r="ES243" s="205"/>
      <c r="ET243" s="205"/>
      <c r="EU243" s="205"/>
      <c r="EV243" s="205"/>
      <c r="EW243" s="205"/>
      <c r="EX243" s="205"/>
      <c r="EY243" s="205"/>
      <c r="EZ243" s="205"/>
      <c r="FA243" s="233"/>
      <c r="FB243" s="233"/>
      <c r="FC243" s="233"/>
      <c r="FD243" s="233"/>
      <c r="FE243" s="233"/>
      <c r="FF243" s="233"/>
      <c r="FG243" s="233"/>
      <c r="FH243" s="233"/>
      <c r="FI243" s="233"/>
    </row>
    <row r="244" spans="1:165" s="234" customFormat="1" ht="19.5" customHeight="1" x14ac:dyDescent="0.35">
      <c r="A244" s="205"/>
      <c r="B244" s="466">
        <f t="shared" si="3736"/>
        <v>41183</v>
      </c>
      <c r="C244" s="467">
        <f t="shared" si="3737"/>
        <v>130032.13</v>
      </c>
      <c r="D244" s="467">
        <v>0</v>
      </c>
      <c r="E244" s="467">
        <v>0</v>
      </c>
      <c r="F244" s="467">
        <f t="shared" si="3678"/>
        <v>3529.88</v>
      </c>
      <c r="G244" s="467">
        <f t="shared" si="3738"/>
        <v>133562.01</v>
      </c>
      <c r="H244" s="480">
        <f t="shared" si="3739"/>
        <v>2.7146213785777407E-2</v>
      </c>
      <c r="I244" s="347">
        <f t="shared" si="3740"/>
        <v>983411.12999999989</v>
      </c>
      <c r="J244" s="210">
        <f t="shared" si="3679"/>
        <v>0</v>
      </c>
      <c r="K244" s="211">
        <v>41183</v>
      </c>
      <c r="L244" s="212">
        <f t="shared" si="3741"/>
        <v>1</v>
      </c>
      <c r="M244" s="397">
        <v>-1647.5</v>
      </c>
      <c r="N244" s="235">
        <f t="shared" si="3680"/>
        <v>-1647.5</v>
      </c>
      <c r="O244" s="214">
        <f t="shared" ref="O244" si="3913">O243</f>
        <v>0</v>
      </c>
      <c r="P244" s="397">
        <v>-270.05</v>
      </c>
      <c r="Q244" s="236">
        <f t="shared" si="3681"/>
        <v>0</v>
      </c>
      <c r="R244" s="212">
        <f t="shared" ref="R244" si="3914">R243</f>
        <v>0</v>
      </c>
      <c r="S244" s="398">
        <v>3496.4</v>
      </c>
      <c r="T244" s="237">
        <f t="shared" si="3682"/>
        <v>0</v>
      </c>
      <c r="U244" s="216">
        <f t="shared" ref="U244" si="3915">U243</f>
        <v>0</v>
      </c>
      <c r="V244" s="398">
        <v>314.54000000000002</v>
      </c>
      <c r="W244" s="237">
        <f t="shared" si="3683"/>
        <v>0</v>
      </c>
      <c r="X244" s="216">
        <f t="shared" ref="X244" si="3916">X243</f>
        <v>0</v>
      </c>
      <c r="Y244" s="383">
        <v>161</v>
      </c>
      <c r="Z244" s="238">
        <f t="shared" si="3684"/>
        <v>0</v>
      </c>
      <c r="AA244" s="218">
        <f t="shared" ref="AA244" si="3917">AA243</f>
        <v>1</v>
      </c>
      <c r="AB244" s="383">
        <v>61</v>
      </c>
      <c r="AC244" s="239">
        <f t="shared" si="3685"/>
        <v>61</v>
      </c>
      <c r="AD244" s="216">
        <f t="shared" ref="AD244" si="3918">AD243</f>
        <v>0</v>
      </c>
      <c r="AE244" s="382">
        <v>-19</v>
      </c>
      <c r="AF244" s="239">
        <f t="shared" si="3686"/>
        <v>0</v>
      </c>
      <c r="AG244" s="216">
        <f t="shared" ref="AG244" si="3919">AG243</f>
        <v>0</v>
      </c>
      <c r="AH244" s="383">
        <v>621</v>
      </c>
      <c r="AI244" s="238">
        <f t="shared" si="3687"/>
        <v>0</v>
      </c>
      <c r="AJ244" s="218">
        <f t="shared" ref="AJ244" si="3920">AJ243</f>
        <v>0</v>
      </c>
      <c r="AK244" s="383">
        <v>291</v>
      </c>
      <c r="AL244" s="239">
        <f t="shared" si="3688"/>
        <v>0</v>
      </c>
      <c r="AM244" s="216">
        <f t="shared" ref="AM244" si="3921">AM243</f>
        <v>1</v>
      </c>
      <c r="AN244" s="383">
        <v>93</v>
      </c>
      <c r="AO244" s="238">
        <f t="shared" si="3689"/>
        <v>93</v>
      </c>
      <c r="AP244" s="218">
        <f t="shared" ref="AP244" si="3922">AP243</f>
        <v>1</v>
      </c>
      <c r="AQ244" s="398">
        <v>7</v>
      </c>
      <c r="AR244" s="239">
        <f t="shared" si="3690"/>
        <v>7</v>
      </c>
      <c r="AS244" s="216">
        <f t="shared" ref="AS244" si="3923">AS243</f>
        <v>0</v>
      </c>
      <c r="AT244" s="397">
        <v>-34.4</v>
      </c>
      <c r="AU244" s="240">
        <f t="shared" si="3691"/>
        <v>0</v>
      </c>
      <c r="AV244" s="214">
        <f t="shared" ref="AV244" si="3924">AV243</f>
        <v>0</v>
      </c>
      <c r="AW244" s="398">
        <v>296</v>
      </c>
      <c r="AX244" s="236">
        <f t="shared" si="3692"/>
        <v>0</v>
      </c>
      <c r="AY244" s="212">
        <f t="shared" ref="AY244" si="3925">AY243</f>
        <v>1</v>
      </c>
      <c r="AZ244" s="383">
        <v>707.5</v>
      </c>
      <c r="BA244" s="241">
        <f t="shared" si="3693"/>
        <v>707.5</v>
      </c>
      <c r="BB244" s="214">
        <f t="shared" ref="BB244" si="3926">BB243</f>
        <v>0</v>
      </c>
      <c r="BC244" s="383">
        <v>70.75</v>
      </c>
      <c r="BD244" s="242">
        <f t="shared" si="3694"/>
        <v>0</v>
      </c>
      <c r="BE244" s="212">
        <f t="shared" ref="BE244" si="3927">BE243</f>
        <v>0</v>
      </c>
      <c r="BF244" s="375">
        <v>1273.75</v>
      </c>
      <c r="BG244" s="242">
        <f t="shared" si="3695"/>
        <v>0</v>
      </c>
      <c r="BH244" s="212">
        <f t="shared" ref="BH244" si="3928">BH243</f>
        <v>1</v>
      </c>
      <c r="BI244" s="375">
        <v>636.88</v>
      </c>
      <c r="BJ244" s="240">
        <f t="shared" si="3696"/>
        <v>636.88</v>
      </c>
      <c r="BK244" s="212">
        <f t="shared" ref="BK244" si="3929">BK243</f>
        <v>0</v>
      </c>
      <c r="BL244" s="375">
        <v>127.38</v>
      </c>
      <c r="BM244" s="240">
        <f t="shared" si="3697"/>
        <v>0</v>
      </c>
      <c r="BN244" s="212">
        <f t="shared" ref="BN244" si="3930">BN243</f>
        <v>0</v>
      </c>
      <c r="BO244" s="397">
        <v>-964</v>
      </c>
      <c r="BP244" s="236">
        <f t="shared" si="3698"/>
        <v>0</v>
      </c>
      <c r="BQ244" s="212">
        <f t="shared" ref="BQ244" si="3931">BQ243</f>
        <v>2</v>
      </c>
      <c r="BR244" s="398">
        <v>1836</v>
      </c>
      <c r="BS244" s="242">
        <f t="shared" si="3699"/>
        <v>3672</v>
      </c>
      <c r="BT244" s="212">
        <f t="shared" ref="BT244" si="3932">BT243</f>
        <v>0</v>
      </c>
      <c r="BU244" s="398">
        <v>898.5</v>
      </c>
      <c r="BV244" s="240">
        <f t="shared" si="3700"/>
        <v>0</v>
      </c>
      <c r="BW244" s="220">
        <f t="shared" ref="BW244" si="3933">BW243</f>
        <v>0</v>
      </c>
      <c r="BX244" s="398">
        <v>148.5</v>
      </c>
      <c r="BY244" s="236">
        <f t="shared" si="3701"/>
        <v>0</v>
      </c>
      <c r="BZ244" s="212">
        <f t="shared" si="3763"/>
        <v>0</v>
      </c>
      <c r="CA244" s="213"/>
      <c r="CB244" s="240">
        <f t="shared" si="3702"/>
        <v>0</v>
      </c>
      <c r="CC244" s="214">
        <f t="shared" si="3764"/>
        <v>0</v>
      </c>
      <c r="CD244" s="215"/>
      <c r="CE244" s="242">
        <f t="shared" si="3703"/>
        <v>0</v>
      </c>
      <c r="CF244" s="221">
        <f t="shared" si="3704"/>
        <v>3529.88</v>
      </c>
      <c r="CG244" s="222">
        <f t="shared" si="3705"/>
        <v>1</v>
      </c>
      <c r="CH244" s="222">
        <f t="shared" si="3706"/>
        <v>0</v>
      </c>
      <c r="CI244" s="223">
        <v>41183</v>
      </c>
      <c r="CJ244" s="209">
        <f t="shared" si="3707"/>
        <v>3529.88</v>
      </c>
      <c r="CK244" s="209">
        <f t="shared" si="3708"/>
        <v>0</v>
      </c>
      <c r="CL244" s="209">
        <f t="shared" si="3765"/>
        <v>983411.12999999989</v>
      </c>
      <c r="CM244" s="207">
        <f>MAX(CL55:CL244)</f>
        <v>983411.12999999989</v>
      </c>
      <c r="CN244" s="207">
        <f t="shared" si="3709"/>
        <v>0</v>
      </c>
      <c r="CO244" s="225" t="b">
        <f>(CN245=CM394)</f>
        <v>0</v>
      </c>
      <c r="CP244" s="226">
        <f t="shared" si="3677"/>
        <v>0</v>
      </c>
      <c r="CQ244" s="227">
        <f t="shared" si="3710"/>
        <v>42278</v>
      </c>
      <c r="CR244" s="228">
        <f t="shared" si="3711"/>
        <v>119869</v>
      </c>
      <c r="CS244" s="228">
        <f t="shared" si="3712"/>
        <v>0</v>
      </c>
      <c r="CT244" s="228">
        <f t="shared" si="3713"/>
        <v>0</v>
      </c>
      <c r="CU244" s="228">
        <f t="shared" si="3714"/>
        <v>0</v>
      </c>
      <c r="CV244" s="228">
        <f t="shared" si="3715"/>
        <v>0</v>
      </c>
      <c r="CW244" s="228">
        <f t="shared" si="3716"/>
        <v>133796</v>
      </c>
      <c r="CX244" s="228">
        <f t="shared" si="3717"/>
        <v>0</v>
      </c>
      <c r="CY244" s="228">
        <f t="shared" si="3718"/>
        <v>0</v>
      </c>
      <c r="CZ244" s="228">
        <f t="shared" si="3719"/>
        <v>0</v>
      </c>
      <c r="DA244" s="228">
        <f t="shared" si="3720"/>
        <v>77094</v>
      </c>
      <c r="DB244" s="228">
        <f t="shared" si="3721"/>
        <v>161786</v>
      </c>
      <c r="DC244" s="228">
        <f t="shared" si="3722"/>
        <v>0</v>
      </c>
      <c r="DD244" s="228">
        <f t="shared" si="3723"/>
        <v>0</v>
      </c>
      <c r="DE244" s="228">
        <f t="shared" si="3724"/>
        <v>170039.21999999997</v>
      </c>
      <c r="DF244" s="228">
        <f t="shared" si="3725"/>
        <v>0</v>
      </c>
      <c r="DG244" s="228">
        <f t="shared" si="3726"/>
        <v>0</v>
      </c>
      <c r="DH244" s="228">
        <f t="shared" si="3727"/>
        <v>127202.57000000007</v>
      </c>
      <c r="DI244" s="228">
        <f t="shared" si="3728"/>
        <v>0</v>
      </c>
      <c r="DJ244" s="228">
        <f t="shared" si="3729"/>
        <v>0</v>
      </c>
      <c r="DK244" s="228">
        <f t="shared" si="3730"/>
        <v>430366.96</v>
      </c>
      <c r="DL244" s="228">
        <f t="shared" si="3731"/>
        <v>0</v>
      </c>
      <c r="DM244" s="228">
        <f t="shared" si="3732"/>
        <v>0</v>
      </c>
      <c r="DN244" s="228">
        <f t="shared" si="3733"/>
        <v>0</v>
      </c>
      <c r="DO244" s="228">
        <f t="shared" si="3734"/>
        <v>0</v>
      </c>
      <c r="DP244" s="229">
        <f t="shared" si="3735"/>
        <v>42278</v>
      </c>
      <c r="DQ244" s="228">
        <f t="shared" si="2688"/>
        <v>1220153.75</v>
      </c>
      <c r="DR244" s="230">
        <f t="shared" si="2689"/>
        <v>42278</v>
      </c>
      <c r="DS244" s="231">
        <f t="shared" si="2690"/>
        <v>0</v>
      </c>
      <c r="DT244" s="232"/>
      <c r="DU244" s="232"/>
      <c r="DV244" s="232"/>
      <c r="DW244" s="232"/>
      <c r="DX244" s="232"/>
      <c r="DY244" s="232"/>
      <c r="DZ244" s="232"/>
      <c r="EA244" s="232"/>
      <c r="EB244" s="232"/>
      <c r="EC244" s="232"/>
      <c r="ED244" s="232"/>
      <c r="EE244" s="232"/>
      <c r="EF244" s="232"/>
      <c r="EG244" s="232"/>
      <c r="EH244" s="232"/>
      <c r="EI244" s="232"/>
      <c r="EJ244" s="232"/>
      <c r="EK244" s="232"/>
      <c r="EL244" s="232"/>
      <c r="EM244" s="232"/>
      <c r="EN244" s="205"/>
      <c r="EO244" s="205"/>
      <c r="EP244" s="205"/>
      <c r="EQ244" s="205"/>
      <c r="ER244" s="205"/>
      <c r="ES244" s="205"/>
      <c r="ET244" s="205"/>
      <c r="EU244" s="205"/>
      <c r="EV244" s="205"/>
      <c r="EW244" s="205"/>
      <c r="EX244" s="205"/>
      <c r="EY244" s="205"/>
      <c r="EZ244" s="205"/>
      <c r="FA244" s="233"/>
      <c r="FB244" s="233"/>
      <c r="FC244" s="233"/>
      <c r="FD244" s="233"/>
      <c r="FE244" s="233"/>
      <c r="FF244" s="233"/>
      <c r="FG244" s="233"/>
      <c r="FH244" s="233"/>
      <c r="FI244" s="233"/>
    </row>
    <row r="245" spans="1:165" s="234" customFormat="1" ht="19.5" customHeight="1" x14ac:dyDescent="0.35">
      <c r="A245" s="205"/>
      <c r="B245" s="466">
        <f t="shared" si="3736"/>
        <v>41214</v>
      </c>
      <c r="C245" s="467">
        <f t="shared" si="3737"/>
        <v>133562.01</v>
      </c>
      <c r="D245" s="467">
        <v>0</v>
      </c>
      <c r="E245" s="467">
        <v>0</v>
      </c>
      <c r="F245" s="467">
        <f t="shared" si="3678"/>
        <v>9948</v>
      </c>
      <c r="G245" s="467">
        <f t="shared" si="3738"/>
        <v>143510.01</v>
      </c>
      <c r="H245" s="480">
        <f t="shared" si="3739"/>
        <v>7.4482257342488326E-2</v>
      </c>
      <c r="I245" s="347">
        <f t="shared" si="3740"/>
        <v>993359.12999999989</v>
      </c>
      <c r="J245" s="210">
        <f t="shared" si="3679"/>
        <v>0</v>
      </c>
      <c r="K245" s="211">
        <v>41214</v>
      </c>
      <c r="L245" s="212">
        <f t="shared" si="3741"/>
        <v>1</v>
      </c>
      <c r="M245" s="398">
        <v>385</v>
      </c>
      <c r="N245" s="235">
        <f t="shared" si="3680"/>
        <v>385</v>
      </c>
      <c r="O245" s="214">
        <f t="shared" ref="O245" si="3934">O244</f>
        <v>0</v>
      </c>
      <c r="P245" s="398">
        <v>3.4</v>
      </c>
      <c r="Q245" s="236">
        <f t="shared" si="3681"/>
        <v>0</v>
      </c>
      <c r="R245" s="212">
        <f t="shared" ref="R245" si="3935">R244</f>
        <v>0</v>
      </c>
      <c r="S245" s="397">
        <v>-133.80000000000001</v>
      </c>
      <c r="T245" s="237">
        <f t="shared" si="3682"/>
        <v>0</v>
      </c>
      <c r="U245" s="216">
        <f t="shared" ref="U245" si="3936">U244</f>
        <v>0</v>
      </c>
      <c r="V245" s="397">
        <v>-48.48</v>
      </c>
      <c r="W245" s="237">
        <f t="shared" si="3683"/>
        <v>0</v>
      </c>
      <c r="X245" s="216">
        <f t="shared" ref="X245" si="3937">X244</f>
        <v>0</v>
      </c>
      <c r="Y245" s="382">
        <v>-1931</v>
      </c>
      <c r="Z245" s="238">
        <f t="shared" si="3684"/>
        <v>0</v>
      </c>
      <c r="AA245" s="218">
        <f t="shared" ref="AA245" si="3938">AA244</f>
        <v>1</v>
      </c>
      <c r="AB245" s="382">
        <v>-985</v>
      </c>
      <c r="AC245" s="239">
        <f t="shared" si="3685"/>
        <v>-985</v>
      </c>
      <c r="AD245" s="216">
        <f t="shared" ref="AD245" si="3939">AD244</f>
        <v>0</v>
      </c>
      <c r="AE245" s="382">
        <v>-228.2</v>
      </c>
      <c r="AF245" s="239">
        <f t="shared" si="3686"/>
        <v>0</v>
      </c>
      <c r="AG245" s="216">
        <f t="shared" ref="AG245" si="3940">AG244</f>
        <v>0</v>
      </c>
      <c r="AH245" s="383">
        <v>5026</v>
      </c>
      <c r="AI245" s="238">
        <f t="shared" si="3687"/>
        <v>0</v>
      </c>
      <c r="AJ245" s="218">
        <f t="shared" ref="AJ245" si="3941">AJ244</f>
        <v>0</v>
      </c>
      <c r="AK245" s="383">
        <v>2493.5</v>
      </c>
      <c r="AL245" s="239">
        <f t="shared" si="3688"/>
        <v>0</v>
      </c>
      <c r="AM245" s="216">
        <f t="shared" ref="AM245" si="3942">AM244</f>
        <v>1</v>
      </c>
      <c r="AN245" s="383">
        <v>974</v>
      </c>
      <c r="AO245" s="238">
        <f t="shared" si="3689"/>
        <v>974</v>
      </c>
      <c r="AP245" s="218">
        <f t="shared" ref="AP245" si="3943">AP244</f>
        <v>1</v>
      </c>
      <c r="AQ245" s="397">
        <v>-510</v>
      </c>
      <c r="AR245" s="239">
        <f t="shared" si="3690"/>
        <v>-510</v>
      </c>
      <c r="AS245" s="216">
        <f t="shared" ref="AS245" si="3944">AS244</f>
        <v>0</v>
      </c>
      <c r="AT245" s="397">
        <v>-51</v>
      </c>
      <c r="AU245" s="240">
        <f t="shared" si="3691"/>
        <v>0</v>
      </c>
      <c r="AV245" s="214">
        <f t="shared" ref="AV245" si="3945">AV244</f>
        <v>0</v>
      </c>
      <c r="AW245" s="397">
        <v>-601</v>
      </c>
      <c r="AX245" s="236">
        <f t="shared" si="3692"/>
        <v>0</v>
      </c>
      <c r="AY245" s="212">
        <f t="shared" ref="AY245" si="3946">AY244</f>
        <v>1</v>
      </c>
      <c r="AZ245" s="383">
        <v>105.75</v>
      </c>
      <c r="BA245" s="241">
        <f t="shared" si="3693"/>
        <v>105.75</v>
      </c>
      <c r="BB245" s="214">
        <f t="shared" ref="BB245" si="3947">BB244</f>
        <v>0</v>
      </c>
      <c r="BC245" s="382">
        <v>-59.63</v>
      </c>
      <c r="BD245" s="242">
        <f t="shared" si="3694"/>
        <v>0</v>
      </c>
      <c r="BE245" s="212">
        <f t="shared" ref="BE245" si="3948">BE244</f>
        <v>0</v>
      </c>
      <c r="BF245" s="374">
        <v>-465.5</v>
      </c>
      <c r="BG245" s="242">
        <f t="shared" si="3695"/>
        <v>0</v>
      </c>
      <c r="BH245" s="212">
        <f t="shared" ref="BH245" si="3949">BH244</f>
        <v>1</v>
      </c>
      <c r="BI245" s="374">
        <v>-271.75</v>
      </c>
      <c r="BJ245" s="240">
        <f t="shared" si="3696"/>
        <v>-271.75</v>
      </c>
      <c r="BK245" s="212">
        <f t="shared" ref="BK245" si="3950">BK244</f>
        <v>0</v>
      </c>
      <c r="BL245" s="374">
        <v>-116.75</v>
      </c>
      <c r="BM245" s="240">
        <f t="shared" si="3697"/>
        <v>0</v>
      </c>
      <c r="BN245" s="212">
        <f t="shared" ref="BN245" si="3951">BN244</f>
        <v>0</v>
      </c>
      <c r="BO245" s="397">
        <v>-1392</v>
      </c>
      <c r="BP245" s="236">
        <f t="shared" si="3698"/>
        <v>0</v>
      </c>
      <c r="BQ245" s="212">
        <f t="shared" ref="BQ245" si="3952">BQ244</f>
        <v>2</v>
      </c>
      <c r="BR245" s="398">
        <v>5125</v>
      </c>
      <c r="BS245" s="242">
        <f t="shared" si="3699"/>
        <v>10250</v>
      </c>
      <c r="BT245" s="212">
        <f t="shared" ref="BT245" si="3953">BT244</f>
        <v>0</v>
      </c>
      <c r="BU245" s="398">
        <v>2562.5</v>
      </c>
      <c r="BV245" s="240">
        <f t="shared" si="3700"/>
        <v>0</v>
      </c>
      <c r="BW245" s="220">
        <f t="shared" ref="BW245" si="3954">BW244</f>
        <v>0</v>
      </c>
      <c r="BX245" s="398">
        <v>512.5</v>
      </c>
      <c r="BY245" s="236">
        <f t="shared" si="3701"/>
        <v>0</v>
      </c>
      <c r="BZ245" s="212">
        <f t="shared" si="3763"/>
        <v>0</v>
      </c>
      <c r="CA245" s="213"/>
      <c r="CB245" s="240">
        <f t="shared" si="3702"/>
        <v>0</v>
      </c>
      <c r="CC245" s="214">
        <f t="shared" si="3764"/>
        <v>0</v>
      </c>
      <c r="CD245" s="215"/>
      <c r="CE245" s="242">
        <f t="shared" si="3703"/>
        <v>0</v>
      </c>
      <c r="CF245" s="221">
        <f t="shared" si="3704"/>
        <v>9948</v>
      </c>
      <c r="CG245" s="222">
        <f t="shared" si="3705"/>
        <v>1</v>
      </c>
      <c r="CH245" s="222">
        <f t="shared" si="3706"/>
        <v>0</v>
      </c>
      <c r="CI245" s="223">
        <v>41214</v>
      </c>
      <c r="CJ245" s="209">
        <f t="shared" si="3707"/>
        <v>9948</v>
      </c>
      <c r="CK245" s="209">
        <f t="shared" si="3708"/>
        <v>0</v>
      </c>
      <c r="CL245" s="209">
        <f t="shared" si="3765"/>
        <v>993359.12999999989</v>
      </c>
      <c r="CM245" s="207">
        <f>MAX(CL55:CL245)</f>
        <v>993359.12999999989</v>
      </c>
      <c r="CN245" s="207">
        <f t="shared" si="3709"/>
        <v>0</v>
      </c>
      <c r="CO245" s="225" t="b">
        <f>(CN246=CM394)</f>
        <v>0</v>
      </c>
      <c r="CP245" s="226">
        <f t="shared" si="3677"/>
        <v>0</v>
      </c>
      <c r="CQ245" s="227">
        <f t="shared" si="3710"/>
        <v>42309</v>
      </c>
      <c r="CR245" s="228">
        <f t="shared" si="3711"/>
        <v>119921.5</v>
      </c>
      <c r="CS245" s="228">
        <f t="shared" si="3712"/>
        <v>0</v>
      </c>
      <c r="CT245" s="228">
        <f t="shared" si="3713"/>
        <v>0</v>
      </c>
      <c r="CU245" s="228">
        <f t="shared" si="3714"/>
        <v>0</v>
      </c>
      <c r="CV245" s="228">
        <f t="shared" si="3715"/>
        <v>0</v>
      </c>
      <c r="CW245" s="228">
        <f t="shared" si="3716"/>
        <v>137674</v>
      </c>
      <c r="CX245" s="228">
        <f t="shared" si="3717"/>
        <v>0</v>
      </c>
      <c r="CY245" s="228">
        <f t="shared" si="3718"/>
        <v>0</v>
      </c>
      <c r="CZ245" s="228">
        <f t="shared" si="3719"/>
        <v>0</v>
      </c>
      <c r="DA245" s="228">
        <f t="shared" si="3720"/>
        <v>78244</v>
      </c>
      <c r="DB245" s="228">
        <f t="shared" si="3721"/>
        <v>160667</v>
      </c>
      <c r="DC245" s="228">
        <f t="shared" si="3722"/>
        <v>0</v>
      </c>
      <c r="DD245" s="228">
        <f t="shared" si="3723"/>
        <v>0</v>
      </c>
      <c r="DE245" s="228">
        <f t="shared" si="3724"/>
        <v>174996.70999999996</v>
      </c>
      <c r="DF245" s="228">
        <f t="shared" si="3725"/>
        <v>0</v>
      </c>
      <c r="DG245" s="228">
        <f t="shared" si="3726"/>
        <v>0</v>
      </c>
      <c r="DH245" s="228">
        <f t="shared" si="3727"/>
        <v>129945.07000000007</v>
      </c>
      <c r="DI245" s="228">
        <f t="shared" si="3728"/>
        <v>0</v>
      </c>
      <c r="DJ245" s="228">
        <f t="shared" si="3729"/>
        <v>0</v>
      </c>
      <c r="DK245" s="228">
        <f t="shared" si="3730"/>
        <v>434491.96</v>
      </c>
      <c r="DL245" s="228">
        <f t="shared" si="3731"/>
        <v>0</v>
      </c>
      <c r="DM245" s="228">
        <f t="shared" si="3732"/>
        <v>0</v>
      </c>
      <c r="DN245" s="228">
        <f t="shared" si="3733"/>
        <v>0</v>
      </c>
      <c r="DO245" s="228">
        <f t="shared" si="3734"/>
        <v>0</v>
      </c>
      <c r="DP245" s="229">
        <f t="shared" si="3735"/>
        <v>42309</v>
      </c>
      <c r="DQ245" s="228">
        <f t="shared" si="2688"/>
        <v>1235940.24</v>
      </c>
      <c r="DR245" s="230">
        <f t="shared" si="2689"/>
        <v>42309</v>
      </c>
      <c r="DS245" s="231">
        <f t="shared" si="2690"/>
        <v>0</v>
      </c>
      <c r="DT245" s="232"/>
      <c r="DU245" s="232"/>
      <c r="DV245" s="232"/>
      <c r="DW245" s="232"/>
      <c r="DX245" s="232"/>
      <c r="DY245" s="232"/>
      <c r="DZ245" s="232"/>
      <c r="EA245" s="232"/>
      <c r="EB245" s="232"/>
      <c r="EC245" s="232"/>
      <c r="ED245" s="232"/>
      <c r="EE245" s="232"/>
      <c r="EF245" s="232"/>
      <c r="EG245" s="232"/>
      <c r="EH245" s="232"/>
      <c r="EI245" s="232"/>
      <c r="EJ245" s="232"/>
      <c r="EK245" s="232"/>
      <c r="EL245" s="232"/>
      <c r="EM245" s="232"/>
      <c r="EN245" s="205"/>
      <c r="EO245" s="205"/>
      <c r="EP245" s="205"/>
      <c r="EQ245" s="205"/>
      <c r="ER245" s="205"/>
      <c r="ES245" s="205"/>
      <c r="ET245" s="205"/>
      <c r="EU245" s="205"/>
      <c r="EV245" s="205"/>
      <c r="EW245" s="205"/>
      <c r="EX245" s="205"/>
      <c r="EY245" s="205"/>
      <c r="EZ245" s="205"/>
      <c r="FA245" s="233"/>
      <c r="FB245" s="233"/>
      <c r="FC245" s="233"/>
      <c r="FD245" s="233"/>
      <c r="FE245" s="233"/>
      <c r="FF245" s="233"/>
      <c r="FG245" s="233"/>
      <c r="FH245" s="233"/>
      <c r="FI245" s="233"/>
    </row>
    <row r="246" spans="1:165" s="234" customFormat="1" ht="19.5" customHeight="1" x14ac:dyDescent="0.35">
      <c r="A246" s="205"/>
      <c r="B246" s="466">
        <f t="shared" si="3736"/>
        <v>41244</v>
      </c>
      <c r="C246" s="467">
        <f t="shared" si="3737"/>
        <v>143510.01</v>
      </c>
      <c r="D246" s="467">
        <v>0</v>
      </c>
      <c r="E246" s="467">
        <v>0</v>
      </c>
      <c r="F246" s="467">
        <f t="shared" si="3678"/>
        <v>21917.38</v>
      </c>
      <c r="G246" s="467">
        <f t="shared" si="3738"/>
        <v>165427.39000000001</v>
      </c>
      <c r="H246" s="480">
        <f t="shared" si="3739"/>
        <v>0.15272370199124088</v>
      </c>
      <c r="I246" s="347">
        <f t="shared" si="3740"/>
        <v>1015276.5099999999</v>
      </c>
      <c r="J246" s="210">
        <f t="shared" si="3679"/>
        <v>0</v>
      </c>
      <c r="K246" s="211">
        <v>41244</v>
      </c>
      <c r="L246" s="212">
        <f t="shared" si="3741"/>
        <v>1</v>
      </c>
      <c r="M246" s="398">
        <v>500.5</v>
      </c>
      <c r="N246" s="235">
        <f t="shared" si="3680"/>
        <v>500.5</v>
      </c>
      <c r="O246" s="214">
        <f t="shared" ref="O246" si="3955">O245</f>
        <v>0</v>
      </c>
      <c r="P246" s="398">
        <v>50.05</v>
      </c>
      <c r="Q246" s="236">
        <f t="shared" si="3681"/>
        <v>0</v>
      </c>
      <c r="R246" s="212">
        <f t="shared" ref="R246" si="3956">R245</f>
        <v>0</v>
      </c>
      <c r="S246" s="397">
        <v>-1328</v>
      </c>
      <c r="T246" s="237">
        <f t="shared" si="3682"/>
        <v>0</v>
      </c>
      <c r="U246" s="216">
        <f t="shared" ref="U246" si="3957">U245</f>
        <v>0</v>
      </c>
      <c r="V246" s="397">
        <v>-167.9</v>
      </c>
      <c r="W246" s="237">
        <f t="shared" si="3683"/>
        <v>0</v>
      </c>
      <c r="X246" s="216">
        <f t="shared" ref="X246" si="3958">X245</f>
        <v>0</v>
      </c>
      <c r="Y246" s="383">
        <v>3902</v>
      </c>
      <c r="Z246" s="238">
        <f t="shared" si="3684"/>
        <v>0</v>
      </c>
      <c r="AA246" s="218">
        <f t="shared" ref="AA246" si="3959">AA245</f>
        <v>1</v>
      </c>
      <c r="AB246" s="383">
        <v>1931.5</v>
      </c>
      <c r="AC246" s="239">
        <f t="shared" si="3685"/>
        <v>1931.5</v>
      </c>
      <c r="AD246" s="216">
        <f t="shared" ref="AD246" si="3960">AD245</f>
        <v>0</v>
      </c>
      <c r="AE246" s="383">
        <v>355.1</v>
      </c>
      <c r="AF246" s="239">
        <f t="shared" si="3686"/>
        <v>0</v>
      </c>
      <c r="AG246" s="216">
        <f t="shared" ref="AG246" si="3961">AG245</f>
        <v>0</v>
      </c>
      <c r="AH246" s="383">
        <v>6816</v>
      </c>
      <c r="AI246" s="238">
        <f t="shared" si="3687"/>
        <v>0</v>
      </c>
      <c r="AJ246" s="218">
        <f t="shared" ref="AJ246" si="3962">AJ245</f>
        <v>0</v>
      </c>
      <c r="AK246" s="383">
        <v>3388.5</v>
      </c>
      <c r="AL246" s="239">
        <f t="shared" si="3688"/>
        <v>0</v>
      </c>
      <c r="AM246" s="216">
        <f t="shared" ref="AM246" si="3963">AM245</f>
        <v>1</v>
      </c>
      <c r="AN246" s="383">
        <v>1332</v>
      </c>
      <c r="AO246" s="238">
        <f t="shared" si="3689"/>
        <v>1332</v>
      </c>
      <c r="AP246" s="218">
        <f t="shared" ref="AP246" si="3964">AP245</f>
        <v>1</v>
      </c>
      <c r="AQ246" s="398">
        <v>354</v>
      </c>
      <c r="AR246" s="239">
        <f t="shared" si="3690"/>
        <v>354</v>
      </c>
      <c r="AS246" s="216">
        <f t="shared" ref="AS246" si="3965">AS245</f>
        <v>0</v>
      </c>
      <c r="AT246" s="398">
        <v>35.4</v>
      </c>
      <c r="AU246" s="240">
        <f t="shared" si="3691"/>
        <v>0</v>
      </c>
      <c r="AV246" s="214">
        <f t="shared" ref="AV246" si="3966">AV245</f>
        <v>0</v>
      </c>
      <c r="AW246" s="398">
        <v>115</v>
      </c>
      <c r="AX246" s="236">
        <f t="shared" si="3692"/>
        <v>0</v>
      </c>
      <c r="AY246" s="212">
        <f t="shared" ref="AY246" si="3967">AY245</f>
        <v>1</v>
      </c>
      <c r="AZ246" s="383">
        <v>2020</v>
      </c>
      <c r="BA246" s="241">
        <f t="shared" si="3693"/>
        <v>2020</v>
      </c>
      <c r="BB246" s="214">
        <f t="shared" ref="BB246" si="3968">BB245</f>
        <v>0</v>
      </c>
      <c r="BC246" s="383">
        <v>202</v>
      </c>
      <c r="BD246" s="242">
        <f t="shared" si="3694"/>
        <v>0</v>
      </c>
      <c r="BE246" s="212">
        <f t="shared" ref="BE246" si="3969">BE245</f>
        <v>0</v>
      </c>
      <c r="BF246" s="375">
        <v>2558.75</v>
      </c>
      <c r="BG246" s="242">
        <f t="shared" si="3695"/>
        <v>0</v>
      </c>
      <c r="BH246" s="212">
        <f t="shared" ref="BH246" si="3970">BH245</f>
        <v>1</v>
      </c>
      <c r="BI246" s="375">
        <v>1279.3800000000001</v>
      </c>
      <c r="BJ246" s="240">
        <f t="shared" si="3696"/>
        <v>1279.3800000000001</v>
      </c>
      <c r="BK246" s="212">
        <f t="shared" ref="BK246" si="3971">BK245</f>
        <v>0</v>
      </c>
      <c r="BL246" s="375">
        <v>255.88</v>
      </c>
      <c r="BM246" s="240">
        <f t="shared" si="3697"/>
        <v>0</v>
      </c>
      <c r="BN246" s="212">
        <f t="shared" ref="BN246" si="3972">BN245</f>
        <v>0</v>
      </c>
      <c r="BO246" s="398">
        <v>518.75</v>
      </c>
      <c r="BP246" s="236">
        <f t="shared" si="3698"/>
        <v>0</v>
      </c>
      <c r="BQ246" s="212">
        <f t="shared" ref="BQ246" si="3973">BQ245</f>
        <v>2</v>
      </c>
      <c r="BR246" s="398">
        <v>7250</v>
      </c>
      <c r="BS246" s="242">
        <f t="shared" si="3699"/>
        <v>14500</v>
      </c>
      <c r="BT246" s="212">
        <f t="shared" ref="BT246" si="3974">BT245</f>
        <v>0</v>
      </c>
      <c r="BU246" s="398">
        <v>3625</v>
      </c>
      <c r="BV246" s="240">
        <f t="shared" si="3700"/>
        <v>0</v>
      </c>
      <c r="BW246" s="220">
        <f t="shared" ref="BW246" si="3975">BW245</f>
        <v>0</v>
      </c>
      <c r="BX246" s="398">
        <v>725</v>
      </c>
      <c r="BY246" s="236">
        <f t="shared" si="3701"/>
        <v>0</v>
      </c>
      <c r="BZ246" s="212">
        <f t="shared" si="3763"/>
        <v>0</v>
      </c>
      <c r="CA246" s="213"/>
      <c r="CB246" s="240">
        <f t="shared" si="3702"/>
        <v>0</v>
      </c>
      <c r="CC246" s="214">
        <f t="shared" si="3764"/>
        <v>0</v>
      </c>
      <c r="CD246" s="215"/>
      <c r="CE246" s="242">
        <f t="shared" si="3703"/>
        <v>0</v>
      </c>
      <c r="CF246" s="221">
        <f t="shared" si="3704"/>
        <v>21917.38</v>
      </c>
      <c r="CG246" s="222">
        <f t="shared" si="3705"/>
        <v>1</v>
      </c>
      <c r="CH246" s="222">
        <f t="shared" si="3706"/>
        <v>0</v>
      </c>
      <c r="CI246" s="223">
        <v>41244</v>
      </c>
      <c r="CJ246" s="209">
        <f t="shared" si="3707"/>
        <v>21917.38</v>
      </c>
      <c r="CK246" s="209">
        <f t="shared" si="3708"/>
        <v>0</v>
      </c>
      <c r="CL246" s="209">
        <f t="shared" si="3765"/>
        <v>1015276.5099999999</v>
      </c>
      <c r="CM246" s="207">
        <f>MAX(CL55:CL246)</f>
        <v>1015276.5099999999</v>
      </c>
      <c r="CN246" s="207">
        <f t="shared" si="3709"/>
        <v>0</v>
      </c>
      <c r="CO246" s="247"/>
      <c r="CP246" s="226"/>
      <c r="CQ246" s="227">
        <f t="shared" si="3710"/>
        <v>42339</v>
      </c>
      <c r="CR246" s="228">
        <f t="shared" si="3711"/>
        <v>120024</v>
      </c>
      <c r="CS246" s="228">
        <f t="shared" si="3712"/>
        <v>0</v>
      </c>
      <c r="CT246" s="228">
        <f t="shared" si="3713"/>
        <v>0</v>
      </c>
      <c r="CU246" s="228">
        <f t="shared" si="3714"/>
        <v>0</v>
      </c>
      <c r="CV246" s="228">
        <f t="shared" si="3715"/>
        <v>0</v>
      </c>
      <c r="CW246" s="228">
        <f t="shared" si="3716"/>
        <v>137827.5</v>
      </c>
      <c r="CX246" s="228">
        <f t="shared" si="3717"/>
        <v>0</v>
      </c>
      <c r="CY246" s="228">
        <f t="shared" si="3718"/>
        <v>0</v>
      </c>
      <c r="CZ246" s="228">
        <f t="shared" si="3719"/>
        <v>0</v>
      </c>
      <c r="DA246" s="228">
        <f t="shared" si="3720"/>
        <v>78477</v>
      </c>
      <c r="DB246" s="228">
        <f t="shared" si="3721"/>
        <v>158544</v>
      </c>
      <c r="DC246" s="228">
        <f t="shared" si="3722"/>
        <v>0</v>
      </c>
      <c r="DD246" s="228">
        <f t="shared" si="3723"/>
        <v>0</v>
      </c>
      <c r="DE246" s="228">
        <f t="shared" si="3724"/>
        <v>172043.96999999997</v>
      </c>
      <c r="DF246" s="228">
        <f t="shared" si="3725"/>
        <v>0</v>
      </c>
      <c r="DG246" s="228">
        <f t="shared" si="3726"/>
        <v>0</v>
      </c>
      <c r="DH246" s="228">
        <f t="shared" si="3727"/>
        <v>128316.07000000007</v>
      </c>
      <c r="DI246" s="228">
        <f t="shared" si="3728"/>
        <v>0</v>
      </c>
      <c r="DJ246" s="228">
        <f t="shared" si="3729"/>
        <v>0</v>
      </c>
      <c r="DK246" s="228">
        <f t="shared" si="3730"/>
        <v>433613.9</v>
      </c>
      <c r="DL246" s="228">
        <f t="shared" si="3731"/>
        <v>0</v>
      </c>
      <c r="DM246" s="228">
        <f t="shared" si="3732"/>
        <v>0</v>
      </c>
      <c r="DN246" s="228">
        <f t="shared" si="3733"/>
        <v>0</v>
      </c>
      <c r="DO246" s="228">
        <f t="shared" si="3734"/>
        <v>0</v>
      </c>
      <c r="DP246" s="229">
        <f t="shared" si="3735"/>
        <v>42339</v>
      </c>
      <c r="DQ246" s="228">
        <f t="shared" si="2688"/>
        <v>1228846.44</v>
      </c>
      <c r="DR246" s="230">
        <f t="shared" si="2689"/>
        <v>42339</v>
      </c>
      <c r="DS246" s="231">
        <f t="shared" si="2690"/>
        <v>0</v>
      </c>
      <c r="DT246" s="232"/>
      <c r="DU246" s="232"/>
      <c r="DV246" s="232"/>
      <c r="DW246" s="232"/>
      <c r="DX246" s="232"/>
      <c r="DY246" s="232"/>
      <c r="DZ246" s="232"/>
      <c r="EA246" s="232"/>
      <c r="EB246" s="232"/>
      <c r="EC246" s="232"/>
      <c r="ED246" s="232"/>
      <c r="EE246" s="232"/>
      <c r="EF246" s="232"/>
      <c r="EG246" s="232"/>
      <c r="EH246" s="232"/>
      <c r="EI246" s="232"/>
      <c r="EJ246" s="232"/>
      <c r="EK246" s="232"/>
      <c r="EL246" s="232"/>
      <c r="EM246" s="232"/>
      <c r="EN246" s="205"/>
      <c r="EO246" s="205"/>
      <c r="EP246" s="205"/>
      <c r="EQ246" s="205"/>
      <c r="ER246" s="205"/>
      <c r="ES246" s="205"/>
      <c r="ET246" s="205"/>
      <c r="EU246" s="205"/>
      <c r="EV246" s="205"/>
      <c r="EW246" s="205"/>
      <c r="EX246" s="205"/>
      <c r="EY246" s="205"/>
      <c r="EZ246" s="205"/>
      <c r="FA246" s="233"/>
      <c r="FB246" s="233"/>
      <c r="FC246" s="233"/>
      <c r="FD246" s="233"/>
      <c r="FE246" s="233"/>
      <c r="FF246" s="233"/>
      <c r="FG246" s="233"/>
      <c r="FH246" s="233"/>
      <c r="FI246" s="233"/>
    </row>
    <row r="247" spans="1:165" s="234" customFormat="1" ht="19.5" customHeight="1" x14ac:dyDescent="0.35">
      <c r="A247" s="205"/>
      <c r="B247" s="466"/>
      <c r="C247" s="467"/>
      <c r="D247" s="467"/>
      <c r="E247" s="467"/>
      <c r="F247" s="481" t="s">
        <v>70</v>
      </c>
      <c r="G247" s="467"/>
      <c r="H247" s="482" t="s">
        <v>28</v>
      </c>
      <c r="I247" s="347"/>
      <c r="J247" s="210"/>
      <c r="K247" s="248"/>
      <c r="L247" s="212"/>
      <c r="M247"/>
      <c r="N247" s="235"/>
      <c r="O247" s="214"/>
      <c r="P247"/>
      <c r="Q247" s="236"/>
      <c r="R247" s="212"/>
      <c r="S247"/>
      <c r="T247" s="237"/>
      <c r="U247" s="216"/>
      <c r="V247"/>
      <c r="W247" s="237"/>
      <c r="X247" s="216"/>
      <c r="Y247" s="384" t="s">
        <v>70</v>
      </c>
      <c r="Z247" s="238"/>
      <c r="AA247" s="218"/>
      <c r="AB247" s="384" t="s">
        <v>70</v>
      </c>
      <c r="AC247" s="239"/>
      <c r="AD247" s="216"/>
      <c r="AE247" s="384" t="s">
        <v>70</v>
      </c>
      <c r="AF247" s="239"/>
      <c r="AG247" s="216"/>
      <c r="AH247" s="384" t="s">
        <v>70</v>
      </c>
      <c r="AI247" s="238"/>
      <c r="AJ247" s="218"/>
      <c r="AK247" s="384" t="s">
        <v>70</v>
      </c>
      <c r="AL247" s="239"/>
      <c r="AM247" s="216"/>
      <c r="AN247" s="384" t="s">
        <v>70</v>
      </c>
      <c r="AO247" s="238"/>
      <c r="AP247" s="218"/>
      <c r="AQ247" s="378" t="s">
        <v>4</v>
      </c>
      <c r="AR247" s="239"/>
      <c r="AS247" s="216"/>
      <c r="AT247" s="378" t="s">
        <v>4</v>
      </c>
      <c r="AU247" s="240"/>
      <c r="AV247" s="214"/>
      <c r="AW247" s="378" t="s">
        <v>4</v>
      </c>
      <c r="AX247" s="236"/>
      <c r="AY247" s="212"/>
      <c r="AZ247" s="384" t="s">
        <v>4</v>
      </c>
      <c r="BA247" s="241"/>
      <c r="BB247" s="214"/>
      <c r="BC247" s="384" t="s">
        <v>4</v>
      </c>
      <c r="BD247" s="242"/>
      <c r="BE247" s="212"/>
      <c r="BF247" s="380" t="s">
        <v>140</v>
      </c>
      <c r="BG247" s="242"/>
      <c r="BH247" s="212"/>
      <c r="BI247" s="380" t="s">
        <v>140</v>
      </c>
      <c r="BJ247" s="240"/>
      <c r="BK247" s="212"/>
      <c r="BL247" s="380" t="s">
        <v>140</v>
      </c>
      <c r="BM247" s="240"/>
      <c r="BN247" s="212"/>
      <c r="BO247" s="378" t="s">
        <v>4</v>
      </c>
      <c r="BP247" s="236"/>
      <c r="BQ247" s="212"/>
      <c r="BR247" s="378" t="s">
        <v>4</v>
      </c>
      <c r="BS247" s="242"/>
      <c r="BT247" s="212"/>
      <c r="BU247" s="378" t="s">
        <v>4</v>
      </c>
      <c r="BV247" s="240"/>
      <c r="BW247" s="220"/>
      <c r="BX247" s="378" t="s">
        <v>4</v>
      </c>
      <c r="BY247" s="236"/>
      <c r="BZ247" s="212"/>
      <c r="CA247" s="249"/>
      <c r="CB247" s="240"/>
      <c r="CC247" s="214"/>
      <c r="CD247" s="250"/>
      <c r="CE247" s="242"/>
      <c r="CF247" s="251" t="s">
        <v>4</v>
      </c>
      <c r="CG247" s="222"/>
      <c r="CH247" s="222"/>
      <c r="CI247" s="223"/>
      <c r="CJ247" s="209"/>
      <c r="CK247" s="209"/>
      <c r="CL247" s="209"/>
      <c r="CM247" s="207"/>
      <c r="CN247" s="207"/>
      <c r="CO247" s="247"/>
      <c r="CP247" s="226"/>
      <c r="CQ247" s="227">
        <f t="shared" ref="CQ247:CQ258" si="3976">CI295</f>
        <v>42370</v>
      </c>
      <c r="CR247" s="228">
        <f t="shared" ref="CR247:CR258" si="3977">N295+CR246</f>
        <v>125209</v>
      </c>
      <c r="CS247" s="228">
        <f t="shared" ref="CS247:CS258" si="3978">Q295+CS246</f>
        <v>0</v>
      </c>
      <c r="CT247" s="228">
        <f t="shared" ref="CT247:CT258" si="3979">T295+CT246</f>
        <v>0</v>
      </c>
      <c r="CU247" s="228">
        <f t="shared" ref="CU247:CU258" si="3980">W295+CU246</f>
        <v>0</v>
      </c>
      <c r="CV247" s="228">
        <f t="shared" ref="CV247:CV258" si="3981">Z295+CV246</f>
        <v>0</v>
      </c>
      <c r="CW247" s="228">
        <f t="shared" ref="CW247:CW258" si="3982">AC295+CW246</f>
        <v>139040</v>
      </c>
      <c r="CX247" s="228">
        <f t="shared" ref="CX247:CX258" si="3983">AF295+CX246</f>
        <v>0</v>
      </c>
      <c r="CY247" s="228">
        <f t="shared" ref="CY247:CY258" si="3984">AI295+CY246</f>
        <v>0</v>
      </c>
      <c r="CZ247" s="228">
        <f t="shared" ref="CZ247:CZ258" si="3985">AL295+CZ246</f>
        <v>0</v>
      </c>
      <c r="DA247" s="228">
        <f t="shared" ref="DA247:DA258" si="3986">AO295+DA246</f>
        <v>78506</v>
      </c>
      <c r="DB247" s="228">
        <f t="shared" ref="DB247:DB258" si="3987">AR295+DB246</f>
        <v>158043</v>
      </c>
      <c r="DC247" s="228">
        <f t="shared" ref="DC247:DC258" si="3988">AU295+DC246</f>
        <v>0</v>
      </c>
      <c r="DD247" s="228">
        <f t="shared" ref="DD247:DD258" si="3989">AX295+DD246</f>
        <v>0</v>
      </c>
      <c r="DE247" s="228">
        <f t="shared" ref="DE247:DE258" si="3990">BA295+DE246</f>
        <v>171747.46999999997</v>
      </c>
      <c r="DF247" s="228">
        <f t="shared" ref="DF247:DF258" si="3991">BD295+DF246</f>
        <v>0</v>
      </c>
      <c r="DG247" s="228">
        <f t="shared" ref="DG247:DG258" si="3992">BG295+DG246</f>
        <v>0</v>
      </c>
      <c r="DH247" s="228">
        <f t="shared" ref="DH247:DH258" si="3993">BJ295+DH246</f>
        <v>127289.94000000006</v>
      </c>
      <c r="DI247" s="228">
        <f t="shared" ref="DI247:DI258" si="3994">BM295+DI246</f>
        <v>0</v>
      </c>
      <c r="DJ247" s="228">
        <f t="shared" ref="DJ247:DJ258" si="3995">BP295+DJ246</f>
        <v>0</v>
      </c>
      <c r="DK247" s="228">
        <f t="shared" ref="DK247:DK258" si="3996">BS295+DK246</f>
        <v>439985.88</v>
      </c>
      <c r="DL247" s="228">
        <f t="shared" ref="DL247:DL258" si="3997">BV295+DL246</f>
        <v>0</v>
      </c>
      <c r="DM247" s="228">
        <f t="shared" ref="DM247:DM258" si="3998">BY295+DM246</f>
        <v>0</v>
      </c>
      <c r="DN247" s="228">
        <f t="shared" ref="DN247:DN258" si="3999">CB295+DN246</f>
        <v>0</v>
      </c>
      <c r="DO247" s="228">
        <f t="shared" ref="DO247:DO258" si="4000">CE295+DO246</f>
        <v>0</v>
      </c>
      <c r="DP247" s="229">
        <f t="shared" ref="DP247:DP258" si="4001">B295</f>
        <v>42370</v>
      </c>
      <c r="DQ247" s="228">
        <f t="shared" ref="DQ247:DQ309" si="4002">SUM(CR247:DO247)</f>
        <v>1239821.29</v>
      </c>
      <c r="DR247" s="230">
        <f t="shared" ref="DR247:DR307" si="4003">DP247</f>
        <v>42370</v>
      </c>
      <c r="DS247" s="231">
        <f t="shared" ref="DS247:DS309" si="4004">CN248</f>
        <v>0</v>
      </c>
      <c r="DT247" s="232"/>
      <c r="DU247" s="232"/>
      <c r="DV247" s="232"/>
      <c r="DW247" s="232"/>
      <c r="DX247" s="232"/>
      <c r="DY247" s="232"/>
      <c r="DZ247" s="232"/>
      <c r="EA247" s="232"/>
      <c r="EB247" s="232"/>
      <c r="EC247" s="232"/>
      <c r="ED247" s="232"/>
      <c r="EE247" s="232"/>
      <c r="EF247" s="232"/>
      <c r="EG247" s="232"/>
      <c r="EH247" s="232"/>
      <c r="EI247" s="232"/>
      <c r="EJ247" s="232"/>
      <c r="EK247" s="232"/>
      <c r="EL247" s="232"/>
      <c r="EM247" s="232"/>
      <c r="EN247" s="205"/>
      <c r="EO247" s="205"/>
      <c r="EP247" s="205"/>
      <c r="EQ247" s="205"/>
      <c r="ER247" s="205"/>
      <c r="ES247" s="205"/>
      <c r="ET247" s="205"/>
      <c r="EU247" s="205"/>
      <c r="EV247" s="205"/>
      <c r="EW247" s="205"/>
      <c r="EX247" s="205"/>
      <c r="EY247" s="205"/>
      <c r="EZ247" s="205"/>
      <c r="FA247" s="233"/>
      <c r="FB247" s="233"/>
      <c r="FC247" s="233"/>
      <c r="FD247" s="233"/>
      <c r="FE247" s="233"/>
      <c r="FF247" s="233"/>
      <c r="FG247" s="233"/>
      <c r="FH247" s="233"/>
      <c r="FI247" s="233"/>
    </row>
    <row r="248" spans="1:165" s="234" customFormat="1" ht="19.5" customHeight="1" x14ac:dyDescent="0.35">
      <c r="A248" s="205"/>
      <c r="B248" s="466"/>
      <c r="C248" s="467"/>
      <c r="D248" s="467"/>
      <c r="E248" s="467"/>
      <c r="F248" s="479">
        <f>SUM(F235:F247)</f>
        <v>105427.39</v>
      </c>
      <c r="G248" s="479"/>
      <c r="H248" s="483">
        <f>F248/D55</f>
        <v>1.7571231666666667</v>
      </c>
      <c r="I248" s="344"/>
      <c r="J248" s="253"/>
      <c r="K248" s="248"/>
      <c r="L248" s="212">
        <f>L245</f>
        <v>1</v>
      </c>
      <c r="M248" s="389">
        <v>9083.5</v>
      </c>
      <c r="N248" s="235">
        <f>M248*L248</f>
        <v>9083.5</v>
      </c>
      <c r="O248" s="214">
        <f>O245</f>
        <v>0</v>
      </c>
      <c r="P248" s="389">
        <v>627.54999999999995</v>
      </c>
      <c r="Q248" s="236">
        <f>P248*O248</f>
        <v>0</v>
      </c>
      <c r="R248" s="212">
        <f>R245</f>
        <v>0</v>
      </c>
      <c r="S248" s="389">
        <v>14835.2</v>
      </c>
      <c r="T248" s="237">
        <f>S248*R248</f>
        <v>0</v>
      </c>
      <c r="U248" s="216">
        <f>U245</f>
        <v>0</v>
      </c>
      <c r="V248" s="389">
        <v>1132.52</v>
      </c>
      <c r="W248" s="237">
        <f>V248*U248</f>
        <v>0</v>
      </c>
      <c r="X248" s="216">
        <f>X245</f>
        <v>0</v>
      </c>
      <c r="Y248" s="385">
        <v>11353</v>
      </c>
      <c r="Z248" s="238">
        <f>Y248*X248</f>
        <v>0</v>
      </c>
      <c r="AA248" s="218">
        <f>AA245</f>
        <v>1</v>
      </c>
      <c r="AB248" s="385">
        <v>5481.5</v>
      </c>
      <c r="AC248" s="239">
        <f>AB248*AA248</f>
        <v>5481.5</v>
      </c>
      <c r="AD248" s="216">
        <f>AD245</f>
        <v>0</v>
      </c>
      <c r="AE248" s="385">
        <v>784.3</v>
      </c>
      <c r="AF248" s="239">
        <f>AE248*AD248</f>
        <v>0</v>
      </c>
      <c r="AG248" s="216">
        <f>AG245</f>
        <v>0</v>
      </c>
      <c r="AH248" s="385">
        <v>85471</v>
      </c>
      <c r="AI248" s="238">
        <f>AH248*AG248</f>
        <v>0</v>
      </c>
      <c r="AJ248" s="218">
        <f>AJ245</f>
        <v>0</v>
      </c>
      <c r="AK248" s="385">
        <v>42618.5</v>
      </c>
      <c r="AL248" s="239">
        <f>AK248*AJ248</f>
        <v>0</v>
      </c>
      <c r="AM248" s="216">
        <f>AM245</f>
        <v>1</v>
      </c>
      <c r="AN248" s="385">
        <v>16907</v>
      </c>
      <c r="AO248" s="238">
        <f>AN248*AM248</f>
        <v>16907</v>
      </c>
      <c r="AP248" s="218">
        <f>AP245</f>
        <v>1</v>
      </c>
      <c r="AQ248" s="389">
        <v>9806</v>
      </c>
      <c r="AR248" s="239">
        <f>AQ248*AP248</f>
        <v>9806</v>
      </c>
      <c r="AS248" s="216">
        <f>AS245</f>
        <v>0</v>
      </c>
      <c r="AT248" s="389">
        <v>734.9</v>
      </c>
      <c r="AU248" s="240">
        <f>AT248*AS248</f>
        <v>0</v>
      </c>
      <c r="AV248" s="214">
        <f>AV245</f>
        <v>0</v>
      </c>
      <c r="AW248" s="389">
        <v>4412</v>
      </c>
      <c r="AX248" s="236">
        <f>AW248*AV248</f>
        <v>0</v>
      </c>
      <c r="AY248" s="212">
        <f>AY245</f>
        <v>1</v>
      </c>
      <c r="AZ248" s="385">
        <v>9472.25</v>
      </c>
      <c r="BA248" s="241">
        <f>AZ248*AY248</f>
        <v>9472.25</v>
      </c>
      <c r="BB248" s="214">
        <f>BB245</f>
        <v>0</v>
      </c>
      <c r="BC248" s="385">
        <v>561.13</v>
      </c>
      <c r="BD248" s="242">
        <f>BC248*BB248</f>
        <v>0</v>
      </c>
      <c r="BE248" s="212">
        <f>BE245</f>
        <v>0</v>
      </c>
      <c r="BF248" s="379">
        <v>11187.25</v>
      </c>
      <c r="BG248" s="242">
        <f>BF248*BE248</f>
        <v>0</v>
      </c>
      <c r="BH248" s="212">
        <f>BH245</f>
        <v>1</v>
      </c>
      <c r="BI248" s="379">
        <v>5379.13</v>
      </c>
      <c r="BJ248" s="240">
        <f>BI248*BH248</f>
        <v>5379.13</v>
      </c>
      <c r="BK248" s="212">
        <f>BK245</f>
        <v>0</v>
      </c>
      <c r="BL248" s="379">
        <v>732.63</v>
      </c>
      <c r="BM248" s="240">
        <f>BL248*BK248</f>
        <v>0</v>
      </c>
      <c r="BN248" s="212">
        <f>BN245</f>
        <v>0</v>
      </c>
      <c r="BO248" s="399">
        <v>-700.75</v>
      </c>
      <c r="BP248" s="236">
        <f>BO248*BN248</f>
        <v>0</v>
      </c>
      <c r="BQ248" s="212">
        <f>BQ245</f>
        <v>2</v>
      </c>
      <c r="BR248" s="389">
        <v>24649</v>
      </c>
      <c r="BS248" s="242">
        <f>BR248*BQ248</f>
        <v>49298</v>
      </c>
      <c r="BT248" s="212">
        <f>BT245</f>
        <v>0</v>
      </c>
      <c r="BU248" s="389">
        <v>12149</v>
      </c>
      <c r="BV248" s="240">
        <f>BU248*BT248</f>
        <v>0</v>
      </c>
      <c r="BW248" s="220">
        <f>BW245</f>
        <v>0</v>
      </c>
      <c r="BX248" s="389">
        <v>2149</v>
      </c>
      <c r="BY248" s="236">
        <f>BX248*BW248</f>
        <v>0</v>
      </c>
      <c r="BZ248" s="212">
        <f>BZ245</f>
        <v>0</v>
      </c>
      <c r="CA248" s="213"/>
      <c r="CB248" s="240">
        <f>CA248*BZ248</f>
        <v>0</v>
      </c>
      <c r="CC248" s="214">
        <f>CC245</f>
        <v>0</v>
      </c>
      <c r="CD248" s="215"/>
      <c r="CE248" s="242">
        <f>CD248*CC248</f>
        <v>0</v>
      </c>
      <c r="CF248" s="254">
        <f>N248+Q248+T248+W248+Z248+AC248+AF248+AI248+AL248+AO248+AR248+AU248+AX248+BA248+BD248+BG248+BJ248+BM248+BP248+BS248+BV248+BY248+CB248+CE248</f>
        <v>105427.38</v>
      </c>
      <c r="CG248" s="222"/>
      <c r="CH248" s="222"/>
      <c r="CI248" s="223"/>
      <c r="CJ248" s="209"/>
      <c r="CK248" s="209"/>
      <c r="CL248" s="209"/>
      <c r="CM248" s="207"/>
      <c r="CN248" s="207"/>
      <c r="CO248" s="225"/>
      <c r="CP248" s="226"/>
      <c r="CQ248" s="227">
        <f t="shared" si="3976"/>
        <v>42401</v>
      </c>
      <c r="CR248" s="228">
        <f t="shared" si="3977"/>
        <v>124243.5</v>
      </c>
      <c r="CS248" s="228">
        <f t="shared" si="3978"/>
        <v>0</v>
      </c>
      <c r="CT248" s="228">
        <f t="shared" si="3979"/>
        <v>0</v>
      </c>
      <c r="CU248" s="228">
        <f t="shared" si="3980"/>
        <v>0</v>
      </c>
      <c r="CV248" s="228">
        <f t="shared" si="3981"/>
        <v>0</v>
      </c>
      <c r="CW248" s="228">
        <f t="shared" si="3982"/>
        <v>145055</v>
      </c>
      <c r="CX248" s="228">
        <f t="shared" si="3983"/>
        <v>0</v>
      </c>
      <c r="CY248" s="228">
        <f t="shared" si="3984"/>
        <v>0</v>
      </c>
      <c r="CZ248" s="228">
        <f t="shared" si="3985"/>
        <v>0</v>
      </c>
      <c r="DA248" s="228">
        <f t="shared" si="3986"/>
        <v>79155</v>
      </c>
      <c r="DB248" s="228">
        <f t="shared" si="3987"/>
        <v>156895</v>
      </c>
      <c r="DC248" s="228">
        <f t="shared" si="3988"/>
        <v>0</v>
      </c>
      <c r="DD248" s="228">
        <f t="shared" si="3989"/>
        <v>0</v>
      </c>
      <c r="DE248" s="228">
        <f t="shared" si="3990"/>
        <v>168640.96999999997</v>
      </c>
      <c r="DF248" s="228">
        <f t="shared" si="3991"/>
        <v>0</v>
      </c>
      <c r="DG248" s="228">
        <f t="shared" si="3992"/>
        <v>0</v>
      </c>
      <c r="DH248" s="228">
        <f t="shared" si="3993"/>
        <v>129331.57000000007</v>
      </c>
      <c r="DI248" s="228">
        <f t="shared" si="3994"/>
        <v>0</v>
      </c>
      <c r="DJ248" s="228">
        <f t="shared" si="3995"/>
        <v>0</v>
      </c>
      <c r="DK248" s="228">
        <f t="shared" si="3996"/>
        <v>440032.88</v>
      </c>
      <c r="DL248" s="228">
        <f t="shared" si="3997"/>
        <v>0</v>
      </c>
      <c r="DM248" s="228">
        <f t="shared" si="3998"/>
        <v>0</v>
      </c>
      <c r="DN248" s="228">
        <f t="shared" si="3999"/>
        <v>0</v>
      </c>
      <c r="DO248" s="228">
        <f t="shared" si="4000"/>
        <v>0</v>
      </c>
      <c r="DP248" s="229">
        <f t="shared" si="4001"/>
        <v>42401</v>
      </c>
      <c r="DQ248" s="228">
        <f t="shared" si="4002"/>
        <v>1243353.92</v>
      </c>
      <c r="DR248" s="230">
        <f t="shared" si="4003"/>
        <v>42401</v>
      </c>
      <c r="DS248" s="231">
        <f t="shared" si="4004"/>
        <v>0</v>
      </c>
      <c r="DT248" s="232"/>
      <c r="DU248" s="232"/>
      <c r="DV248" s="232"/>
      <c r="DW248" s="232"/>
      <c r="DX248" s="232"/>
      <c r="DY248" s="232"/>
      <c r="DZ248" s="232"/>
      <c r="EA248" s="232"/>
      <c r="EB248" s="232"/>
      <c r="EC248" s="232"/>
      <c r="ED248" s="232"/>
      <c r="EE248" s="232"/>
      <c r="EF248" s="232"/>
      <c r="EG248" s="232"/>
      <c r="EH248" s="232"/>
      <c r="EI248" s="232"/>
      <c r="EJ248" s="232"/>
      <c r="EK248" s="232"/>
      <c r="EL248" s="232"/>
      <c r="EM248" s="232"/>
      <c r="EN248" s="205"/>
      <c r="EO248" s="205"/>
      <c r="EP248" s="205"/>
      <c r="EQ248" s="205"/>
      <c r="ER248" s="205"/>
      <c r="ES248" s="205"/>
      <c r="ET248" s="205"/>
      <c r="EU248" s="205"/>
      <c r="EV248" s="205"/>
      <c r="EW248" s="205"/>
      <c r="EX248" s="205"/>
      <c r="EY248" s="205"/>
      <c r="EZ248" s="205"/>
      <c r="FA248" s="233"/>
      <c r="FB248" s="233"/>
      <c r="FC248" s="233"/>
      <c r="FD248" s="233"/>
      <c r="FE248" s="233"/>
      <c r="FF248" s="233"/>
      <c r="FG248" s="233"/>
      <c r="FH248" s="233"/>
      <c r="FI248" s="233"/>
    </row>
    <row r="249" spans="1:165" s="234" customFormat="1" ht="19.5" customHeight="1" x14ac:dyDescent="0.35">
      <c r="A249" s="205"/>
      <c r="B249" s="466"/>
      <c r="C249" s="467"/>
      <c r="D249" s="467"/>
      <c r="E249" s="467"/>
      <c r="F249" s="467"/>
      <c r="G249" s="467"/>
      <c r="H249" s="480"/>
      <c r="I249" s="347"/>
      <c r="J249" s="210"/>
      <c r="K249" s="248"/>
      <c r="L249" s="212"/>
      <c r="M249"/>
      <c r="N249" s="255"/>
      <c r="O249" s="214"/>
      <c r="P249"/>
      <c r="Q249" s="256"/>
      <c r="R249" s="212"/>
      <c r="S249"/>
      <c r="T249" s="257"/>
      <c r="U249" s="216"/>
      <c r="V249"/>
      <c r="W249" s="258"/>
      <c r="X249" s="216"/>
      <c r="Y249"/>
      <c r="Z249" s="259"/>
      <c r="AA249" s="218"/>
      <c r="AB249"/>
      <c r="AC249" s="258"/>
      <c r="AD249" s="216"/>
      <c r="AE249"/>
      <c r="AF249" s="258"/>
      <c r="AG249" s="216"/>
      <c r="AH249"/>
      <c r="AI249" s="259"/>
      <c r="AJ249" s="218"/>
      <c r="AK249"/>
      <c r="AL249" s="258"/>
      <c r="AM249" s="216"/>
      <c r="AN249"/>
      <c r="AO249" s="259"/>
      <c r="AP249" s="218"/>
      <c r="AQ249"/>
      <c r="AR249" s="258"/>
      <c r="AS249" s="216"/>
      <c r="AT249"/>
      <c r="AU249" s="260"/>
      <c r="AV249" s="214"/>
      <c r="AW249"/>
      <c r="AX249" s="256"/>
      <c r="AY249" s="212"/>
      <c r="AZ249"/>
      <c r="BA249" s="260"/>
      <c r="BB249" s="214"/>
      <c r="BC249"/>
      <c r="BD249" s="256"/>
      <c r="BE249" s="212"/>
      <c r="BF249"/>
      <c r="BG249" s="256"/>
      <c r="BH249" s="212"/>
      <c r="BI249"/>
      <c r="BJ249" s="260"/>
      <c r="BK249" s="212"/>
      <c r="BL249"/>
      <c r="BM249" s="260"/>
      <c r="BN249" s="212"/>
      <c r="BO249"/>
      <c r="BP249" s="256"/>
      <c r="BQ249" s="212"/>
      <c r="BR249"/>
      <c r="BS249" s="256"/>
      <c r="BT249" s="212"/>
      <c r="BU249"/>
      <c r="BV249" s="260"/>
      <c r="BW249" s="220"/>
      <c r="BX249"/>
      <c r="BY249" s="256"/>
      <c r="BZ249" s="212"/>
      <c r="CA249" s="249"/>
      <c r="CB249" s="260"/>
      <c r="CC249" s="214"/>
      <c r="CD249" s="250"/>
      <c r="CE249" s="261"/>
      <c r="CF249" s="221"/>
      <c r="CG249" s="222"/>
      <c r="CH249" s="222"/>
      <c r="CI249" s="223"/>
      <c r="CJ249" s="209"/>
      <c r="CK249" s="209"/>
      <c r="CL249" s="209"/>
      <c r="CM249" s="207"/>
      <c r="CN249" s="207"/>
      <c r="CO249" s="225" t="b">
        <f>(CN250=CM394)</f>
        <v>0</v>
      </c>
      <c r="CP249" s="226">
        <f t="shared" ref="CP249:CP260" si="4005">CO249*CI250</f>
        <v>0</v>
      </c>
      <c r="CQ249" s="227">
        <f t="shared" si="3976"/>
        <v>42430</v>
      </c>
      <c r="CR249" s="228">
        <f t="shared" si="3977"/>
        <v>130619</v>
      </c>
      <c r="CS249" s="228">
        <f t="shared" si="3978"/>
        <v>0</v>
      </c>
      <c r="CT249" s="228">
        <f t="shared" si="3979"/>
        <v>0</v>
      </c>
      <c r="CU249" s="228">
        <f t="shared" si="3980"/>
        <v>0</v>
      </c>
      <c r="CV249" s="228">
        <f t="shared" si="3981"/>
        <v>0</v>
      </c>
      <c r="CW249" s="228">
        <f t="shared" si="3982"/>
        <v>143144</v>
      </c>
      <c r="CX249" s="228">
        <f t="shared" si="3983"/>
        <v>0</v>
      </c>
      <c r="CY249" s="228">
        <f t="shared" si="3984"/>
        <v>0</v>
      </c>
      <c r="CZ249" s="228">
        <f t="shared" si="3985"/>
        <v>0</v>
      </c>
      <c r="DA249" s="228">
        <f t="shared" si="3986"/>
        <v>79683</v>
      </c>
      <c r="DB249" s="228">
        <f t="shared" si="3987"/>
        <v>162065</v>
      </c>
      <c r="DC249" s="228">
        <f t="shared" si="3988"/>
        <v>0</v>
      </c>
      <c r="DD249" s="228">
        <f t="shared" si="3989"/>
        <v>0</v>
      </c>
      <c r="DE249" s="228">
        <f t="shared" si="3990"/>
        <v>172858.46999999997</v>
      </c>
      <c r="DF249" s="228">
        <f t="shared" si="3991"/>
        <v>0</v>
      </c>
      <c r="DG249" s="228">
        <f t="shared" si="3992"/>
        <v>0</v>
      </c>
      <c r="DH249" s="228">
        <f t="shared" si="3993"/>
        <v>128635.69000000006</v>
      </c>
      <c r="DI249" s="228">
        <f t="shared" si="3994"/>
        <v>0</v>
      </c>
      <c r="DJ249" s="228">
        <f t="shared" si="3995"/>
        <v>0</v>
      </c>
      <c r="DK249" s="228">
        <f t="shared" si="3996"/>
        <v>440307.86</v>
      </c>
      <c r="DL249" s="228">
        <f t="shared" si="3997"/>
        <v>0</v>
      </c>
      <c r="DM249" s="228">
        <f t="shared" si="3998"/>
        <v>0</v>
      </c>
      <c r="DN249" s="228">
        <f t="shared" si="3999"/>
        <v>0</v>
      </c>
      <c r="DO249" s="228">
        <f t="shared" si="4000"/>
        <v>0</v>
      </c>
      <c r="DP249" s="229">
        <f t="shared" si="4001"/>
        <v>42430</v>
      </c>
      <c r="DQ249" s="228">
        <f t="shared" si="4002"/>
        <v>1257313.02</v>
      </c>
      <c r="DR249" s="230">
        <f t="shared" si="4003"/>
        <v>42430</v>
      </c>
      <c r="DS249" s="231">
        <f t="shared" si="4004"/>
        <v>0</v>
      </c>
      <c r="DT249" s="232"/>
      <c r="DU249" s="232"/>
      <c r="DV249" s="232"/>
      <c r="DW249" s="232"/>
      <c r="DX249" s="232"/>
      <c r="DY249" s="232"/>
      <c r="DZ249" s="232"/>
      <c r="EA249" s="232"/>
      <c r="EB249" s="232"/>
      <c r="EC249" s="232"/>
      <c r="ED249" s="232"/>
      <c r="EE249" s="232"/>
      <c r="EF249" s="232"/>
      <c r="EG249" s="232"/>
      <c r="EH249" s="232"/>
      <c r="EI249" s="232"/>
      <c r="EJ249" s="232"/>
      <c r="EK249" s="232"/>
      <c r="EL249" s="232"/>
      <c r="EM249" s="232"/>
      <c r="EN249" s="205"/>
      <c r="EO249" s="205"/>
      <c r="EP249" s="205"/>
      <c r="EQ249" s="205"/>
      <c r="ER249" s="205"/>
      <c r="ES249" s="205"/>
      <c r="ET249" s="205"/>
      <c r="EU249" s="205"/>
      <c r="EV249" s="205"/>
      <c r="EW249" s="205"/>
      <c r="EX249" s="205"/>
      <c r="EY249" s="205"/>
      <c r="EZ249" s="205"/>
      <c r="FA249" s="233"/>
      <c r="FB249" s="233"/>
      <c r="FC249" s="233"/>
      <c r="FD249" s="233"/>
      <c r="FE249" s="233"/>
      <c r="FF249" s="233"/>
      <c r="FG249" s="233"/>
      <c r="FH249" s="233"/>
      <c r="FI249" s="233"/>
    </row>
    <row r="250" spans="1:165" s="234" customFormat="1" ht="19.5" customHeight="1" x14ac:dyDescent="0.35">
      <c r="A250" s="205"/>
      <c r="B250" s="466">
        <f>EDATE(B246,1)</f>
        <v>41275</v>
      </c>
      <c r="C250" s="467">
        <f>C235</f>
        <v>60000</v>
      </c>
      <c r="D250" s="467">
        <f>(F248&lt;0)*-F248</f>
        <v>0</v>
      </c>
      <c r="E250" s="467">
        <f>(F248&gt;0)*-F248</f>
        <v>-105427.39</v>
      </c>
      <c r="F250" s="467">
        <f t="shared" ref="F250:F261" si="4006">CF250</f>
        <v>16998.75</v>
      </c>
      <c r="G250" s="467">
        <f>F250+D55</f>
        <v>76998.75</v>
      </c>
      <c r="H250" s="480">
        <f>F250/D55</f>
        <v>0.28331250000000002</v>
      </c>
      <c r="I250" s="347">
        <f>F250+I246</f>
        <v>1032275.2599999999</v>
      </c>
      <c r="J250" s="210">
        <f t="shared" ref="J250:J261" si="4007">CN250</f>
        <v>0</v>
      </c>
      <c r="K250" s="211">
        <v>41275</v>
      </c>
      <c r="L250" s="212">
        <f>L246</f>
        <v>1</v>
      </c>
      <c r="M250" s="398">
        <v>3596</v>
      </c>
      <c r="N250" s="235">
        <f t="shared" ref="N250:N261" si="4008">M250*L250</f>
        <v>3596</v>
      </c>
      <c r="O250" s="214">
        <f>O246</f>
        <v>0</v>
      </c>
      <c r="P250" s="398">
        <v>359.6</v>
      </c>
      <c r="Q250" s="236">
        <f t="shared" ref="Q250:Q261" si="4009">P250*O250</f>
        <v>0</v>
      </c>
      <c r="R250" s="212">
        <f>R246</f>
        <v>0</v>
      </c>
      <c r="S250" s="398">
        <v>1373</v>
      </c>
      <c r="T250" s="237">
        <f t="shared" ref="T250:T261" si="4010">S250*R250</f>
        <v>0</v>
      </c>
      <c r="U250" s="216">
        <f>U246</f>
        <v>0</v>
      </c>
      <c r="V250" s="398">
        <v>102.2</v>
      </c>
      <c r="W250" s="237">
        <f t="shared" ref="W250:W261" si="4011">V250*U250</f>
        <v>0</v>
      </c>
      <c r="X250" s="216">
        <f>X246</f>
        <v>0</v>
      </c>
      <c r="Y250" s="382">
        <v>-2832</v>
      </c>
      <c r="Z250" s="238">
        <f t="shared" ref="Z250:Z261" si="4012">Y250*X250</f>
        <v>0</v>
      </c>
      <c r="AA250" s="218">
        <f>AA246</f>
        <v>1</v>
      </c>
      <c r="AB250" s="382">
        <v>-1455</v>
      </c>
      <c r="AC250" s="239">
        <f t="shared" ref="AC250:AC261" si="4013">AB250*AA250</f>
        <v>-1455</v>
      </c>
      <c r="AD250" s="216">
        <f>AD246</f>
        <v>0</v>
      </c>
      <c r="AE250" s="382">
        <v>-353.4</v>
      </c>
      <c r="AF250" s="239">
        <f t="shared" ref="AF250:AF261" si="4014">AE250*AD250</f>
        <v>0</v>
      </c>
      <c r="AG250" s="216">
        <f>AG246</f>
        <v>0</v>
      </c>
      <c r="AH250" s="382">
        <v>-5934</v>
      </c>
      <c r="AI250" s="238">
        <f t="shared" ref="AI250:AI261" si="4015">AH250*AG250</f>
        <v>0</v>
      </c>
      <c r="AJ250" s="218">
        <f>AJ246</f>
        <v>0</v>
      </c>
      <c r="AK250" s="382">
        <v>-2986.5</v>
      </c>
      <c r="AL250" s="239">
        <f t="shared" ref="AL250:AL261" si="4016">AK250*AJ250</f>
        <v>0</v>
      </c>
      <c r="AM250" s="216">
        <f>AM246</f>
        <v>1</v>
      </c>
      <c r="AN250" s="382">
        <v>-1218</v>
      </c>
      <c r="AO250" s="238">
        <f t="shared" ref="AO250:AO261" si="4017">AN250*AM250</f>
        <v>-1218</v>
      </c>
      <c r="AP250" s="218">
        <f>AP246</f>
        <v>1</v>
      </c>
      <c r="AQ250" s="397">
        <v>-2035</v>
      </c>
      <c r="AR250" s="239">
        <f t="shared" ref="AR250:AR261" si="4018">AQ250*AP250</f>
        <v>-2035</v>
      </c>
      <c r="AS250" s="216">
        <f>AS246</f>
        <v>0</v>
      </c>
      <c r="AT250" s="397">
        <v>-273.7</v>
      </c>
      <c r="AU250" s="240">
        <f t="shared" ref="AU250:AU261" si="4019">AT250*AS250</f>
        <v>0</v>
      </c>
      <c r="AV250" s="214">
        <f>AV246</f>
        <v>0</v>
      </c>
      <c r="AW250" s="397">
        <v>-899</v>
      </c>
      <c r="AX250" s="236">
        <f t="shared" ref="AX250:AX261" si="4020">AW250*AV250</f>
        <v>0</v>
      </c>
      <c r="AY250" s="212">
        <f>AY246</f>
        <v>1</v>
      </c>
      <c r="AZ250" s="383">
        <v>164.5</v>
      </c>
      <c r="BA250" s="241">
        <f t="shared" ref="BA250:BA261" si="4021">AZ250*AY250</f>
        <v>164.5</v>
      </c>
      <c r="BB250" s="214">
        <f>BB246</f>
        <v>0</v>
      </c>
      <c r="BC250" s="382">
        <v>-53.75</v>
      </c>
      <c r="BD250" s="242">
        <f t="shared" ref="BD250:BD261" si="4022">BC250*BB250</f>
        <v>0</v>
      </c>
      <c r="BE250" s="212">
        <f>BE246</f>
        <v>0</v>
      </c>
      <c r="BF250" s="375">
        <v>4842.5</v>
      </c>
      <c r="BG250" s="242">
        <f t="shared" ref="BG250:BG261" si="4023">BF250*BE250</f>
        <v>0</v>
      </c>
      <c r="BH250" s="212">
        <f>BH246</f>
        <v>1</v>
      </c>
      <c r="BI250" s="375">
        <v>2421.25</v>
      </c>
      <c r="BJ250" s="240">
        <f t="shared" ref="BJ250:BJ261" si="4024">BI250*BH250</f>
        <v>2421.25</v>
      </c>
      <c r="BK250" s="212">
        <f>BK246</f>
        <v>0</v>
      </c>
      <c r="BL250" s="375">
        <v>484.25</v>
      </c>
      <c r="BM250" s="240">
        <f t="shared" ref="BM250:BM261" si="4025">BL250*BK250</f>
        <v>0</v>
      </c>
      <c r="BN250" s="212">
        <f>BN246</f>
        <v>0</v>
      </c>
      <c r="BO250" s="398">
        <v>2267.25</v>
      </c>
      <c r="BP250" s="236">
        <f t="shared" ref="BP250:BP261" si="4026">BO250*BN250</f>
        <v>0</v>
      </c>
      <c r="BQ250" s="212">
        <f>BQ246</f>
        <v>2</v>
      </c>
      <c r="BR250" s="398">
        <v>7762.5</v>
      </c>
      <c r="BS250" s="242">
        <f t="shared" ref="BS250:BS261" si="4027">BR250*BQ250</f>
        <v>15525</v>
      </c>
      <c r="BT250" s="212">
        <f>BT246</f>
        <v>0</v>
      </c>
      <c r="BU250" s="398">
        <v>3881.25</v>
      </c>
      <c r="BV250" s="240">
        <f t="shared" ref="BV250:BV261" si="4028">BU250*BT250</f>
        <v>0</v>
      </c>
      <c r="BW250" s="220">
        <f>BW246</f>
        <v>0</v>
      </c>
      <c r="BX250" s="398">
        <v>776.25</v>
      </c>
      <c r="BY250" s="236">
        <f t="shared" ref="BY250:BY261" si="4029">BX250*BW250</f>
        <v>0</v>
      </c>
      <c r="BZ250" s="212">
        <f>BZ246</f>
        <v>0</v>
      </c>
      <c r="CA250" s="213"/>
      <c r="CB250" s="240">
        <f t="shared" ref="CB250:CB261" si="4030">CA250*BZ250</f>
        <v>0</v>
      </c>
      <c r="CC250" s="214">
        <f>CC246</f>
        <v>0</v>
      </c>
      <c r="CD250" s="215"/>
      <c r="CE250" s="242">
        <f t="shared" ref="CE250:CE261" si="4031">CD250*CC250</f>
        <v>0</v>
      </c>
      <c r="CF250" s="221">
        <f t="shared" ref="CF250:CF261" si="4032">N250+Q250+T250+W250+Z250+AC250+AF250+AI250+AL250+AO250+AR250+AU250+AX250+BA250+BD250+BG250+BJ250+BM250+BP250+BS250+BV250+BY250+CB250+CE250</f>
        <v>16998.75</v>
      </c>
      <c r="CG250" s="222">
        <f t="shared" ref="CG250:CG261" si="4033">(CF250&gt;0)*1</f>
        <v>1</v>
      </c>
      <c r="CH250" s="222">
        <f t="shared" ref="CH250:CH261" si="4034">(CF250&lt;0)*1</f>
        <v>0</v>
      </c>
      <c r="CI250" s="223">
        <v>41275</v>
      </c>
      <c r="CJ250" s="209">
        <f t="shared" ref="CJ250:CJ261" si="4035">CF250*CG250</f>
        <v>16998.75</v>
      </c>
      <c r="CK250" s="209">
        <f t="shared" ref="CK250:CK261" si="4036">CF250*CH250</f>
        <v>0</v>
      </c>
      <c r="CL250" s="209">
        <f>CL246+CF250</f>
        <v>1032275.2599999999</v>
      </c>
      <c r="CM250" s="207">
        <f>MAX(CL55:CL250)</f>
        <v>1032275.2599999999</v>
      </c>
      <c r="CN250" s="207">
        <f t="shared" ref="CN250:CN261" si="4037">CL250-CM250</f>
        <v>0</v>
      </c>
      <c r="CO250" s="225" t="b">
        <f>(CN251=CM394)</f>
        <v>0</v>
      </c>
      <c r="CP250" s="226">
        <f t="shared" si="4005"/>
        <v>0</v>
      </c>
      <c r="CQ250" s="227">
        <f t="shared" si="3976"/>
        <v>42461</v>
      </c>
      <c r="CR250" s="228">
        <f t="shared" si="3977"/>
        <v>130897</v>
      </c>
      <c r="CS250" s="228">
        <f t="shared" si="3978"/>
        <v>0</v>
      </c>
      <c r="CT250" s="228">
        <f t="shared" si="3979"/>
        <v>0</v>
      </c>
      <c r="CU250" s="228">
        <f t="shared" si="3980"/>
        <v>0</v>
      </c>
      <c r="CV250" s="228">
        <f t="shared" si="3981"/>
        <v>0</v>
      </c>
      <c r="CW250" s="228">
        <f t="shared" si="3982"/>
        <v>145447</v>
      </c>
      <c r="CX250" s="228">
        <f t="shared" si="3983"/>
        <v>0</v>
      </c>
      <c r="CY250" s="228">
        <f t="shared" si="3984"/>
        <v>0</v>
      </c>
      <c r="CZ250" s="228">
        <f t="shared" si="3985"/>
        <v>0</v>
      </c>
      <c r="DA250" s="228">
        <f t="shared" si="3986"/>
        <v>81411</v>
      </c>
      <c r="DB250" s="228">
        <f t="shared" si="3987"/>
        <v>161482</v>
      </c>
      <c r="DC250" s="228">
        <f t="shared" si="3988"/>
        <v>0</v>
      </c>
      <c r="DD250" s="228">
        <f t="shared" si="3989"/>
        <v>0</v>
      </c>
      <c r="DE250" s="228">
        <f t="shared" si="3990"/>
        <v>171134.46999999997</v>
      </c>
      <c r="DF250" s="228">
        <f t="shared" si="3991"/>
        <v>0</v>
      </c>
      <c r="DG250" s="228">
        <f t="shared" si="3992"/>
        <v>0</v>
      </c>
      <c r="DH250" s="228">
        <f t="shared" si="3993"/>
        <v>127690.81000000006</v>
      </c>
      <c r="DI250" s="228">
        <f t="shared" si="3994"/>
        <v>0</v>
      </c>
      <c r="DJ250" s="228">
        <f t="shared" si="3995"/>
        <v>0</v>
      </c>
      <c r="DK250" s="228">
        <f t="shared" si="3996"/>
        <v>440301.82</v>
      </c>
      <c r="DL250" s="228">
        <f t="shared" si="3997"/>
        <v>0</v>
      </c>
      <c r="DM250" s="228">
        <f t="shared" si="3998"/>
        <v>0</v>
      </c>
      <c r="DN250" s="228">
        <f t="shared" si="3999"/>
        <v>0</v>
      </c>
      <c r="DO250" s="228">
        <f t="shared" si="4000"/>
        <v>0</v>
      </c>
      <c r="DP250" s="229">
        <f t="shared" si="4001"/>
        <v>42461</v>
      </c>
      <c r="DQ250" s="228">
        <f t="shared" si="4002"/>
        <v>1258364.1000000001</v>
      </c>
      <c r="DR250" s="230">
        <f t="shared" si="4003"/>
        <v>42461</v>
      </c>
      <c r="DS250" s="231">
        <f t="shared" si="4004"/>
        <v>0</v>
      </c>
      <c r="DT250" s="232"/>
      <c r="DU250" s="232"/>
      <c r="DV250" s="232"/>
      <c r="DW250" s="232"/>
      <c r="DX250" s="232"/>
      <c r="DY250" s="232"/>
      <c r="DZ250" s="232"/>
      <c r="EA250" s="232"/>
      <c r="EB250" s="232"/>
      <c r="EC250" s="232"/>
      <c r="ED250" s="232"/>
      <c r="EE250" s="232"/>
      <c r="EF250" s="232"/>
      <c r="EG250" s="232"/>
      <c r="EH250" s="232"/>
      <c r="EI250" s="232"/>
      <c r="EJ250" s="232"/>
      <c r="EK250" s="232"/>
      <c r="EL250" s="232"/>
      <c r="EM250" s="232"/>
      <c r="EN250" s="205"/>
      <c r="EO250" s="205"/>
      <c r="EP250" s="205"/>
      <c r="EQ250" s="205"/>
      <c r="ER250" s="205"/>
      <c r="ES250" s="205"/>
      <c r="ET250" s="205"/>
      <c r="EU250" s="205"/>
      <c r="EV250" s="205"/>
      <c r="EW250" s="205"/>
      <c r="EX250" s="205"/>
      <c r="EY250" s="205"/>
      <c r="EZ250" s="205"/>
      <c r="FA250" s="233"/>
      <c r="FB250" s="233"/>
      <c r="FC250" s="233"/>
      <c r="FD250" s="233"/>
      <c r="FE250" s="233"/>
      <c r="FF250" s="233"/>
      <c r="FG250" s="233"/>
      <c r="FH250" s="233"/>
      <c r="FI250" s="233"/>
    </row>
    <row r="251" spans="1:165" s="234" customFormat="1" ht="19.5" customHeight="1" x14ac:dyDescent="0.35">
      <c r="A251" s="205"/>
      <c r="B251" s="466">
        <f t="shared" ref="B251:B261" si="4038">EDATE(B250,1)</f>
        <v>41306</v>
      </c>
      <c r="C251" s="467">
        <f t="shared" ref="C251:C261" si="4039">G250</f>
        <v>76998.75</v>
      </c>
      <c r="D251" s="467">
        <v>0</v>
      </c>
      <c r="E251" s="467">
        <v>0</v>
      </c>
      <c r="F251" s="467">
        <f t="shared" si="4006"/>
        <v>12501.13</v>
      </c>
      <c r="G251" s="467">
        <f t="shared" ref="G251:G261" si="4040">F251+G250</f>
        <v>89499.88</v>
      </c>
      <c r="H251" s="480">
        <f t="shared" ref="H251:H261" si="4041">F251/G250</f>
        <v>0.16235497329502102</v>
      </c>
      <c r="I251" s="347">
        <f t="shared" ref="I251:I261" si="4042">F251+I250</f>
        <v>1044776.3899999999</v>
      </c>
      <c r="J251" s="210">
        <f t="shared" si="4007"/>
        <v>0</v>
      </c>
      <c r="K251" s="211">
        <v>41306</v>
      </c>
      <c r="L251" s="212">
        <f t="shared" ref="L251:L261" si="4043">L250</f>
        <v>1</v>
      </c>
      <c r="M251" s="398">
        <v>828.5</v>
      </c>
      <c r="N251" s="235">
        <f t="shared" si="4008"/>
        <v>828.5</v>
      </c>
      <c r="O251" s="214">
        <f t="shared" ref="O251" si="4044">O250</f>
        <v>0</v>
      </c>
      <c r="P251" s="398">
        <v>82.85</v>
      </c>
      <c r="Q251" s="236">
        <f t="shared" si="4009"/>
        <v>0</v>
      </c>
      <c r="R251" s="212">
        <f t="shared" ref="R251" si="4045">R250</f>
        <v>0</v>
      </c>
      <c r="S251" s="397">
        <v>-980.8</v>
      </c>
      <c r="T251" s="237">
        <f t="shared" si="4010"/>
        <v>0</v>
      </c>
      <c r="U251" s="216">
        <f t="shared" ref="U251" si="4046">U250</f>
        <v>0</v>
      </c>
      <c r="V251" s="397">
        <v>-133.18</v>
      </c>
      <c r="W251" s="237">
        <f t="shared" si="4011"/>
        <v>0</v>
      </c>
      <c r="X251" s="216">
        <f t="shared" ref="X251" si="4047">X250</f>
        <v>0</v>
      </c>
      <c r="Y251" s="383">
        <v>8403</v>
      </c>
      <c r="Z251" s="238">
        <f t="shared" si="4012"/>
        <v>0</v>
      </c>
      <c r="AA251" s="218">
        <f t="shared" ref="AA251" si="4048">AA250</f>
        <v>1</v>
      </c>
      <c r="AB251" s="383">
        <v>4201.5</v>
      </c>
      <c r="AC251" s="239">
        <f t="shared" si="4013"/>
        <v>4201.5</v>
      </c>
      <c r="AD251" s="216">
        <f t="shared" ref="AD251" si="4049">AD250</f>
        <v>0</v>
      </c>
      <c r="AE251" s="383">
        <v>840.3</v>
      </c>
      <c r="AF251" s="239">
        <f t="shared" si="4014"/>
        <v>0</v>
      </c>
      <c r="AG251" s="216">
        <f t="shared" ref="AG251" si="4050">AG250</f>
        <v>0</v>
      </c>
      <c r="AH251" s="383">
        <v>9501</v>
      </c>
      <c r="AI251" s="238">
        <f t="shared" si="4015"/>
        <v>0</v>
      </c>
      <c r="AJ251" s="218">
        <f t="shared" ref="AJ251" si="4051">AJ250</f>
        <v>0</v>
      </c>
      <c r="AK251" s="383">
        <v>4731</v>
      </c>
      <c r="AL251" s="239">
        <f t="shared" si="4016"/>
        <v>0</v>
      </c>
      <c r="AM251" s="216">
        <f t="shared" ref="AM251" si="4052">AM250</f>
        <v>1</v>
      </c>
      <c r="AN251" s="383">
        <v>1869</v>
      </c>
      <c r="AO251" s="238">
        <f t="shared" si="4017"/>
        <v>1869</v>
      </c>
      <c r="AP251" s="218">
        <f t="shared" ref="AP251" si="4053">AP250</f>
        <v>1</v>
      </c>
      <c r="AQ251" s="398">
        <v>2097</v>
      </c>
      <c r="AR251" s="239">
        <f t="shared" si="4018"/>
        <v>2097</v>
      </c>
      <c r="AS251" s="216">
        <f t="shared" ref="AS251" si="4054">AS250</f>
        <v>0</v>
      </c>
      <c r="AT251" s="398">
        <v>209.7</v>
      </c>
      <c r="AU251" s="240">
        <f t="shared" si="4019"/>
        <v>0</v>
      </c>
      <c r="AV251" s="214">
        <f t="shared" ref="AV251" si="4055">AV250</f>
        <v>0</v>
      </c>
      <c r="AW251" s="398">
        <v>3224</v>
      </c>
      <c r="AX251" s="236">
        <f t="shared" si="4020"/>
        <v>0</v>
      </c>
      <c r="AY251" s="212">
        <f t="shared" ref="AY251" si="4056">AY250</f>
        <v>1</v>
      </c>
      <c r="AZ251" s="382">
        <v>-316.5</v>
      </c>
      <c r="BA251" s="241">
        <f t="shared" si="4021"/>
        <v>-316.5</v>
      </c>
      <c r="BB251" s="214">
        <f t="shared" ref="BB251" si="4057">BB250</f>
        <v>0</v>
      </c>
      <c r="BC251" s="382">
        <v>-66.75</v>
      </c>
      <c r="BD251" s="242">
        <f t="shared" si="4022"/>
        <v>0</v>
      </c>
      <c r="BE251" s="212">
        <f t="shared" ref="BE251" si="4058">BE250</f>
        <v>0</v>
      </c>
      <c r="BF251" s="375">
        <v>1732.25</v>
      </c>
      <c r="BG251" s="242">
        <f t="shared" si="4023"/>
        <v>0</v>
      </c>
      <c r="BH251" s="212">
        <f t="shared" ref="BH251" si="4059">BH250</f>
        <v>1</v>
      </c>
      <c r="BI251" s="375">
        <v>846.63</v>
      </c>
      <c r="BJ251" s="240">
        <f t="shared" si="4024"/>
        <v>846.63</v>
      </c>
      <c r="BK251" s="212">
        <f t="shared" ref="BK251" si="4060">BK250</f>
        <v>0</v>
      </c>
      <c r="BL251" s="375">
        <v>138.13</v>
      </c>
      <c r="BM251" s="240">
        <f t="shared" si="4025"/>
        <v>0</v>
      </c>
      <c r="BN251" s="212">
        <f t="shared" ref="BN251" si="4061">BN250</f>
        <v>0</v>
      </c>
      <c r="BO251" s="398">
        <v>3993.75</v>
      </c>
      <c r="BP251" s="236">
        <f t="shared" si="4026"/>
        <v>0</v>
      </c>
      <c r="BQ251" s="212">
        <f t="shared" ref="BQ251" si="4062">BQ250</f>
        <v>2</v>
      </c>
      <c r="BR251" s="398">
        <v>1487.5</v>
      </c>
      <c r="BS251" s="242">
        <f t="shared" si="4027"/>
        <v>2975</v>
      </c>
      <c r="BT251" s="212">
        <f t="shared" ref="BT251" si="4063">BT250</f>
        <v>0</v>
      </c>
      <c r="BU251" s="398">
        <v>743.75</v>
      </c>
      <c r="BV251" s="240">
        <f t="shared" si="4028"/>
        <v>0</v>
      </c>
      <c r="BW251" s="220">
        <f t="shared" ref="BW251" si="4064">BW250</f>
        <v>0</v>
      </c>
      <c r="BX251" s="398">
        <v>148.75</v>
      </c>
      <c r="BY251" s="236">
        <f t="shared" si="4029"/>
        <v>0</v>
      </c>
      <c r="BZ251" s="212">
        <f t="shared" ref="BZ251:BZ261" si="4065">BZ250</f>
        <v>0</v>
      </c>
      <c r="CA251" s="213"/>
      <c r="CB251" s="240">
        <f t="shared" si="4030"/>
        <v>0</v>
      </c>
      <c r="CC251" s="214">
        <f t="shared" ref="CC251:CC261" si="4066">CC250</f>
        <v>0</v>
      </c>
      <c r="CD251" s="215"/>
      <c r="CE251" s="242">
        <f t="shared" si="4031"/>
        <v>0</v>
      </c>
      <c r="CF251" s="221">
        <f t="shared" si="4032"/>
        <v>12501.13</v>
      </c>
      <c r="CG251" s="222">
        <f t="shared" si="4033"/>
        <v>1</v>
      </c>
      <c r="CH251" s="222">
        <f t="shared" si="4034"/>
        <v>0</v>
      </c>
      <c r="CI251" s="223">
        <v>41306</v>
      </c>
      <c r="CJ251" s="209">
        <f t="shared" si="4035"/>
        <v>12501.13</v>
      </c>
      <c r="CK251" s="209">
        <f t="shared" si="4036"/>
        <v>0</v>
      </c>
      <c r="CL251" s="209">
        <f t="shared" ref="CL251:CL261" si="4067">CL250+CF251</f>
        <v>1044776.3899999999</v>
      </c>
      <c r="CM251" s="207">
        <f>MAX(CL55:CL251)</f>
        <v>1044776.3899999999</v>
      </c>
      <c r="CN251" s="207">
        <f t="shared" si="4037"/>
        <v>0</v>
      </c>
      <c r="CO251" s="225" t="b">
        <f>(CN252=CM394)</f>
        <v>0</v>
      </c>
      <c r="CP251" s="226">
        <f t="shared" si="4005"/>
        <v>0</v>
      </c>
      <c r="CQ251" s="227">
        <f t="shared" si="3976"/>
        <v>42491</v>
      </c>
      <c r="CR251" s="228">
        <f t="shared" si="3977"/>
        <v>129908</v>
      </c>
      <c r="CS251" s="228">
        <f t="shared" si="3978"/>
        <v>0</v>
      </c>
      <c r="CT251" s="228">
        <f t="shared" si="3979"/>
        <v>0</v>
      </c>
      <c r="CU251" s="228">
        <f t="shared" si="3980"/>
        <v>0</v>
      </c>
      <c r="CV251" s="228">
        <f t="shared" si="3981"/>
        <v>0</v>
      </c>
      <c r="CW251" s="228">
        <f t="shared" si="3982"/>
        <v>145463</v>
      </c>
      <c r="CX251" s="228">
        <f t="shared" si="3983"/>
        <v>0</v>
      </c>
      <c r="CY251" s="228">
        <f t="shared" si="3984"/>
        <v>0</v>
      </c>
      <c r="CZ251" s="228">
        <f t="shared" si="3985"/>
        <v>0</v>
      </c>
      <c r="DA251" s="228">
        <f t="shared" si="3986"/>
        <v>80495</v>
      </c>
      <c r="DB251" s="228">
        <f t="shared" si="3987"/>
        <v>162803</v>
      </c>
      <c r="DC251" s="228">
        <f t="shared" si="3988"/>
        <v>0</v>
      </c>
      <c r="DD251" s="228">
        <f t="shared" si="3989"/>
        <v>0</v>
      </c>
      <c r="DE251" s="228">
        <f t="shared" si="3990"/>
        <v>171233.96999999997</v>
      </c>
      <c r="DF251" s="228">
        <f t="shared" si="3991"/>
        <v>0</v>
      </c>
      <c r="DG251" s="228">
        <f t="shared" si="3992"/>
        <v>0</v>
      </c>
      <c r="DH251" s="228">
        <f t="shared" si="3993"/>
        <v>128043.69000000006</v>
      </c>
      <c r="DI251" s="228">
        <f t="shared" si="3994"/>
        <v>0</v>
      </c>
      <c r="DJ251" s="228">
        <f t="shared" si="3995"/>
        <v>0</v>
      </c>
      <c r="DK251" s="228">
        <f t="shared" si="3996"/>
        <v>437573.86</v>
      </c>
      <c r="DL251" s="228">
        <f t="shared" si="3997"/>
        <v>0</v>
      </c>
      <c r="DM251" s="228">
        <f t="shared" si="3998"/>
        <v>0</v>
      </c>
      <c r="DN251" s="228">
        <f t="shared" si="3999"/>
        <v>0</v>
      </c>
      <c r="DO251" s="228">
        <f t="shared" si="4000"/>
        <v>0</v>
      </c>
      <c r="DP251" s="229">
        <f t="shared" si="4001"/>
        <v>42491</v>
      </c>
      <c r="DQ251" s="228">
        <f t="shared" si="4002"/>
        <v>1255520.52</v>
      </c>
      <c r="DR251" s="230">
        <f t="shared" si="4003"/>
        <v>42491</v>
      </c>
      <c r="DS251" s="231">
        <f t="shared" si="4004"/>
        <v>0</v>
      </c>
      <c r="DT251" s="232"/>
      <c r="DU251" s="232"/>
      <c r="DV251" s="232"/>
      <c r="DW251" s="232"/>
      <c r="DX251" s="232"/>
      <c r="DY251" s="232"/>
      <c r="DZ251" s="232"/>
      <c r="EA251" s="232"/>
      <c r="EB251" s="232"/>
      <c r="EC251" s="232"/>
      <c r="ED251" s="232"/>
      <c r="EE251" s="232"/>
      <c r="EF251" s="232"/>
      <c r="EG251" s="232"/>
      <c r="EH251" s="232"/>
      <c r="EI251" s="232"/>
      <c r="EJ251" s="232"/>
      <c r="EK251" s="232"/>
      <c r="EL251" s="232"/>
      <c r="EM251" s="232"/>
      <c r="EN251" s="205"/>
      <c r="EO251" s="205"/>
      <c r="EP251" s="205"/>
      <c r="EQ251" s="205"/>
      <c r="ER251" s="205"/>
      <c r="ES251" s="205"/>
      <c r="ET251" s="205"/>
      <c r="EU251" s="205"/>
      <c r="EV251" s="205"/>
      <c r="EW251" s="205"/>
      <c r="EX251" s="205"/>
      <c r="EY251" s="205"/>
      <c r="EZ251" s="205"/>
      <c r="FA251" s="233"/>
      <c r="FB251" s="233"/>
      <c r="FC251" s="233"/>
      <c r="FD251" s="233"/>
      <c r="FE251" s="233"/>
      <c r="FF251" s="233"/>
      <c r="FG251" s="233"/>
      <c r="FH251" s="233"/>
      <c r="FI251" s="233"/>
    </row>
    <row r="252" spans="1:165" s="234" customFormat="1" ht="19.5" customHeight="1" x14ac:dyDescent="0.35">
      <c r="A252" s="205"/>
      <c r="B252" s="466">
        <f t="shared" si="4038"/>
        <v>41334</v>
      </c>
      <c r="C252" s="467">
        <f t="shared" si="4039"/>
        <v>89499.88</v>
      </c>
      <c r="D252" s="467">
        <v>0</v>
      </c>
      <c r="E252" s="467">
        <v>0</v>
      </c>
      <c r="F252" s="467">
        <f t="shared" si="4006"/>
        <v>8913.98</v>
      </c>
      <c r="G252" s="467">
        <f t="shared" si="4040"/>
        <v>98413.86</v>
      </c>
      <c r="H252" s="480">
        <f t="shared" si="4041"/>
        <v>9.9597675438224037E-2</v>
      </c>
      <c r="I252" s="347">
        <f t="shared" si="4042"/>
        <v>1053690.3699999999</v>
      </c>
      <c r="J252" s="210">
        <f t="shared" si="4007"/>
        <v>0</v>
      </c>
      <c r="K252" s="211">
        <v>41334</v>
      </c>
      <c r="L252" s="212">
        <f t="shared" si="4043"/>
        <v>1</v>
      </c>
      <c r="M252" s="398">
        <v>2725.5</v>
      </c>
      <c r="N252" s="235">
        <f t="shared" si="4008"/>
        <v>2725.5</v>
      </c>
      <c r="O252" s="214">
        <f t="shared" ref="O252" si="4068">O251</f>
        <v>0</v>
      </c>
      <c r="P252" s="398">
        <v>272.55</v>
      </c>
      <c r="Q252" s="236">
        <f t="shared" si="4009"/>
        <v>0</v>
      </c>
      <c r="R252" s="212">
        <f t="shared" ref="R252" si="4069">R251</f>
        <v>0</v>
      </c>
      <c r="S252" s="398">
        <v>725.2</v>
      </c>
      <c r="T252" s="237">
        <f t="shared" si="4010"/>
        <v>0</v>
      </c>
      <c r="U252" s="216">
        <f t="shared" ref="U252" si="4070">U251</f>
        <v>0</v>
      </c>
      <c r="V252" s="398">
        <v>37.42</v>
      </c>
      <c r="W252" s="237">
        <f t="shared" si="4011"/>
        <v>0</v>
      </c>
      <c r="X252" s="216">
        <f t="shared" ref="X252" si="4071">X251</f>
        <v>0</v>
      </c>
      <c r="Y252" s="382">
        <v>-3542</v>
      </c>
      <c r="Z252" s="238">
        <f t="shared" si="4012"/>
        <v>0</v>
      </c>
      <c r="AA252" s="218">
        <f t="shared" ref="AA252" si="4072">AA251</f>
        <v>1</v>
      </c>
      <c r="AB252" s="382">
        <v>-1790.5</v>
      </c>
      <c r="AC252" s="239">
        <f t="shared" si="4013"/>
        <v>-1790.5</v>
      </c>
      <c r="AD252" s="216">
        <f t="shared" ref="AD252" si="4073">AD251</f>
        <v>0</v>
      </c>
      <c r="AE252" s="382">
        <v>-389.3</v>
      </c>
      <c r="AF252" s="239">
        <f t="shared" si="4014"/>
        <v>0</v>
      </c>
      <c r="AG252" s="216">
        <f t="shared" ref="AG252" si="4074">AG251</f>
        <v>0</v>
      </c>
      <c r="AH252" s="383">
        <v>270.5</v>
      </c>
      <c r="AI252" s="238">
        <f t="shared" si="4015"/>
        <v>0</v>
      </c>
      <c r="AJ252" s="218">
        <f t="shared" ref="AJ252" si="4075">AJ251</f>
        <v>0</v>
      </c>
      <c r="AK252" s="383">
        <v>135.25</v>
      </c>
      <c r="AL252" s="239">
        <f t="shared" si="4016"/>
        <v>0</v>
      </c>
      <c r="AM252" s="216">
        <f t="shared" ref="AM252" si="4076">AM251</f>
        <v>1</v>
      </c>
      <c r="AN252" s="383">
        <v>54.1</v>
      </c>
      <c r="AO252" s="238">
        <f t="shared" si="4017"/>
        <v>54.1</v>
      </c>
      <c r="AP252" s="218">
        <f t="shared" ref="AP252" si="4077">AP251</f>
        <v>1</v>
      </c>
      <c r="AQ252" s="397">
        <v>-1477</v>
      </c>
      <c r="AR252" s="239">
        <f t="shared" si="4018"/>
        <v>-1477</v>
      </c>
      <c r="AS252" s="216">
        <f t="shared" ref="AS252" si="4078">AS251</f>
        <v>0</v>
      </c>
      <c r="AT252" s="397">
        <v>-182.8</v>
      </c>
      <c r="AU252" s="240">
        <f t="shared" si="4019"/>
        <v>0</v>
      </c>
      <c r="AV252" s="214">
        <f t="shared" ref="AV252" si="4079">AV251</f>
        <v>0</v>
      </c>
      <c r="AW252" s="397">
        <v>-1408</v>
      </c>
      <c r="AX252" s="236">
        <f t="shared" si="4020"/>
        <v>0</v>
      </c>
      <c r="AY252" s="212">
        <f t="shared" ref="AY252" si="4080">AY251</f>
        <v>1</v>
      </c>
      <c r="AZ252" s="383">
        <v>3423.75</v>
      </c>
      <c r="BA252" s="241">
        <f t="shared" si="4021"/>
        <v>3423.75</v>
      </c>
      <c r="BB252" s="214">
        <f t="shared" ref="BB252" si="4081">BB251</f>
        <v>0</v>
      </c>
      <c r="BC252" s="383">
        <v>342.38</v>
      </c>
      <c r="BD252" s="242">
        <f t="shared" si="4022"/>
        <v>0</v>
      </c>
      <c r="BE252" s="212">
        <f t="shared" ref="BE252" si="4082">BE251</f>
        <v>0</v>
      </c>
      <c r="BF252" s="375">
        <v>3006.25</v>
      </c>
      <c r="BG252" s="242">
        <f t="shared" si="4023"/>
        <v>0</v>
      </c>
      <c r="BH252" s="212">
        <f t="shared" ref="BH252" si="4083">BH251</f>
        <v>1</v>
      </c>
      <c r="BI252" s="375">
        <v>1503.13</v>
      </c>
      <c r="BJ252" s="240">
        <f t="shared" si="4024"/>
        <v>1503.13</v>
      </c>
      <c r="BK252" s="212">
        <f t="shared" ref="BK252" si="4084">BK251</f>
        <v>0</v>
      </c>
      <c r="BL252" s="375">
        <v>300.63</v>
      </c>
      <c r="BM252" s="240">
        <f t="shared" si="4025"/>
        <v>0</v>
      </c>
      <c r="BN252" s="212">
        <f t="shared" ref="BN252" si="4085">BN251</f>
        <v>0</v>
      </c>
      <c r="BO252" s="397">
        <v>-225</v>
      </c>
      <c r="BP252" s="236">
        <f t="shared" si="4026"/>
        <v>0</v>
      </c>
      <c r="BQ252" s="212">
        <f t="shared" ref="BQ252" si="4086">BQ251</f>
        <v>2</v>
      </c>
      <c r="BR252" s="398">
        <v>2237.5</v>
      </c>
      <c r="BS252" s="242">
        <f t="shared" si="4027"/>
        <v>4475</v>
      </c>
      <c r="BT252" s="212">
        <f t="shared" ref="BT252" si="4087">BT251</f>
        <v>0</v>
      </c>
      <c r="BU252" s="398">
        <v>1118.75</v>
      </c>
      <c r="BV252" s="240">
        <f t="shared" si="4028"/>
        <v>0</v>
      </c>
      <c r="BW252" s="220">
        <f t="shared" ref="BW252" si="4088">BW251</f>
        <v>0</v>
      </c>
      <c r="BX252" s="398">
        <v>223.75</v>
      </c>
      <c r="BY252" s="236">
        <f t="shared" si="4029"/>
        <v>0</v>
      </c>
      <c r="BZ252" s="212">
        <f t="shared" si="4065"/>
        <v>0</v>
      </c>
      <c r="CA252" s="213"/>
      <c r="CB252" s="240">
        <f t="shared" si="4030"/>
        <v>0</v>
      </c>
      <c r="CC252" s="214">
        <f t="shared" si="4066"/>
        <v>0</v>
      </c>
      <c r="CD252" s="215"/>
      <c r="CE252" s="242">
        <f t="shared" si="4031"/>
        <v>0</v>
      </c>
      <c r="CF252" s="221">
        <f t="shared" si="4032"/>
        <v>8913.98</v>
      </c>
      <c r="CG252" s="222">
        <f t="shared" si="4033"/>
        <v>1</v>
      </c>
      <c r="CH252" s="222">
        <f t="shared" si="4034"/>
        <v>0</v>
      </c>
      <c r="CI252" s="223">
        <v>41334</v>
      </c>
      <c r="CJ252" s="209">
        <f t="shared" si="4035"/>
        <v>8913.98</v>
      </c>
      <c r="CK252" s="209">
        <f t="shared" si="4036"/>
        <v>0</v>
      </c>
      <c r="CL252" s="209">
        <f t="shared" si="4067"/>
        <v>1053690.3699999999</v>
      </c>
      <c r="CM252" s="207">
        <f>MAX(CL55:CL252)</f>
        <v>1053690.3699999999</v>
      </c>
      <c r="CN252" s="207">
        <f t="shared" si="4037"/>
        <v>0</v>
      </c>
      <c r="CO252" s="225" t="b">
        <f>(CN253=CM394)</f>
        <v>0</v>
      </c>
      <c r="CP252" s="226">
        <f t="shared" si="4005"/>
        <v>0</v>
      </c>
      <c r="CQ252" s="227">
        <f t="shared" si="3976"/>
        <v>42522</v>
      </c>
      <c r="CR252" s="228">
        <f t="shared" si="3977"/>
        <v>123819</v>
      </c>
      <c r="CS252" s="228">
        <f t="shared" si="3978"/>
        <v>0</v>
      </c>
      <c r="CT252" s="228">
        <f t="shared" si="3979"/>
        <v>0</v>
      </c>
      <c r="CU252" s="228">
        <f t="shared" si="3980"/>
        <v>0</v>
      </c>
      <c r="CV252" s="228">
        <f t="shared" si="3981"/>
        <v>0</v>
      </c>
      <c r="CW252" s="228">
        <f t="shared" si="3982"/>
        <v>146019</v>
      </c>
      <c r="CX252" s="228">
        <f t="shared" si="3983"/>
        <v>0</v>
      </c>
      <c r="CY252" s="228">
        <f t="shared" si="3984"/>
        <v>0</v>
      </c>
      <c r="CZ252" s="228">
        <f t="shared" si="3985"/>
        <v>0</v>
      </c>
      <c r="DA252" s="228">
        <f t="shared" si="3986"/>
        <v>80640</v>
      </c>
      <c r="DB252" s="228">
        <f t="shared" si="3987"/>
        <v>160457</v>
      </c>
      <c r="DC252" s="228">
        <f t="shared" si="3988"/>
        <v>0</v>
      </c>
      <c r="DD252" s="228">
        <f t="shared" si="3989"/>
        <v>0</v>
      </c>
      <c r="DE252" s="228">
        <f t="shared" si="3990"/>
        <v>167407.21999999997</v>
      </c>
      <c r="DF252" s="228">
        <f t="shared" si="3991"/>
        <v>0</v>
      </c>
      <c r="DG252" s="228">
        <f t="shared" si="3992"/>
        <v>0</v>
      </c>
      <c r="DH252" s="228">
        <f t="shared" si="3993"/>
        <v>124957.56000000006</v>
      </c>
      <c r="DI252" s="228">
        <f t="shared" si="3994"/>
        <v>0</v>
      </c>
      <c r="DJ252" s="228">
        <f t="shared" si="3995"/>
        <v>0</v>
      </c>
      <c r="DK252" s="228">
        <f t="shared" si="3996"/>
        <v>446220.88</v>
      </c>
      <c r="DL252" s="228">
        <f t="shared" si="3997"/>
        <v>0</v>
      </c>
      <c r="DM252" s="228">
        <f t="shared" si="3998"/>
        <v>0</v>
      </c>
      <c r="DN252" s="228">
        <f t="shared" si="3999"/>
        <v>0</v>
      </c>
      <c r="DO252" s="228">
        <f t="shared" si="4000"/>
        <v>0</v>
      </c>
      <c r="DP252" s="229">
        <f t="shared" si="4001"/>
        <v>42522</v>
      </c>
      <c r="DQ252" s="228">
        <f t="shared" si="4002"/>
        <v>1249520.6600000001</v>
      </c>
      <c r="DR252" s="230">
        <f t="shared" si="4003"/>
        <v>42522</v>
      </c>
      <c r="DS252" s="231">
        <f t="shared" si="4004"/>
        <v>0</v>
      </c>
      <c r="DT252" s="232"/>
      <c r="DU252" s="232"/>
      <c r="DV252" s="232"/>
      <c r="DW252" s="232"/>
      <c r="DX252" s="232"/>
      <c r="DY252" s="232"/>
      <c r="DZ252" s="232"/>
      <c r="EA252" s="232"/>
      <c r="EB252" s="232"/>
      <c r="EC252" s="232"/>
      <c r="ED252" s="232"/>
      <c r="EE252" s="232"/>
      <c r="EF252" s="232"/>
      <c r="EG252" s="232"/>
      <c r="EH252" s="232"/>
      <c r="EI252" s="232"/>
      <c r="EJ252" s="232"/>
      <c r="EK252" s="232"/>
      <c r="EL252" s="232"/>
      <c r="EM252" s="232"/>
      <c r="EN252" s="205"/>
      <c r="EO252" s="205"/>
      <c r="EP252" s="205"/>
      <c r="EQ252" s="205"/>
      <c r="ER252" s="205"/>
      <c r="ES252" s="205"/>
      <c r="ET252" s="205"/>
      <c r="EU252" s="205"/>
      <c r="EV252" s="205"/>
      <c r="EW252" s="205"/>
      <c r="EX252" s="205"/>
      <c r="EY252" s="205"/>
      <c r="EZ252" s="205"/>
      <c r="FA252" s="233"/>
      <c r="FB252" s="233"/>
      <c r="FC252" s="233"/>
      <c r="FD252" s="233"/>
      <c r="FE252" s="233"/>
      <c r="FF252" s="233"/>
      <c r="FG252" s="233"/>
      <c r="FH252" s="233"/>
      <c r="FI252" s="233"/>
    </row>
    <row r="253" spans="1:165" s="234" customFormat="1" ht="19.5" customHeight="1" x14ac:dyDescent="0.35">
      <c r="A253" s="205"/>
      <c r="B253" s="466">
        <f t="shared" si="4038"/>
        <v>41365</v>
      </c>
      <c r="C253" s="467">
        <f t="shared" si="4039"/>
        <v>98413.86</v>
      </c>
      <c r="D253" s="467">
        <v>0</v>
      </c>
      <c r="E253" s="467">
        <v>0</v>
      </c>
      <c r="F253" s="467">
        <f t="shared" si="4006"/>
        <v>5036.3999999999996</v>
      </c>
      <c r="G253" s="467">
        <f t="shared" si="4040"/>
        <v>103450.26</v>
      </c>
      <c r="H253" s="480">
        <f t="shared" si="4041"/>
        <v>5.1175718542083401E-2</v>
      </c>
      <c r="I253" s="347">
        <f t="shared" si="4042"/>
        <v>1058726.7699999998</v>
      </c>
      <c r="J253" s="210">
        <f t="shared" si="4007"/>
        <v>0</v>
      </c>
      <c r="K253" s="211">
        <v>41365</v>
      </c>
      <c r="L253" s="212">
        <f t="shared" si="4043"/>
        <v>1</v>
      </c>
      <c r="M253" s="398">
        <v>1419</v>
      </c>
      <c r="N253" s="235">
        <f t="shared" si="4008"/>
        <v>1419</v>
      </c>
      <c r="O253" s="214">
        <f t="shared" ref="O253" si="4089">O252</f>
        <v>0</v>
      </c>
      <c r="P253" s="398">
        <v>141.9</v>
      </c>
      <c r="Q253" s="236">
        <f t="shared" si="4009"/>
        <v>0</v>
      </c>
      <c r="R253" s="212">
        <f t="shared" ref="R253" si="4090">R252</f>
        <v>0</v>
      </c>
      <c r="S253" s="397">
        <v>-838.6</v>
      </c>
      <c r="T253" s="237">
        <f t="shared" si="4010"/>
        <v>0</v>
      </c>
      <c r="U253" s="216">
        <f t="shared" ref="U253" si="4091">U252</f>
        <v>0</v>
      </c>
      <c r="V253" s="397">
        <v>-154.06</v>
      </c>
      <c r="W253" s="237">
        <f t="shared" si="4011"/>
        <v>0</v>
      </c>
      <c r="X253" s="216">
        <f t="shared" ref="X253" si="4092">X252</f>
        <v>0</v>
      </c>
      <c r="Y253" s="383">
        <v>12309</v>
      </c>
      <c r="Z253" s="238">
        <f t="shared" si="4012"/>
        <v>0</v>
      </c>
      <c r="AA253" s="218">
        <f t="shared" ref="AA253" si="4093">AA252</f>
        <v>1</v>
      </c>
      <c r="AB253" s="383">
        <v>6135</v>
      </c>
      <c r="AC253" s="239">
        <f t="shared" si="4013"/>
        <v>6135</v>
      </c>
      <c r="AD253" s="216">
        <f t="shared" ref="AD253" si="4094">AD252</f>
        <v>0</v>
      </c>
      <c r="AE253" s="383">
        <v>1195.8</v>
      </c>
      <c r="AF253" s="239">
        <f t="shared" si="4014"/>
        <v>0</v>
      </c>
      <c r="AG253" s="216">
        <f t="shared" ref="AG253" si="4095">AG252</f>
        <v>0</v>
      </c>
      <c r="AH253" s="383">
        <v>20714.5</v>
      </c>
      <c r="AI253" s="238">
        <f t="shared" si="4015"/>
        <v>0</v>
      </c>
      <c r="AJ253" s="218">
        <f t="shared" ref="AJ253" si="4096">AJ252</f>
        <v>0</v>
      </c>
      <c r="AK253" s="383">
        <v>10357.25</v>
      </c>
      <c r="AL253" s="239">
        <f t="shared" si="4016"/>
        <v>0</v>
      </c>
      <c r="AM253" s="216">
        <f t="shared" ref="AM253" si="4097">AM252</f>
        <v>1</v>
      </c>
      <c r="AN253" s="383">
        <v>4142.8999999999996</v>
      </c>
      <c r="AO253" s="238">
        <f t="shared" si="4017"/>
        <v>4142.8999999999996</v>
      </c>
      <c r="AP253" s="218">
        <f t="shared" ref="AP253" si="4098">AP252</f>
        <v>1</v>
      </c>
      <c r="AQ253" s="397">
        <v>-38</v>
      </c>
      <c r="AR253" s="239">
        <f t="shared" si="4018"/>
        <v>-38</v>
      </c>
      <c r="AS253" s="216">
        <f t="shared" ref="AS253" si="4099">AS252</f>
        <v>0</v>
      </c>
      <c r="AT253" s="397">
        <v>-38.9</v>
      </c>
      <c r="AU253" s="240">
        <f t="shared" si="4019"/>
        <v>0</v>
      </c>
      <c r="AV253" s="214">
        <f t="shared" ref="AV253" si="4100">AV252</f>
        <v>0</v>
      </c>
      <c r="AW253" s="398">
        <v>102</v>
      </c>
      <c r="AX253" s="236">
        <f t="shared" si="4020"/>
        <v>0</v>
      </c>
      <c r="AY253" s="212">
        <f t="shared" ref="AY253" si="4101">AY252</f>
        <v>1</v>
      </c>
      <c r="AZ253" s="382">
        <v>-2418.75</v>
      </c>
      <c r="BA253" s="241">
        <f t="shared" si="4021"/>
        <v>-2418.75</v>
      </c>
      <c r="BB253" s="214">
        <f t="shared" ref="BB253" si="4102">BB252</f>
        <v>0</v>
      </c>
      <c r="BC253" s="382">
        <v>-241.88</v>
      </c>
      <c r="BD253" s="242">
        <f t="shared" si="4022"/>
        <v>0</v>
      </c>
      <c r="BE253" s="212">
        <f t="shared" ref="BE253" si="4103">BE252</f>
        <v>0</v>
      </c>
      <c r="BF253" s="374">
        <v>-2306.5</v>
      </c>
      <c r="BG253" s="242">
        <f t="shared" si="4023"/>
        <v>0</v>
      </c>
      <c r="BH253" s="212">
        <f t="shared" ref="BH253" si="4104">BH252</f>
        <v>1</v>
      </c>
      <c r="BI253" s="374">
        <v>-1172.75</v>
      </c>
      <c r="BJ253" s="240">
        <f t="shared" si="4024"/>
        <v>-1172.75</v>
      </c>
      <c r="BK253" s="212">
        <f t="shared" ref="BK253" si="4105">BK252</f>
        <v>0</v>
      </c>
      <c r="BL253" s="374">
        <v>-265.75</v>
      </c>
      <c r="BM253" s="240">
        <f t="shared" si="4025"/>
        <v>0</v>
      </c>
      <c r="BN253" s="212">
        <f t="shared" ref="BN253" si="4106">BN252</f>
        <v>0</v>
      </c>
      <c r="BO253" s="398">
        <v>1042.25</v>
      </c>
      <c r="BP253" s="236">
        <f t="shared" si="4026"/>
        <v>0</v>
      </c>
      <c r="BQ253" s="212">
        <f t="shared" ref="BQ253" si="4107">BQ252</f>
        <v>2</v>
      </c>
      <c r="BR253" s="397">
        <v>-1515.5</v>
      </c>
      <c r="BS253" s="242">
        <f t="shared" si="4027"/>
        <v>-3031</v>
      </c>
      <c r="BT253" s="212">
        <f t="shared" ref="BT253" si="4108">BT252</f>
        <v>0</v>
      </c>
      <c r="BU253" s="397">
        <v>-796.75</v>
      </c>
      <c r="BV253" s="240">
        <f t="shared" si="4028"/>
        <v>0</v>
      </c>
      <c r="BW253" s="220">
        <f t="shared" ref="BW253" si="4109">BW252</f>
        <v>0</v>
      </c>
      <c r="BX253" s="397">
        <v>-221.75</v>
      </c>
      <c r="BY253" s="236">
        <f t="shared" si="4029"/>
        <v>0</v>
      </c>
      <c r="BZ253" s="212">
        <f t="shared" si="4065"/>
        <v>0</v>
      </c>
      <c r="CA253" s="213"/>
      <c r="CB253" s="240">
        <f t="shared" si="4030"/>
        <v>0</v>
      </c>
      <c r="CC253" s="214">
        <f t="shared" si="4066"/>
        <v>0</v>
      </c>
      <c r="CD253" s="215"/>
      <c r="CE253" s="242">
        <f t="shared" si="4031"/>
        <v>0</v>
      </c>
      <c r="CF253" s="221">
        <f t="shared" si="4032"/>
        <v>5036.3999999999996</v>
      </c>
      <c r="CG253" s="222">
        <f t="shared" si="4033"/>
        <v>1</v>
      </c>
      <c r="CH253" s="222">
        <f t="shared" si="4034"/>
        <v>0</v>
      </c>
      <c r="CI253" s="223">
        <v>41365</v>
      </c>
      <c r="CJ253" s="209">
        <f t="shared" si="4035"/>
        <v>5036.3999999999996</v>
      </c>
      <c r="CK253" s="209">
        <f t="shared" si="4036"/>
        <v>0</v>
      </c>
      <c r="CL253" s="209">
        <f t="shared" si="4067"/>
        <v>1058726.7699999998</v>
      </c>
      <c r="CM253" s="207">
        <f>MAX(CL55:CL253)</f>
        <v>1058726.7699999998</v>
      </c>
      <c r="CN253" s="207">
        <f t="shared" si="4037"/>
        <v>0</v>
      </c>
      <c r="CO253" s="225" t="b">
        <f>(CN254=CM394)</f>
        <v>0</v>
      </c>
      <c r="CP253" s="226">
        <f t="shared" si="4005"/>
        <v>0</v>
      </c>
      <c r="CQ253" s="227">
        <f t="shared" si="3976"/>
        <v>42552</v>
      </c>
      <c r="CR253" s="228">
        <f t="shared" si="3977"/>
        <v>127108</v>
      </c>
      <c r="CS253" s="228">
        <f t="shared" si="3978"/>
        <v>0</v>
      </c>
      <c r="CT253" s="228">
        <f t="shared" si="3979"/>
        <v>0</v>
      </c>
      <c r="CU253" s="228">
        <f t="shared" si="3980"/>
        <v>0</v>
      </c>
      <c r="CV253" s="228">
        <f t="shared" si="3981"/>
        <v>0</v>
      </c>
      <c r="CW253" s="228">
        <f t="shared" si="3982"/>
        <v>147481.5</v>
      </c>
      <c r="CX253" s="228">
        <f t="shared" si="3983"/>
        <v>0</v>
      </c>
      <c r="CY253" s="228">
        <f t="shared" si="3984"/>
        <v>0</v>
      </c>
      <c r="CZ253" s="228">
        <f t="shared" si="3985"/>
        <v>0</v>
      </c>
      <c r="DA253" s="228">
        <f t="shared" si="3986"/>
        <v>82267</v>
      </c>
      <c r="DB253" s="228">
        <f t="shared" si="3987"/>
        <v>161864</v>
      </c>
      <c r="DC253" s="228">
        <f t="shared" si="3988"/>
        <v>0</v>
      </c>
      <c r="DD253" s="228">
        <f t="shared" si="3989"/>
        <v>0</v>
      </c>
      <c r="DE253" s="228">
        <f t="shared" si="3990"/>
        <v>167552.21999999997</v>
      </c>
      <c r="DF253" s="228">
        <f t="shared" si="3991"/>
        <v>0</v>
      </c>
      <c r="DG253" s="228">
        <f t="shared" si="3992"/>
        <v>0</v>
      </c>
      <c r="DH253" s="228">
        <f t="shared" si="3993"/>
        <v>124536.93000000005</v>
      </c>
      <c r="DI253" s="228">
        <f t="shared" si="3994"/>
        <v>0</v>
      </c>
      <c r="DJ253" s="228">
        <f t="shared" si="3995"/>
        <v>0</v>
      </c>
      <c r="DK253" s="228">
        <f t="shared" si="3996"/>
        <v>433567.9</v>
      </c>
      <c r="DL253" s="228">
        <f t="shared" si="3997"/>
        <v>0</v>
      </c>
      <c r="DM253" s="228">
        <f t="shared" si="3998"/>
        <v>0</v>
      </c>
      <c r="DN253" s="228">
        <f t="shared" si="3999"/>
        <v>0</v>
      </c>
      <c r="DO253" s="228">
        <f t="shared" si="4000"/>
        <v>0</v>
      </c>
      <c r="DP253" s="229">
        <f t="shared" si="4001"/>
        <v>42552</v>
      </c>
      <c r="DQ253" s="228">
        <f t="shared" si="4002"/>
        <v>1244377.55</v>
      </c>
      <c r="DR253" s="230">
        <f t="shared" si="4003"/>
        <v>42552</v>
      </c>
      <c r="DS253" s="231">
        <f t="shared" si="4004"/>
        <v>0</v>
      </c>
      <c r="DT253" s="232"/>
      <c r="DU253" s="232"/>
      <c r="DV253" s="232"/>
      <c r="DW253" s="232"/>
      <c r="DX253" s="232"/>
      <c r="DY253" s="232"/>
      <c r="DZ253" s="232"/>
      <c r="EA253" s="232"/>
      <c r="EB253" s="232"/>
      <c r="EC253" s="232"/>
      <c r="ED253" s="232"/>
      <c r="EE253" s="232"/>
      <c r="EF253" s="232"/>
      <c r="EG253" s="232"/>
      <c r="EH253" s="232"/>
      <c r="EI253" s="232"/>
      <c r="EJ253" s="232"/>
      <c r="EK253" s="232"/>
      <c r="EL253" s="232"/>
      <c r="EM253" s="232"/>
      <c r="EN253" s="205"/>
      <c r="EO253" s="205"/>
      <c r="EP253" s="205"/>
      <c r="EQ253" s="205"/>
      <c r="ER253" s="205"/>
      <c r="ES253" s="205"/>
      <c r="ET253" s="205"/>
      <c r="EU253" s="205"/>
      <c r="EV253" s="205"/>
      <c r="EW253" s="205"/>
      <c r="EX253" s="205"/>
      <c r="EY253" s="205"/>
      <c r="EZ253" s="205"/>
      <c r="FA253" s="233"/>
      <c r="FB253" s="233"/>
      <c r="FC253" s="233"/>
      <c r="FD253" s="233"/>
      <c r="FE253" s="233"/>
      <c r="FF253" s="233"/>
      <c r="FG253" s="233"/>
      <c r="FH253" s="233"/>
      <c r="FI253" s="233"/>
    </row>
    <row r="254" spans="1:165" s="234" customFormat="1" ht="19.5" customHeight="1" x14ac:dyDescent="0.35">
      <c r="A254" s="205"/>
      <c r="B254" s="466">
        <f t="shared" si="4038"/>
        <v>41395</v>
      </c>
      <c r="C254" s="467">
        <f t="shared" si="4039"/>
        <v>103450.26</v>
      </c>
      <c r="D254" s="467">
        <v>0</v>
      </c>
      <c r="E254" s="467">
        <v>0</v>
      </c>
      <c r="F254" s="467">
        <f t="shared" si="4006"/>
        <v>19438.5</v>
      </c>
      <c r="G254" s="467">
        <f t="shared" si="4040"/>
        <v>122888.76</v>
      </c>
      <c r="H254" s="480">
        <f t="shared" si="4041"/>
        <v>0.18790189604163393</v>
      </c>
      <c r="I254" s="347">
        <f t="shared" si="4042"/>
        <v>1078165.2699999998</v>
      </c>
      <c r="J254" s="210">
        <f t="shared" si="4007"/>
        <v>0</v>
      </c>
      <c r="K254" s="211">
        <v>41395</v>
      </c>
      <c r="L254" s="212">
        <f t="shared" si="4043"/>
        <v>1</v>
      </c>
      <c r="M254" s="398">
        <v>1658.5</v>
      </c>
      <c r="N254" s="235">
        <f t="shared" si="4008"/>
        <v>1658.5</v>
      </c>
      <c r="O254" s="214">
        <f t="shared" ref="O254" si="4110">O253</f>
        <v>0</v>
      </c>
      <c r="P254" s="398">
        <v>165.85</v>
      </c>
      <c r="Q254" s="236">
        <f t="shared" si="4009"/>
        <v>0</v>
      </c>
      <c r="R254" s="212">
        <f t="shared" ref="R254" si="4111">R253</f>
        <v>0</v>
      </c>
      <c r="S254" s="398">
        <v>1886.4</v>
      </c>
      <c r="T254" s="237">
        <f t="shared" si="4010"/>
        <v>0</v>
      </c>
      <c r="U254" s="216">
        <f t="shared" ref="U254" si="4112">U253</f>
        <v>0</v>
      </c>
      <c r="V254" s="398">
        <v>188.64</v>
      </c>
      <c r="W254" s="237">
        <f t="shared" si="4011"/>
        <v>0</v>
      </c>
      <c r="X254" s="216">
        <f t="shared" ref="X254" si="4113">X253</f>
        <v>0</v>
      </c>
      <c r="Y254" s="383">
        <v>8876</v>
      </c>
      <c r="Z254" s="238">
        <f t="shared" si="4012"/>
        <v>0</v>
      </c>
      <c r="AA254" s="218">
        <f t="shared" ref="AA254" si="4114">AA253</f>
        <v>1</v>
      </c>
      <c r="AB254" s="383">
        <v>4438</v>
      </c>
      <c r="AC254" s="239">
        <f t="shared" si="4013"/>
        <v>4438</v>
      </c>
      <c r="AD254" s="216">
        <f t="shared" ref="AD254" si="4115">AD253</f>
        <v>0</v>
      </c>
      <c r="AE254" s="383">
        <v>887.6</v>
      </c>
      <c r="AF254" s="239">
        <f t="shared" si="4014"/>
        <v>0</v>
      </c>
      <c r="AG254" s="216">
        <f t="shared" ref="AG254" si="4116">AG253</f>
        <v>0</v>
      </c>
      <c r="AH254" s="383">
        <v>10455</v>
      </c>
      <c r="AI254" s="238">
        <f t="shared" si="4015"/>
        <v>0</v>
      </c>
      <c r="AJ254" s="218">
        <f t="shared" ref="AJ254" si="4117">AJ253</f>
        <v>0</v>
      </c>
      <c r="AK254" s="383">
        <v>5227.5</v>
      </c>
      <c r="AL254" s="239">
        <f t="shared" si="4016"/>
        <v>0</v>
      </c>
      <c r="AM254" s="216">
        <f t="shared" ref="AM254" si="4118">AM253</f>
        <v>1</v>
      </c>
      <c r="AN254" s="383">
        <v>2091</v>
      </c>
      <c r="AO254" s="238">
        <f t="shared" si="4017"/>
        <v>2091</v>
      </c>
      <c r="AP254" s="218">
        <f t="shared" ref="AP254" si="4119">AP253</f>
        <v>1</v>
      </c>
      <c r="AQ254" s="398">
        <v>8008</v>
      </c>
      <c r="AR254" s="239">
        <f t="shared" si="4018"/>
        <v>8008</v>
      </c>
      <c r="AS254" s="216">
        <f t="shared" ref="AS254" si="4120">AS253</f>
        <v>0</v>
      </c>
      <c r="AT254" s="398">
        <v>800.8</v>
      </c>
      <c r="AU254" s="240">
        <f t="shared" si="4019"/>
        <v>0</v>
      </c>
      <c r="AV254" s="214">
        <f t="shared" ref="AV254" si="4121">AV253</f>
        <v>0</v>
      </c>
      <c r="AW254" s="398">
        <v>548</v>
      </c>
      <c r="AX254" s="236">
        <f t="shared" si="4020"/>
        <v>0</v>
      </c>
      <c r="AY254" s="212">
        <f t="shared" ref="AY254" si="4122">AY253</f>
        <v>1</v>
      </c>
      <c r="AZ254" s="382">
        <v>-3176.75</v>
      </c>
      <c r="BA254" s="241">
        <f t="shared" si="4021"/>
        <v>-3176.75</v>
      </c>
      <c r="BB254" s="214">
        <f t="shared" ref="BB254" si="4123">BB253</f>
        <v>0</v>
      </c>
      <c r="BC254" s="382">
        <v>-387.88</v>
      </c>
      <c r="BD254" s="242">
        <f t="shared" si="4022"/>
        <v>0</v>
      </c>
      <c r="BE254" s="212">
        <f t="shared" ref="BE254" si="4124">BE253</f>
        <v>0</v>
      </c>
      <c r="BF254" s="374">
        <v>-2271.5</v>
      </c>
      <c r="BG254" s="242">
        <f t="shared" si="4023"/>
        <v>0</v>
      </c>
      <c r="BH254" s="212">
        <f t="shared" ref="BH254" si="4125">BH253</f>
        <v>1</v>
      </c>
      <c r="BI254" s="374">
        <v>-1155.25</v>
      </c>
      <c r="BJ254" s="240">
        <f t="shared" si="4024"/>
        <v>-1155.25</v>
      </c>
      <c r="BK254" s="212">
        <f t="shared" ref="BK254" si="4126">BK253</f>
        <v>0</v>
      </c>
      <c r="BL254" s="374">
        <v>-262.25</v>
      </c>
      <c r="BM254" s="240">
        <f t="shared" si="4025"/>
        <v>0</v>
      </c>
      <c r="BN254" s="212">
        <f t="shared" ref="BN254" si="4127">BN253</f>
        <v>0</v>
      </c>
      <c r="BO254" s="397">
        <v>-82.75</v>
      </c>
      <c r="BP254" s="236">
        <f t="shared" si="4026"/>
        <v>0</v>
      </c>
      <c r="BQ254" s="212">
        <f t="shared" ref="BQ254" si="4128">BQ253</f>
        <v>2</v>
      </c>
      <c r="BR254" s="398">
        <v>3787.5</v>
      </c>
      <c r="BS254" s="242">
        <f t="shared" si="4027"/>
        <v>7575</v>
      </c>
      <c r="BT254" s="212">
        <f t="shared" ref="BT254" si="4129">BT253</f>
        <v>0</v>
      </c>
      <c r="BU254" s="398">
        <v>1893.75</v>
      </c>
      <c r="BV254" s="240">
        <f t="shared" si="4028"/>
        <v>0</v>
      </c>
      <c r="BW254" s="220">
        <f t="shared" ref="BW254" si="4130">BW253</f>
        <v>0</v>
      </c>
      <c r="BX254" s="398">
        <v>378.75</v>
      </c>
      <c r="BY254" s="236">
        <f t="shared" si="4029"/>
        <v>0</v>
      </c>
      <c r="BZ254" s="212">
        <f t="shared" si="4065"/>
        <v>0</v>
      </c>
      <c r="CA254" s="213"/>
      <c r="CB254" s="240">
        <f t="shared" si="4030"/>
        <v>0</v>
      </c>
      <c r="CC254" s="214">
        <f t="shared" si="4066"/>
        <v>0</v>
      </c>
      <c r="CD254" s="215"/>
      <c r="CE254" s="242">
        <f t="shared" si="4031"/>
        <v>0</v>
      </c>
      <c r="CF254" s="221">
        <f t="shared" si="4032"/>
        <v>19438.5</v>
      </c>
      <c r="CG254" s="222">
        <f t="shared" si="4033"/>
        <v>1</v>
      </c>
      <c r="CH254" s="222">
        <f t="shared" si="4034"/>
        <v>0</v>
      </c>
      <c r="CI254" s="223">
        <v>41395</v>
      </c>
      <c r="CJ254" s="209">
        <f t="shared" si="4035"/>
        <v>19438.5</v>
      </c>
      <c r="CK254" s="209">
        <f t="shared" si="4036"/>
        <v>0</v>
      </c>
      <c r="CL254" s="209">
        <f t="shared" si="4067"/>
        <v>1078165.2699999998</v>
      </c>
      <c r="CM254" s="207">
        <f>MAX(CL55:CL254)</f>
        <v>1078165.2699999998</v>
      </c>
      <c r="CN254" s="207">
        <f t="shared" si="4037"/>
        <v>0</v>
      </c>
      <c r="CO254" s="225" t="b">
        <f>(CN255=CM394)</f>
        <v>0</v>
      </c>
      <c r="CP254" s="226">
        <f t="shared" si="4005"/>
        <v>0</v>
      </c>
      <c r="CQ254" s="227">
        <f t="shared" si="3976"/>
        <v>42583</v>
      </c>
      <c r="CR254" s="228">
        <f t="shared" si="3977"/>
        <v>126975.5</v>
      </c>
      <c r="CS254" s="228">
        <f t="shared" si="3978"/>
        <v>0</v>
      </c>
      <c r="CT254" s="228">
        <f t="shared" si="3979"/>
        <v>0</v>
      </c>
      <c r="CU254" s="228">
        <f t="shared" si="3980"/>
        <v>0</v>
      </c>
      <c r="CV254" s="228">
        <f t="shared" si="3981"/>
        <v>0</v>
      </c>
      <c r="CW254" s="228">
        <f t="shared" si="3982"/>
        <v>148258.5</v>
      </c>
      <c r="CX254" s="228">
        <f t="shared" si="3983"/>
        <v>0</v>
      </c>
      <c r="CY254" s="228">
        <f t="shared" si="3984"/>
        <v>0</v>
      </c>
      <c r="CZ254" s="228">
        <f t="shared" si="3985"/>
        <v>0</v>
      </c>
      <c r="DA254" s="228">
        <f t="shared" si="3986"/>
        <v>82754</v>
      </c>
      <c r="DB254" s="228">
        <f t="shared" si="3987"/>
        <v>161936</v>
      </c>
      <c r="DC254" s="228">
        <f t="shared" si="3988"/>
        <v>0</v>
      </c>
      <c r="DD254" s="228">
        <f t="shared" si="3989"/>
        <v>0</v>
      </c>
      <c r="DE254" s="228">
        <f t="shared" si="3990"/>
        <v>165587.96999999997</v>
      </c>
      <c r="DF254" s="228">
        <f t="shared" si="3991"/>
        <v>0</v>
      </c>
      <c r="DG254" s="228">
        <f t="shared" si="3992"/>
        <v>0</v>
      </c>
      <c r="DH254" s="228">
        <f t="shared" si="3993"/>
        <v>124556.06000000006</v>
      </c>
      <c r="DI254" s="228">
        <f t="shared" si="3994"/>
        <v>0</v>
      </c>
      <c r="DJ254" s="228">
        <f t="shared" si="3995"/>
        <v>0</v>
      </c>
      <c r="DK254" s="228">
        <f t="shared" si="3996"/>
        <v>437586.96</v>
      </c>
      <c r="DL254" s="228">
        <f t="shared" si="3997"/>
        <v>0</v>
      </c>
      <c r="DM254" s="228">
        <f t="shared" si="3998"/>
        <v>0</v>
      </c>
      <c r="DN254" s="228">
        <f t="shared" si="3999"/>
        <v>0</v>
      </c>
      <c r="DO254" s="228">
        <f t="shared" si="4000"/>
        <v>0</v>
      </c>
      <c r="DP254" s="229">
        <f t="shared" si="4001"/>
        <v>42583</v>
      </c>
      <c r="DQ254" s="228">
        <f t="shared" si="4002"/>
        <v>1247654.99</v>
      </c>
      <c r="DR254" s="230">
        <f t="shared" si="4003"/>
        <v>42583</v>
      </c>
      <c r="DS254" s="231">
        <f t="shared" si="4004"/>
        <v>0</v>
      </c>
      <c r="DT254" s="232"/>
      <c r="DU254" s="232"/>
      <c r="DV254" s="232"/>
      <c r="DW254" s="232"/>
      <c r="DX254" s="232"/>
      <c r="DY254" s="232"/>
      <c r="DZ254" s="232"/>
      <c r="EA254" s="232"/>
      <c r="EB254" s="232"/>
      <c r="EC254" s="232"/>
      <c r="ED254" s="232"/>
      <c r="EE254" s="232"/>
      <c r="EF254" s="232"/>
      <c r="EG254" s="232"/>
      <c r="EH254" s="232"/>
      <c r="EI254" s="232"/>
      <c r="EJ254" s="232"/>
      <c r="EK254" s="232"/>
      <c r="EL254" s="232"/>
      <c r="EM254" s="232"/>
      <c r="EN254" s="205"/>
      <c r="EO254" s="205"/>
      <c r="EP254" s="205"/>
      <c r="EQ254" s="205"/>
      <c r="ER254" s="205"/>
      <c r="ES254" s="205"/>
      <c r="ET254" s="205"/>
      <c r="EU254" s="205"/>
      <c r="EV254" s="205"/>
      <c r="EW254" s="205"/>
      <c r="EX254" s="205"/>
      <c r="EY254" s="205"/>
      <c r="EZ254" s="205"/>
      <c r="FA254" s="233"/>
      <c r="FB254" s="233"/>
      <c r="FC254" s="233"/>
      <c r="FD254" s="233"/>
      <c r="FE254" s="233"/>
      <c r="FF254" s="233"/>
      <c r="FG254" s="233"/>
      <c r="FH254" s="233"/>
      <c r="FI254" s="233"/>
    </row>
    <row r="255" spans="1:165" s="234" customFormat="1" ht="19.5" customHeight="1" x14ac:dyDescent="0.35">
      <c r="A255" s="205"/>
      <c r="B255" s="466">
        <f t="shared" si="4038"/>
        <v>41426</v>
      </c>
      <c r="C255" s="467">
        <f t="shared" si="4039"/>
        <v>122888.76</v>
      </c>
      <c r="D255" s="467">
        <v>0</v>
      </c>
      <c r="E255" s="467">
        <v>0</v>
      </c>
      <c r="F255" s="467">
        <f t="shared" si="4006"/>
        <v>14473.25</v>
      </c>
      <c r="G255" s="467">
        <f t="shared" si="4040"/>
        <v>137362.01</v>
      </c>
      <c r="H255" s="480">
        <f t="shared" si="4041"/>
        <v>0.11777521394145404</v>
      </c>
      <c r="I255" s="347">
        <f t="shared" si="4042"/>
        <v>1092638.5199999998</v>
      </c>
      <c r="J255" s="210">
        <f t="shared" si="4007"/>
        <v>0</v>
      </c>
      <c r="K255" s="211">
        <v>41426</v>
      </c>
      <c r="L255" s="212">
        <f t="shared" si="4043"/>
        <v>1</v>
      </c>
      <c r="M255" s="397">
        <v>-2089</v>
      </c>
      <c r="N255" s="235">
        <f t="shared" si="4008"/>
        <v>-2089</v>
      </c>
      <c r="O255" s="214">
        <f t="shared" ref="O255" si="4131">O254</f>
        <v>0</v>
      </c>
      <c r="P255" s="397">
        <v>-314.2</v>
      </c>
      <c r="Q255" s="236">
        <f t="shared" si="4009"/>
        <v>0</v>
      </c>
      <c r="R255" s="212">
        <f t="shared" ref="R255" si="4132">R254</f>
        <v>0</v>
      </c>
      <c r="S255" s="397">
        <v>-820.6</v>
      </c>
      <c r="T255" s="237">
        <f t="shared" si="4010"/>
        <v>0</v>
      </c>
      <c r="U255" s="216">
        <f t="shared" ref="U255" si="4133">U254</f>
        <v>0</v>
      </c>
      <c r="V255" s="397">
        <v>-117.16</v>
      </c>
      <c r="W255" s="237">
        <f t="shared" si="4011"/>
        <v>0</v>
      </c>
      <c r="X255" s="216">
        <f t="shared" ref="X255" si="4134">X254</f>
        <v>0</v>
      </c>
      <c r="Y255" s="383">
        <v>15331</v>
      </c>
      <c r="Z255" s="238">
        <f t="shared" si="4012"/>
        <v>0</v>
      </c>
      <c r="AA255" s="218">
        <f t="shared" ref="AA255" si="4135">AA254</f>
        <v>1</v>
      </c>
      <c r="AB255" s="383">
        <v>7665.5</v>
      </c>
      <c r="AC255" s="239">
        <f t="shared" si="4013"/>
        <v>7665.5</v>
      </c>
      <c r="AD255" s="216">
        <f t="shared" ref="AD255" si="4136">AD254</f>
        <v>0</v>
      </c>
      <c r="AE255" s="383">
        <v>1533.1</v>
      </c>
      <c r="AF255" s="239">
        <f t="shared" si="4014"/>
        <v>0</v>
      </c>
      <c r="AG255" s="216">
        <f t="shared" ref="AG255" si="4137">AG254</f>
        <v>0</v>
      </c>
      <c r="AH255" s="383">
        <v>12830</v>
      </c>
      <c r="AI255" s="238">
        <f t="shared" si="4015"/>
        <v>0</v>
      </c>
      <c r="AJ255" s="218">
        <f t="shared" ref="AJ255" si="4138">AJ254</f>
        <v>0</v>
      </c>
      <c r="AK255" s="383">
        <v>6415</v>
      </c>
      <c r="AL255" s="239">
        <f t="shared" si="4016"/>
        <v>0</v>
      </c>
      <c r="AM255" s="216">
        <f t="shared" ref="AM255" si="4139">AM254</f>
        <v>1</v>
      </c>
      <c r="AN255" s="383">
        <v>2566</v>
      </c>
      <c r="AO255" s="238">
        <f t="shared" si="4017"/>
        <v>2566</v>
      </c>
      <c r="AP255" s="218">
        <f t="shared" ref="AP255" si="4140">AP254</f>
        <v>1</v>
      </c>
      <c r="AQ255" s="398">
        <v>4290</v>
      </c>
      <c r="AR255" s="239">
        <f t="shared" si="4018"/>
        <v>4290</v>
      </c>
      <c r="AS255" s="216">
        <f t="shared" ref="AS255" si="4141">AS254</f>
        <v>0</v>
      </c>
      <c r="AT255" s="398">
        <v>429</v>
      </c>
      <c r="AU255" s="240">
        <f t="shared" si="4019"/>
        <v>0</v>
      </c>
      <c r="AV255" s="214">
        <f t="shared" ref="AV255" si="4142">AV254</f>
        <v>0</v>
      </c>
      <c r="AW255" s="397">
        <v>-287</v>
      </c>
      <c r="AX255" s="236">
        <f t="shared" si="4020"/>
        <v>0</v>
      </c>
      <c r="AY255" s="212">
        <f t="shared" ref="AY255" si="4143">AY254</f>
        <v>1</v>
      </c>
      <c r="AZ255" s="382">
        <v>-549</v>
      </c>
      <c r="BA255" s="241">
        <f t="shared" si="4021"/>
        <v>-549</v>
      </c>
      <c r="BB255" s="214">
        <f t="shared" ref="BB255" si="4144">BB254</f>
        <v>0</v>
      </c>
      <c r="BC255" s="382">
        <v>-90</v>
      </c>
      <c r="BD255" s="242">
        <f t="shared" si="4022"/>
        <v>0</v>
      </c>
      <c r="BE255" s="212">
        <f t="shared" ref="BE255" si="4145">BE254</f>
        <v>0</v>
      </c>
      <c r="BF255" s="374">
        <v>-130.5</v>
      </c>
      <c r="BG255" s="242">
        <f t="shared" si="4023"/>
        <v>0</v>
      </c>
      <c r="BH255" s="212">
        <f t="shared" ref="BH255" si="4146">BH254</f>
        <v>1</v>
      </c>
      <c r="BI255" s="374">
        <v>-104.25</v>
      </c>
      <c r="BJ255" s="240">
        <f t="shared" si="4024"/>
        <v>-104.25</v>
      </c>
      <c r="BK255" s="212">
        <f t="shared" ref="BK255" si="4147">BK254</f>
        <v>0</v>
      </c>
      <c r="BL255" s="374">
        <v>-83.25</v>
      </c>
      <c r="BM255" s="240">
        <f t="shared" si="4025"/>
        <v>0</v>
      </c>
      <c r="BN255" s="212">
        <f t="shared" ref="BN255" si="4148">BN254</f>
        <v>0</v>
      </c>
      <c r="BO255" s="398">
        <v>153.25</v>
      </c>
      <c r="BP255" s="236">
        <f t="shared" si="4026"/>
        <v>0</v>
      </c>
      <c r="BQ255" s="212">
        <f t="shared" ref="BQ255" si="4149">BQ254</f>
        <v>2</v>
      </c>
      <c r="BR255" s="398">
        <v>1347</v>
      </c>
      <c r="BS255" s="242">
        <f t="shared" si="4027"/>
        <v>2694</v>
      </c>
      <c r="BT255" s="212">
        <f t="shared" ref="BT255" si="4150">BT254</f>
        <v>0</v>
      </c>
      <c r="BU255" s="398">
        <v>634.5</v>
      </c>
      <c r="BV255" s="240">
        <f t="shared" si="4028"/>
        <v>0</v>
      </c>
      <c r="BW255" s="220">
        <f t="shared" ref="BW255" si="4151">BW254</f>
        <v>0</v>
      </c>
      <c r="BX255" s="398">
        <v>64.5</v>
      </c>
      <c r="BY255" s="236">
        <f t="shared" si="4029"/>
        <v>0</v>
      </c>
      <c r="BZ255" s="212">
        <f t="shared" si="4065"/>
        <v>0</v>
      </c>
      <c r="CA255" s="213"/>
      <c r="CB255" s="240">
        <f t="shared" si="4030"/>
        <v>0</v>
      </c>
      <c r="CC255" s="214">
        <f t="shared" si="4066"/>
        <v>0</v>
      </c>
      <c r="CD255" s="215"/>
      <c r="CE255" s="242">
        <f t="shared" si="4031"/>
        <v>0</v>
      </c>
      <c r="CF255" s="221">
        <f t="shared" si="4032"/>
        <v>14473.25</v>
      </c>
      <c r="CG255" s="222">
        <f t="shared" si="4033"/>
        <v>1</v>
      </c>
      <c r="CH255" s="222">
        <f t="shared" si="4034"/>
        <v>0</v>
      </c>
      <c r="CI255" s="223">
        <v>41426</v>
      </c>
      <c r="CJ255" s="209">
        <f t="shared" si="4035"/>
        <v>14473.25</v>
      </c>
      <c r="CK255" s="209">
        <f t="shared" si="4036"/>
        <v>0</v>
      </c>
      <c r="CL255" s="209">
        <f t="shared" si="4067"/>
        <v>1092638.5199999998</v>
      </c>
      <c r="CM255" s="207">
        <f>MAX(CL55:CL255)</f>
        <v>1092638.5199999998</v>
      </c>
      <c r="CN255" s="207">
        <f t="shared" si="4037"/>
        <v>0</v>
      </c>
      <c r="CO255" s="225" t="b">
        <f>(CN256=CM394)</f>
        <v>0</v>
      </c>
      <c r="CP255" s="226">
        <f t="shared" si="4005"/>
        <v>0</v>
      </c>
      <c r="CQ255" s="227">
        <f t="shared" si="3976"/>
        <v>42614</v>
      </c>
      <c r="CR255" s="228">
        <f t="shared" si="3977"/>
        <v>128105.5</v>
      </c>
      <c r="CS255" s="228">
        <f t="shared" si="3978"/>
        <v>0</v>
      </c>
      <c r="CT255" s="228">
        <f t="shared" si="3979"/>
        <v>0</v>
      </c>
      <c r="CU255" s="228">
        <f t="shared" si="3980"/>
        <v>0</v>
      </c>
      <c r="CV255" s="228">
        <f t="shared" si="3981"/>
        <v>0</v>
      </c>
      <c r="CW255" s="228">
        <f t="shared" si="3982"/>
        <v>146193.5</v>
      </c>
      <c r="CX255" s="228">
        <f t="shared" si="3983"/>
        <v>0</v>
      </c>
      <c r="CY255" s="228">
        <f t="shared" si="3984"/>
        <v>0</v>
      </c>
      <c r="CZ255" s="228">
        <f t="shared" si="3985"/>
        <v>0</v>
      </c>
      <c r="DA255" s="228">
        <f t="shared" si="3986"/>
        <v>79488</v>
      </c>
      <c r="DB255" s="228">
        <f t="shared" si="3987"/>
        <v>158006</v>
      </c>
      <c r="DC255" s="228">
        <f t="shared" si="3988"/>
        <v>0</v>
      </c>
      <c r="DD255" s="228">
        <f t="shared" si="3989"/>
        <v>0</v>
      </c>
      <c r="DE255" s="228">
        <f t="shared" si="3990"/>
        <v>163973.96999999997</v>
      </c>
      <c r="DF255" s="228">
        <f t="shared" si="3991"/>
        <v>0</v>
      </c>
      <c r="DG255" s="228">
        <f t="shared" si="3992"/>
        <v>0</v>
      </c>
      <c r="DH255" s="228">
        <f t="shared" si="3993"/>
        <v>124079.31000000006</v>
      </c>
      <c r="DI255" s="228">
        <f t="shared" si="3994"/>
        <v>0</v>
      </c>
      <c r="DJ255" s="228">
        <f t="shared" si="3995"/>
        <v>0</v>
      </c>
      <c r="DK255" s="228">
        <f t="shared" si="3996"/>
        <v>435133.9</v>
      </c>
      <c r="DL255" s="228">
        <f t="shared" si="3997"/>
        <v>0</v>
      </c>
      <c r="DM255" s="228">
        <f t="shared" si="3998"/>
        <v>0</v>
      </c>
      <c r="DN255" s="228">
        <f t="shared" si="3999"/>
        <v>0</v>
      </c>
      <c r="DO255" s="228">
        <f t="shared" si="4000"/>
        <v>0</v>
      </c>
      <c r="DP255" s="229">
        <f t="shared" si="4001"/>
        <v>42614</v>
      </c>
      <c r="DQ255" s="228">
        <f t="shared" si="4002"/>
        <v>1234980.1800000002</v>
      </c>
      <c r="DR255" s="230">
        <f t="shared" si="4003"/>
        <v>42614</v>
      </c>
      <c r="DS255" s="231">
        <f t="shared" si="4004"/>
        <v>0</v>
      </c>
      <c r="DT255" s="232"/>
      <c r="DU255" s="232"/>
      <c r="DV255" s="232"/>
      <c r="DW255" s="232"/>
      <c r="DX255" s="232"/>
      <c r="DY255" s="232"/>
      <c r="DZ255" s="232"/>
      <c r="EA255" s="232"/>
      <c r="EB255" s="232"/>
      <c r="EC255" s="232"/>
      <c r="ED255" s="232"/>
      <c r="EE255" s="232"/>
      <c r="EF255" s="232"/>
      <c r="EG255" s="232"/>
      <c r="EH255" s="232"/>
      <c r="EI255" s="232"/>
      <c r="EJ255" s="232"/>
      <c r="EK255" s="232"/>
      <c r="EL255" s="232"/>
      <c r="EM255" s="232"/>
      <c r="EN255" s="205"/>
      <c r="EO255" s="205"/>
      <c r="EP255" s="205"/>
      <c r="EQ255" s="205"/>
      <c r="ER255" s="205"/>
      <c r="ES255" s="205"/>
      <c r="ET255" s="205"/>
      <c r="EU255" s="205"/>
      <c r="EV255" s="205"/>
      <c r="EW255" s="205"/>
      <c r="EX255" s="205"/>
      <c r="EY255" s="205"/>
      <c r="EZ255" s="205"/>
      <c r="FA255" s="233"/>
      <c r="FB255" s="233"/>
      <c r="FC255" s="233"/>
      <c r="FD255" s="233"/>
      <c r="FE255" s="233"/>
      <c r="FF255" s="233"/>
      <c r="FG255" s="233"/>
      <c r="FH255" s="233"/>
      <c r="FI255" s="233"/>
    </row>
    <row r="256" spans="1:165" s="234" customFormat="1" ht="19.5" customHeight="1" x14ac:dyDescent="0.35">
      <c r="A256" s="205"/>
      <c r="B256" s="466">
        <f t="shared" si="4038"/>
        <v>41456</v>
      </c>
      <c r="C256" s="467">
        <f t="shared" si="4039"/>
        <v>137362.01</v>
      </c>
      <c r="D256" s="467">
        <v>0</v>
      </c>
      <c r="E256" s="467">
        <v>0</v>
      </c>
      <c r="F256" s="467">
        <f t="shared" si="4006"/>
        <v>450.13000000000011</v>
      </c>
      <c r="G256" s="467">
        <f t="shared" si="4040"/>
        <v>137812.14000000001</v>
      </c>
      <c r="H256" s="480">
        <f t="shared" si="4041"/>
        <v>3.2769613665379537E-3</v>
      </c>
      <c r="I256" s="347">
        <f t="shared" si="4042"/>
        <v>1093088.6499999997</v>
      </c>
      <c r="J256" s="210">
        <f t="shared" si="4007"/>
        <v>0</v>
      </c>
      <c r="K256" s="211">
        <v>41456</v>
      </c>
      <c r="L256" s="212">
        <f t="shared" si="4043"/>
        <v>1</v>
      </c>
      <c r="M256" s="398">
        <v>1372.5</v>
      </c>
      <c r="N256" s="235">
        <f t="shared" si="4008"/>
        <v>1372.5</v>
      </c>
      <c r="O256" s="214">
        <f t="shared" ref="O256" si="4152">O255</f>
        <v>0</v>
      </c>
      <c r="P256" s="398">
        <v>102.15</v>
      </c>
      <c r="Q256" s="236">
        <f t="shared" si="4009"/>
        <v>0</v>
      </c>
      <c r="R256" s="212">
        <f t="shared" ref="R256" si="4153">R255</f>
        <v>0</v>
      </c>
      <c r="S256" s="398">
        <v>1311.6</v>
      </c>
      <c r="T256" s="237">
        <f t="shared" si="4010"/>
        <v>0</v>
      </c>
      <c r="U256" s="216">
        <f t="shared" ref="U256" si="4154">U255</f>
        <v>0</v>
      </c>
      <c r="V256" s="398">
        <v>96.06</v>
      </c>
      <c r="W256" s="237">
        <f t="shared" si="4011"/>
        <v>0</v>
      </c>
      <c r="X256" s="216">
        <f t="shared" ref="X256" si="4155">X255</f>
        <v>0</v>
      </c>
      <c r="Y256" s="382">
        <v>-3304</v>
      </c>
      <c r="Z256" s="238">
        <f t="shared" si="4012"/>
        <v>0</v>
      </c>
      <c r="AA256" s="218">
        <f t="shared" ref="AA256" si="4156">AA255</f>
        <v>1</v>
      </c>
      <c r="AB256" s="382">
        <v>-1671.5</v>
      </c>
      <c r="AC256" s="239">
        <f t="shared" si="4013"/>
        <v>-1671.5</v>
      </c>
      <c r="AD256" s="216">
        <f t="shared" ref="AD256" si="4157">AD255</f>
        <v>0</v>
      </c>
      <c r="AE256" s="382">
        <v>-365.5</v>
      </c>
      <c r="AF256" s="239">
        <f t="shared" si="4014"/>
        <v>0</v>
      </c>
      <c r="AG256" s="216">
        <f t="shared" ref="AG256" si="4158">AG255</f>
        <v>0</v>
      </c>
      <c r="AH256" s="382">
        <v>-3993</v>
      </c>
      <c r="AI256" s="238">
        <f t="shared" si="4015"/>
        <v>0</v>
      </c>
      <c r="AJ256" s="218">
        <f t="shared" ref="AJ256" si="4159">AJ255</f>
        <v>0</v>
      </c>
      <c r="AK256" s="382">
        <v>-2035.5</v>
      </c>
      <c r="AL256" s="239">
        <f t="shared" si="4016"/>
        <v>0</v>
      </c>
      <c r="AM256" s="216">
        <f t="shared" ref="AM256" si="4160">AM255</f>
        <v>1</v>
      </c>
      <c r="AN256" s="382">
        <v>-861</v>
      </c>
      <c r="AO256" s="238">
        <f t="shared" si="4017"/>
        <v>-861</v>
      </c>
      <c r="AP256" s="218">
        <f t="shared" ref="AP256" si="4161">AP255</f>
        <v>1</v>
      </c>
      <c r="AQ256" s="398">
        <v>1592</v>
      </c>
      <c r="AR256" s="239">
        <f t="shared" si="4018"/>
        <v>1592</v>
      </c>
      <c r="AS256" s="216">
        <f t="shared" ref="AS256" si="4162">AS255</f>
        <v>0</v>
      </c>
      <c r="AT256" s="398">
        <v>159.19999999999999</v>
      </c>
      <c r="AU256" s="240">
        <f t="shared" si="4019"/>
        <v>0</v>
      </c>
      <c r="AV256" s="214">
        <f t="shared" ref="AV256" si="4163">AV255</f>
        <v>0</v>
      </c>
      <c r="AW256" s="397">
        <v>-392</v>
      </c>
      <c r="AX256" s="236">
        <f t="shared" si="4020"/>
        <v>0</v>
      </c>
      <c r="AY256" s="212">
        <f t="shared" ref="AY256" si="4164">AY255</f>
        <v>1</v>
      </c>
      <c r="AZ256" s="383">
        <v>989.5</v>
      </c>
      <c r="BA256" s="241">
        <f t="shared" si="4021"/>
        <v>989.5</v>
      </c>
      <c r="BB256" s="214">
        <f t="shared" ref="BB256" si="4165">BB255</f>
        <v>0</v>
      </c>
      <c r="BC256" s="383">
        <v>28.75</v>
      </c>
      <c r="BD256" s="242">
        <f t="shared" si="4022"/>
        <v>0</v>
      </c>
      <c r="BE256" s="212">
        <f t="shared" ref="BE256" si="4166">BE255</f>
        <v>0</v>
      </c>
      <c r="BF256" s="375">
        <v>702.25</v>
      </c>
      <c r="BG256" s="242">
        <f t="shared" si="4023"/>
        <v>0</v>
      </c>
      <c r="BH256" s="212">
        <f t="shared" ref="BH256" si="4167">BH255</f>
        <v>1</v>
      </c>
      <c r="BI256" s="375">
        <v>331.63</v>
      </c>
      <c r="BJ256" s="240">
        <f t="shared" si="4024"/>
        <v>331.63</v>
      </c>
      <c r="BK256" s="212">
        <f t="shared" ref="BK256" si="4168">BK255</f>
        <v>0</v>
      </c>
      <c r="BL256" s="375">
        <v>35.130000000000003</v>
      </c>
      <c r="BM256" s="240">
        <f t="shared" si="4025"/>
        <v>0</v>
      </c>
      <c r="BN256" s="212">
        <f t="shared" ref="BN256" si="4169">BN255</f>
        <v>0</v>
      </c>
      <c r="BO256" s="397">
        <v>-451.5</v>
      </c>
      <c r="BP256" s="236">
        <f t="shared" si="4026"/>
        <v>0</v>
      </c>
      <c r="BQ256" s="212">
        <f t="shared" ref="BQ256" si="4170">BQ255</f>
        <v>2</v>
      </c>
      <c r="BR256" s="397">
        <v>-651.5</v>
      </c>
      <c r="BS256" s="242">
        <f t="shared" si="4027"/>
        <v>-1303</v>
      </c>
      <c r="BT256" s="212">
        <f t="shared" ref="BT256" si="4171">BT255</f>
        <v>0</v>
      </c>
      <c r="BU256" s="397">
        <v>-345.25</v>
      </c>
      <c r="BV256" s="240">
        <f t="shared" si="4028"/>
        <v>0</v>
      </c>
      <c r="BW256" s="220">
        <f t="shared" ref="BW256" si="4172">BW255</f>
        <v>0</v>
      </c>
      <c r="BX256" s="397">
        <v>-100.25</v>
      </c>
      <c r="BY256" s="236">
        <f t="shared" si="4029"/>
        <v>0</v>
      </c>
      <c r="BZ256" s="212">
        <f t="shared" si="4065"/>
        <v>0</v>
      </c>
      <c r="CA256" s="213"/>
      <c r="CB256" s="240">
        <f t="shared" si="4030"/>
        <v>0</v>
      </c>
      <c r="CC256" s="214">
        <f t="shared" si="4066"/>
        <v>0</v>
      </c>
      <c r="CD256" s="215"/>
      <c r="CE256" s="242">
        <f t="shared" si="4031"/>
        <v>0</v>
      </c>
      <c r="CF256" s="221">
        <f t="shared" si="4032"/>
        <v>450.13000000000011</v>
      </c>
      <c r="CG256" s="222">
        <f t="shared" si="4033"/>
        <v>1</v>
      </c>
      <c r="CH256" s="222">
        <f t="shared" si="4034"/>
        <v>0</v>
      </c>
      <c r="CI256" s="223">
        <v>41456</v>
      </c>
      <c r="CJ256" s="209">
        <f t="shared" si="4035"/>
        <v>450.13000000000011</v>
      </c>
      <c r="CK256" s="209">
        <f t="shared" si="4036"/>
        <v>0</v>
      </c>
      <c r="CL256" s="209">
        <f t="shared" si="4067"/>
        <v>1093088.6499999997</v>
      </c>
      <c r="CM256" s="207">
        <f>MAX(CL55:CL256)</f>
        <v>1093088.6499999997</v>
      </c>
      <c r="CN256" s="207">
        <f t="shared" si="4037"/>
        <v>0</v>
      </c>
      <c r="CO256" s="225" t="b">
        <f>(CN257=CM394)</f>
        <v>0</v>
      </c>
      <c r="CP256" s="226">
        <f t="shared" si="4005"/>
        <v>0</v>
      </c>
      <c r="CQ256" s="227">
        <f t="shared" si="3976"/>
        <v>42644</v>
      </c>
      <c r="CR256" s="228">
        <f t="shared" si="3977"/>
        <v>130211.5</v>
      </c>
      <c r="CS256" s="228">
        <f t="shared" si="3978"/>
        <v>0</v>
      </c>
      <c r="CT256" s="228">
        <f t="shared" si="3979"/>
        <v>0</v>
      </c>
      <c r="CU256" s="228">
        <f t="shared" si="3980"/>
        <v>0</v>
      </c>
      <c r="CV256" s="228">
        <f t="shared" si="3981"/>
        <v>0</v>
      </c>
      <c r="CW256" s="228">
        <f t="shared" si="3982"/>
        <v>148178.5</v>
      </c>
      <c r="CX256" s="228">
        <f t="shared" si="3983"/>
        <v>0</v>
      </c>
      <c r="CY256" s="228">
        <f t="shared" si="3984"/>
        <v>0</v>
      </c>
      <c r="CZ256" s="228">
        <f t="shared" si="3985"/>
        <v>0</v>
      </c>
      <c r="DA256" s="228">
        <f t="shared" si="3986"/>
        <v>80735</v>
      </c>
      <c r="DB256" s="228">
        <f t="shared" si="3987"/>
        <v>154872</v>
      </c>
      <c r="DC256" s="228">
        <f t="shared" si="3988"/>
        <v>0</v>
      </c>
      <c r="DD256" s="228">
        <f t="shared" si="3989"/>
        <v>0</v>
      </c>
      <c r="DE256" s="228">
        <f t="shared" si="3990"/>
        <v>164572.46999999997</v>
      </c>
      <c r="DF256" s="228">
        <f t="shared" si="3991"/>
        <v>0</v>
      </c>
      <c r="DG256" s="228">
        <f t="shared" si="3992"/>
        <v>0</v>
      </c>
      <c r="DH256" s="228">
        <f t="shared" si="3993"/>
        <v>125255.94000000006</v>
      </c>
      <c r="DI256" s="228">
        <f t="shared" si="3994"/>
        <v>0</v>
      </c>
      <c r="DJ256" s="228">
        <f t="shared" si="3995"/>
        <v>0</v>
      </c>
      <c r="DK256" s="228">
        <f t="shared" si="3996"/>
        <v>441955.88</v>
      </c>
      <c r="DL256" s="228">
        <f t="shared" si="3997"/>
        <v>0</v>
      </c>
      <c r="DM256" s="228">
        <f t="shared" si="3998"/>
        <v>0</v>
      </c>
      <c r="DN256" s="228">
        <f t="shared" si="3999"/>
        <v>0</v>
      </c>
      <c r="DO256" s="228">
        <f t="shared" si="4000"/>
        <v>0</v>
      </c>
      <c r="DP256" s="229">
        <f t="shared" si="4001"/>
        <v>42644</v>
      </c>
      <c r="DQ256" s="228">
        <f t="shared" si="4002"/>
        <v>1245781.29</v>
      </c>
      <c r="DR256" s="230">
        <f t="shared" si="4003"/>
        <v>42644</v>
      </c>
      <c r="DS256" s="231">
        <f t="shared" si="4004"/>
        <v>0</v>
      </c>
      <c r="DT256" s="232"/>
      <c r="DU256" s="232"/>
      <c r="DV256" s="232"/>
      <c r="DW256" s="232"/>
      <c r="DX256" s="232"/>
      <c r="DY256" s="232"/>
      <c r="DZ256" s="232"/>
      <c r="EA256" s="232"/>
      <c r="EB256" s="232"/>
      <c r="EC256" s="232"/>
      <c r="ED256" s="232"/>
      <c r="EE256" s="232"/>
      <c r="EF256" s="232"/>
      <c r="EG256" s="232"/>
      <c r="EH256" s="232"/>
      <c r="EI256" s="232"/>
      <c r="EJ256" s="232"/>
      <c r="EK256" s="232"/>
      <c r="EL256" s="232"/>
      <c r="EM256" s="232"/>
      <c r="EN256" s="205"/>
      <c r="EO256" s="205"/>
      <c r="EP256" s="205"/>
      <c r="EQ256" s="205"/>
      <c r="ER256" s="205"/>
      <c r="ES256" s="205"/>
      <c r="ET256" s="205"/>
      <c r="EU256" s="205"/>
      <c r="EV256" s="205"/>
      <c r="EW256" s="205"/>
      <c r="EX256" s="205"/>
      <c r="EY256" s="205"/>
      <c r="EZ256" s="205"/>
      <c r="FA256" s="233"/>
      <c r="FB256" s="233"/>
      <c r="FC256" s="233"/>
      <c r="FD256" s="233"/>
      <c r="FE256" s="233"/>
      <c r="FF256" s="233"/>
      <c r="FG256" s="233"/>
      <c r="FH256" s="233"/>
      <c r="FI256" s="233"/>
    </row>
    <row r="257" spans="1:165" s="234" customFormat="1" ht="19.5" customHeight="1" x14ac:dyDescent="0.35">
      <c r="A257" s="205"/>
      <c r="B257" s="466">
        <f t="shared" si="4038"/>
        <v>41487</v>
      </c>
      <c r="C257" s="467">
        <f t="shared" si="4039"/>
        <v>137812.14000000001</v>
      </c>
      <c r="D257" s="467">
        <v>0</v>
      </c>
      <c r="E257" s="467">
        <v>0</v>
      </c>
      <c r="F257" s="467">
        <f t="shared" si="4006"/>
        <v>3093.87</v>
      </c>
      <c r="G257" s="467">
        <f t="shared" si="4040"/>
        <v>140906.01</v>
      </c>
      <c r="H257" s="480">
        <f t="shared" si="4041"/>
        <v>2.2449908984796256E-2</v>
      </c>
      <c r="I257" s="347">
        <f t="shared" si="4042"/>
        <v>1096182.5199999998</v>
      </c>
      <c r="J257" s="210">
        <f t="shared" si="4007"/>
        <v>0</v>
      </c>
      <c r="K257" s="211">
        <v>41487</v>
      </c>
      <c r="L257" s="212">
        <f t="shared" si="4043"/>
        <v>1</v>
      </c>
      <c r="M257" s="398">
        <v>158</v>
      </c>
      <c r="N257" s="235">
        <f t="shared" si="4008"/>
        <v>158</v>
      </c>
      <c r="O257" s="214">
        <f t="shared" ref="O257" si="4173">O256</f>
        <v>0</v>
      </c>
      <c r="P257" s="397">
        <v>-19.3</v>
      </c>
      <c r="Q257" s="236">
        <f t="shared" si="4009"/>
        <v>0</v>
      </c>
      <c r="R257" s="212">
        <f t="shared" ref="R257" si="4174">R256</f>
        <v>0</v>
      </c>
      <c r="S257" s="397">
        <v>-935.8</v>
      </c>
      <c r="T257" s="237">
        <f t="shared" si="4010"/>
        <v>0</v>
      </c>
      <c r="U257" s="216">
        <f t="shared" ref="U257" si="4175">U256</f>
        <v>0</v>
      </c>
      <c r="V257" s="397">
        <v>-128.68</v>
      </c>
      <c r="W257" s="237">
        <f t="shared" si="4011"/>
        <v>0</v>
      </c>
      <c r="X257" s="216">
        <f t="shared" ref="X257" si="4176">X256</f>
        <v>0</v>
      </c>
      <c r="Y257" s="383">
        <v>6962</v>
      </c>
      <c r="Z257" s="238">
        <f t="shared" si="4012"/>
        <v>0</v>
      </c>
      <c r="AA257" s="218">
        <f t="shared" ref="AA257" si="4177">AA256</f>
        <v>1</v>
      </c>
      <c r="AB257" s="383">
        <v>3481</v>
      </c>
      <c r="AC257" s="239">
        <f t="shared" si="4013"/>
        <v>3481</v>
      </c>
      <c r="AD257" s="216">
        <f t="shared" ref="AD257" si="4178">AD256</f>
        <v>0</v>
      </c>
      <c r="AE257" s="383">
        <v>696.2</v>
      </c>
      <c r="AF257" s="239">
        <f t="shared" si="4014"/>
        <v>0</v>
      </c>
      <c r="AG257" s="216">
        <f t="shared" ref="AG257" si="4179">AG256</f>
        <v>0</v>
      </c>
      <c r="AH257" s="383">
        <v>11126</v>
      </c>
      <c r="AI257" s="238">
        <f t="shared" si="4015"/>
        <v>0</v>
      </c>
      <c r="AJ257" s="218">
        <f t="shared" ref="AJ257" si="4180">AJ256</f>
        <v>0</v>
      </c>
      <c r="AK257" s="383">
        <v>5543.5</v>
      </c>
      <c r="AL257" s="239">
        <f t="shared" si="4016"/>
        <v>0</v>
      </c>
      <c r="AM257" s="216">
        <f t="shared" ref="AM257" si="4181">AM256</f>
        <v>1</v>
      </c>
      <c r="AN257" s="383">
        <v>2194</v>
      </c>
      <c r="AO257" s="238">
        <f t="shared" si="4017"/>
        <v>2194</v>
      </c>
      <c r="AP257" s="218">
        <f t="shared" ref="AP257" si="4182">AP256</f>
        <v>1</v>
      </c>
      <c r="AQ257" s="397">
        <v>-674</v>
      </c>
      <c r="AR257" s="239">
        <f t="shared" si="4018"/>
        <v>-674</v>
      </c>
      <c r="AS257" s="216">
        <f t="shared" ref="AS257" si="4183">AS256</f>
        <v>0</v>
      </c>
      <c r="AT257" s="397">
        <v>-137.6</v>
      </c>
      <c r="AU257" s="240">
        <f t="shared" si="4019"/>
        <v>0</v>
      </c>
      <c r="AV257" s="214">
        <f t="shared" ref="AV257" si="4184">AV256</f>
        <v>0</v>
      </c>
      <c r="AW257" s="398">
        <v>200</v>
      </c>
      <c r="AX257" s="236">
        <f t="shared" si="4020"/>
        <v>0</v>
      </c>
      <c r="AY257" s="212">
        <f t="shared" ref="AY257" si="4185">AY256</f>
        <v>1</v>
      </c>
      <c r="AZ257" s="382">
        <v>-155</v>
      </c>
      <c r="BA257" s="241">
        <f t="shared" si="4021"/>
        <v>-155</v>
      </c>
      <c r="BB257" s="214">
        <f t="shared" ref="BB257" si="4186">BB256</f>
        <v>0</v>
      </c>
      <c r="BC257" s="382">
        <v>-15.5</v>
      </c>
      <c r="BD257" s="242">
        <f t="shared" si="4022"/>
        <v>0</v>
      </c>
      <c r="BE257" s="212">
        <f t="shared" ref="BE257" si="4187">BE256</f>
        <v>0</v>
      </c>
      <c r="BF257" s="374">
        <v>-525.25</v>
      </c>
      <c r="BG257" s="242">
        <f t="shared" si="4023"/>
        <v>0</v>
      </c>
      <c r="BH257" s="212">
        <f t="shared" ref="BH257" si="4188">BH256</f>
        <v>1</v>
      </c>
      <c r="BI257" s="374">
        <v>-282.13</v>
      </c>
      <c r="BJ257" s="240">
        <f t="shared" si="4024"/>
        <v>-282.13</v>
      </c>
      <c r="BK257" s="212">
        <f t="shared" ref="BK257" si="4189">BK256</f>
        <v>0</v>
      </c>
      <c r="BL257" s="374">
        <v>-87.63</v>
      </c>
      <c r="BM257" s="240">
        <f t="shared" si="4025"/>
        <v>0</v>
      </c>
      <c r="BN257" s="212">
        <f t="shared" ref="BN257" si="4190">BN256</f>
        <v>0</v>
      </c>
      <c r="BO257" s="398">
        <v>103.25</v>
      </c>
      <c r="BP257" s="236">
        <f t="shared" si="4026"/>
        <v>0</v>
      </c>
      <c r="BQ257" s="212">
        <f t="shared" ref="BQ257" si="4191">BQ256</f>
        <v>2</v>
      </c>
      <c r="BR257" s="397">
        <v>-814</v>
      </c>
      <c r="BS257" s="242">
        <f t="shared" si="4027"/>
        <v>-1628</v>
      </c>
      <c r="BT257" s="212">
        <f t="shared" ref="BT257" si="4192">BT256</f>
        <v>0</v>
      </c>
      <c r="BU257" s="397">
        <v>-426.5</v>
      </c>
      <c r="BV257" s="240">
        <f t="shared" si="4028"/>
        <v>0</v>
      </c>
      <c r="BW257" s="220">
        <f t="shared" ref="BW257" si="4193">BW256</f>
        <v>0</v>
      </c>
      <c r="BX257" s="397">
        <v>-116.5</v>
      </c>
      <c r="BY257" s="236">
        <f t="shared" si="4029"/>
        <v>0</v>
      </c>
      <c r="BZ257" s="212">
        <f t="shared" si="4065"/>
        <v>0</v>
      </c>
      <c r="CA257" s="213"/>
      <c r="CB257" s="240">
        <f t="shared" si="4030"/>
        <v>0</v>
      </c>
      <c r="CC257" s="214">
        <f t="shared" si="4066"/>
        <v>0</v>
      </c>
      <c r="CD257" s="215"/>
      <c r="CE257" s="242">
        <f t="shared" si="4031"/>
        <v>0</v>
      </c>
      <c r="CF257" s="221">
        <f t="shared" si="4032"/>
        <v>3093.87</v>
      </c>
      <c r="CG257" s="222">
        <f t="shared" si="4033"/>
        <v>1</v>
      </c>
      <c r="CH257" s="222">
        <f t="shared" si="4034"/>
        <v>0</v>
      </c>
      <c r="CI257" s="223">
        <v>41487</v>
      </c>
      <c r="CJ257" s="209">
        <f t="shared" si="4035"/>
        <v>3093.87</v>
      </c>
      <c r="CK257" s="209">
        <f t="shared" si="4036"/>
        <v>0</v>
      </c>
      <c r="CL257" s="209">
        <f t="shared" si="4067"/>
        <v>1096182.5199999998</v>
      </c>
      <c r="CM257" s="207">
        <f>MAX(CL55:CL257)</f>
        <v>1096182.5199999998</v>
      </c>
      <c r="CN257" s="207">
        <f t="shared" si="4037"/>
        <v>0</v>
      </c>
      <c r="CO257" s="225" t="b">
        <f>(CN258=CM394)</f>
        <v>0</v>
      </c>
      <c r="CP257" s="226">
        <f t="shared" si="4005"/>
        <v>0</v>
      </c>
      <c r="CQ257" s="227">
        <f t="shared" si="3976"/>
        <v>42675</v>
      </c>
      <c r="CR257" s="228">
        <f t="shared" si="3977"/>
        <v>130094.5</v>
      </c>
      <c r="CS257" s="228">
        <f t="shared" si="3978"/>
        <v>0</v>
      </c>
      <c r="CT257" s="228">
        <f t="shared" si="3979"/>
        <v>0</v>
      </c>
      <c r="CU257" s="228">
        <f t="shared" si="3980"/>
        <v>0</v>
      </c>
      <c r="CV257" s="228">
        <f t="shared" si="3981"/>
        <v>0</v>
      </c>
      <c r="CW257" s="228">
        <f t="shared" si="3982"/>
        <v>150240</v>
      </c>
      <c r="CX257" s="228">
        <f t="shared" si="3983"/>
        <v>0</v>
      </c>
      <c r="CY257" s="228">
        <f t="shared" si="3984"/>
        <v>0</v>
      </c>
      <c r="CZ257" s="228">
        <f t="shared" si="3985"/>
        <v>0</v>
      </c>
      <c r="DA257" s="228">
        <f t="shared" si="3986"/>
        <v>79804</v>
      </c>
      <c r="DB257" s="228">
        <f t="shared" si="3987"/>
        <v>157157</v>
      </c>
      <c r="DC257" s="228">
        <f t="shared" si="3988"/>
        <v>0</v>
      </c>
      <c r="DD257" s="228">
        <f t="shared" si="3989"/>
        <v>0</v>
      </c>
      <c r="DE257" s="228">
        <f t="shared" si="3990"/>
        <v>164166.96999999997</v>
      </c>
      <c r="DF257" s="228">
        <f t="shared" si="3991"/>
        <v>0</v>
      </c>
      <c r="DG257" s="228">
        <f t="shared" si="3992"/>
        <v>0</v>
      </c>
      <c r="DH257" s="228">
        <f t="shared" si="3993"/>
        <v>125183.56000000006</v>
      </c>
      <c r="DI257" s="228">
        <f t="shared" si="3994"/>
        <v>0</v>
      </c>
      <c r="DJ257" s="228">
        <f t="shared" si="3995"/>
        <v>0</v>
      </c>
      <c r="DK257" s="228">
        <f t="shared" si="3996"/>
        <v>462030.9</v>
      </c>
      <c r="DL257" s="228">
        <f t="shared" si="3997"/>
        <v>0</v>
      </c>
      <c r="DM257" s="228">
        <f t="shared" si="3998"/>
        <v>0</v>
      </c>
      <c r="DN257" s="228">
        <f t="shared" si="3999"/>
        <v>0</v>
      </c>
      <c r="DO257" s="228">
        <f t="shared" si="4000"/>
        <v>0</v>
      </c>
      <c r="DP257" s="229">
        <f t="shared" si="4001"/>
        <v>42675</v>
      </c>
      <c r="DQ257" s="228">
        <f t="shared" si="4002"/>
        <v>1268676.9300000002</v>
      </c>
      <c r="DR257" s="230">
        <f t="shared" si="4003"/>
        <v>42675</v>
      </c>
      <c r="DS257" s="231">
        <f t="shared" si="4004"/>
        <v>0</v>
      </c>
      <c r="DT257" s="232"/>
      <c r="DU257" s="232"/>
      <c r="DV257" s="232"/>
      <c r="DW257" s="232"/>
      <c r="DX257" s="232"/>
      <c r="DY257" s="232"/>
      <c r="DZ257" s="232"/>
      <c r="EA257" s="232"/>
      <c r="EB257" s="232"/>
      <c r="EC257" s="232"/>
      <c r="ED257" s="232"/>
      <c r="EE257" s="232"/>
      <c r="EF257" s="232"/>
      <c r="EG257" s="232"/>
      <c r="EH257" s="232"/>
      <c r="EI257" s="232"/>
      <c r="EJ257" s="232"/>
      <c r="EK257" s="232"/>
      <c r="EL257" s="232"/>
      <c r="EM257" s="232"/>
      <c r="EN257" s="205"/>
      <c r="EO257" s="205"/>
      <c r="EP257" s="205"/>
      <c r="EQ257" s="205"/>
      <c r="ER257" s="205"/>
      <c r="ES257" s="205"/>
      <c r="ET257" s="205"/>
      <c r="EU257" s="205"/>
      <c r="EV257" s="205"/>
      <c r="EW257" s="205"/>
      <c r="EX257" s="205"/>
      <c r="EY257" s="205"/>
      <c r="EZ257" s="205"/>
      <c r="FA257" s="233"/>
      <c r="FB257" s="233"/>
      <c r="FC257" s="233"/>
      <c r="FD257" s="233"/>
      <c r="FE257" s="233"/>
      <c r="FF257" s="233"/>
      <c r="FG257" s="233"/>
      <c r="FH257" s="233"/>
      <c r="FI257" s="233"/>
    </row>
    <row r="258" spans="1:165" s="234" customFormat="1" ht="19.5" customHeight="1" x14ac:dyDescent="0.35">
      <c r="A258" s="205"/>
      <c r="B258" s="466">
        <f t="shared" si="4038"/>
        <v>41518</v>
      </c>
      <c r="C258" s="467">
        <f t="shared" si="4039"/>
        <v>140906.01</v>
      </c>
      <c r="D258" s="467">
        <v>0</v>
      </c>
      <c r="E258" s="467">
        <v>0</v>
      </c>
      <c r="F258" s="467">
        <f t="shared" si="4006"/>
        <v>1918.88</v>
      </c>
      <c r="G258" s="467">
        <f t="shared" si="4040"/>
        <v>142824.89000000001</v>
      </c>
      <c r="H258" s="480">
        <f t="shared" si="4041"/>
        <v>1.3618155818903679E-2</v>
      </c>
      <c r="I258" s="347">
        <f t="shared" si="4042"/>
        <v>1098101.3999999997</v>
      </c>
      <c r="J258" s="210">
        <f t="shared" si="4007"/>
        <v>0</v>
      </c>
      <c r="K258" s="211">
        <v>41518</v>
      </c>
      <c r="L258" s="212">
        <f t="shared" si="4043"/>
        <v>1</v>
      </c>
      <c r="M258" s="397">
        <v>-2712</v>
      </c>
      <c r="N258" s="235">
        <f t="shared" si="4008"/>
        <v>-2712</v>
      </c>
      <c r="O258" s="214">
        <f t="shared" ref="O258" si="4194">O257</f>
        <v>0</v>
      </c>
      <c r="P258" s="397">
        <v>-306.3</v>
      </c>
      <c r="Q258" s="236">
        <f t="shared" si="4009"/>
        <v>0</v>
      </c>
      <c r="R258" s="212">
        <f t="shared" ref="R258" si="4195">R257</f>
        <v>0</v>
      </c>
      <c r="S258" s="398">
        <v>2130.8000000000002</v>
      </c>
      <c r="T258" s="237">
        <f t="shared" si="4010"/>
        <v>0</v>
      </c>
      <c r="U258" s="216">
        <f t="shared" ref="U258" si="4196">U257</f>
        <v>0</v>
      </c>
      <c r="V258" s="398">
        <v>177.98</v>
      </c>
      <c r="W258" s="237">
        <f t="shared" si="4011"/>
        <v>0</v>
      </c>
      <c r="X258" s="216">
        <f t="shared" ref="X258" si="4197">X257</f>
        <v>0</v>
      </c>
      <c r="Y258" s="383">
        <v>670</v>
      </c>
      <c r="Z258" s="238">
        <f t="shared" si="4012"/>
        <v>0</v>
      </c>
      <c r="AA258" s="218">
        <f t="shared" ref="AA258" si="4198">AA257</f>
        <v>1</v>
      </c>
      <c r="AB258" s="383">
        <v>315.5</v>
      </c>
      <c r="AC258" s="239">
        <f t="shared" si="4013"/>
        <v>315.5</v>
      </c>
      <c r="AD258" s="216">
        <f t="shared" ref="AD258" si="4199">AD257</f>
        <v>0</v>
      </c>
      <c r="AE258" s="383">
        <v>31.9</v>
      </c>
      <c r="AF258" s="239">
        <f t="shared" si="4014"/>
        <v>0</v>
      </c>
      <c r="AG258" s="216">
        <f t="shared" ref="AG258" si="4200">AG257</f>
        <v>0</v>
      </c>
      <c r="AH258" s="382">
        <v>-3679</v>
      </c>
      <c r="AI258" s="238">
        <f t="shared" si="4015"/>
        <v>0</v>
      </c>
      <c r="AJ258" s="218">
        <f t="shared" ref="AJ258" si="4201">AJ257</f>
        <v>0</v>
      </c>
      <c r="AK258" s="382">
        <v>-1859</v>
      </c>
      <c r="AL258" s="239">
        <f t="shared" si="4016"/>
        <v>0</v>
      </c>
      <c r="AM258" s="216">
        <f t="shared" ref="AM258" si="4202">AM257</f>
        <v>1</v>
      </c>
      <c r="AN258" s="382">
        <v>-767</v>
      </c>
      <c r="AO258" s="238">
        <f t="shared" si="4017"/>
        <v>-767</v>
      </c>
      <c r="AP258" s="218">
        <f t="shared" ref="AP258" si="4203">AP257</f>
        <v>1</v>
      </c>
      <c r="AQ258" s="397">
        <v>-312</v>
      </c>
      <c r="AR258" s="239">
        <f t="shared" si="4018"/>
        <v>-312</v>
      </c>
      <c r="AS258" s="216">
        <f t="shared" ref="AS258" si="4204">AS257</f>
        <v>0</v>
      </c>
      <c r="AT258" s="397">
        <v>-66.3</v>
      </c>
      <c r="AU258" s="240">
        <f t="shared" si="4019"/>
        <v>0</v>
      </c>
      <c r="AV258" s="214">
        <f t="shared" ref="AV258" si="4205">AV257</f>
        <v>0</v>
      </c>
      <c r="AW258" s="397">
        <v>-1381</v>
      </c>
      <c r="AX258" s="236">
        <f t="shared" si="4020"/>
        <v>0</v>
      </c>
      <c r="AY258" s="212">
        <f t="shared" ref="AY258" si="4206">AY257</f>
        <v>1</v>
      </c>
      <c r="AZ258" s="383">
        <v>512</v>
      </c>
      <c r="BA258" s="241">
        <f t="shared" si="4021"/>
        <v>512</v>
      </c>
      <c r="BB258" s="214">
        <f t="shared" ref="BB258" si="4207">BB257</f>
        <v>0</v>
      </c>
      <c r="BC258" s="382">
        <v>-19</v>
      </c>
      <c r="BD258" s="242">
        <f t="shared" si="4022"/>
        <v>0</v>
      </c>
      <c r="BE258" s="212">
        <f t="shared" ref="BE258" si="4208">BE257</f>
        <v>0</v>
      </c>
      <c r="BF258" s="375">
        <v>1909.75</v>
      </c>
      <c r="BG258" s="242">
        <f t="shared" si="4023"/>
        <v>0</v>
      </c>
      <c r="BH258" s="212">
        <f t="shared" ref="BH258" si="4209">BH257</f>
        <v>1</v>
      </c>
      <c r="BI258" s="375">
        <v>935.38</v>
      </c>
      <c r="BJ258" s="240">
        <f t="shared" si="4024"/>
        <v>935.38</v>
      </c>
      <c r="BK258" s="212">
        <f t="shared" ref="BK258" si="4210">BK257</f>
        <v>0</v>
      </c>
      <c r="BL258" s="375">
        <v>155.88</v>
      </c>
      <c r="BM258" s="240">
        <f t="shared" si="4025"/>
        <v>0</v>
      </c>
      <c r="BN258" s="212">
        <f t="shared" ref="BN258" si="4211">BN257</f>
        <v>0</v>
      </c>
      <c r="BO258" s="398">
        <v>3218.75</v>
      </c>
      <c r="BP258" s="236">
        <f t="shared" si="4026"/>
        <v>0</v>
      </c>
      <c r="BQ258" s="212">
        <f t="shared" ref="BQ258" si="4212">BQ257</f>
        <v>2</v>
      </c>
      <c r="BR258" s="398">
        <v>1973.5</v>
      </c>
      <c r="BS258" s="242">
        <f t="shared" si="4027"/>
        <v>3947</v>
      </c>
      <c r="BT258" s="212">
        <f t="shared" ref="BT258" si="4213">BT257</f>
        <v>0</v>
      </c>
      <c r="BU258" s="398">
        <v>967.25</v>
      </c>
      <c r="BV258" s="240">
        <f t="shared" si="4028"/>
        <v>0</v>
      </c>
      <c r="BW258" s="220">
        <f t="shared" ref="BW258" si="4214">BW257</f>
        <v>0</v>
      </c>
      <c r="BX258" s="398">
        <v>162.25</v>
      </c>
      <c r="BY258" s="236">
        <f t="shared" si="4029"/>
        <v>0</v>
      </c>
      <c r="BZ258" s="212">
        <f t="shared" si="4065"/>
        <v>0</v>
      </c>
      <c r="CA258" s="213"/>
      <c r="CB258" s="240">
        <f t="shared" si="4030"/>
        <v>0</v>
      </c>
      <c r="CC258" s="214">
        <f t="shared" si="4066"/>
        <v>0</v>
      </c>
      <c r="CD258" s="215"/>
      <c r="CE258" s="242">
        <f t="shared" si="4031"/>
        <v>0</v>
      </c>
      <c r="CF258" s="221">
        <f t="shared" si="4032"/>
        <v>1918.88</v>
      </c>
      <c r="CG258" s="222">
        <f t="shared" si="4033"/>
        <v>1</v>
      </c>
      <c r="CH258" s="222">
        <f t="shared" si="4034"/>
        <v>0</v>
      </c>
      <c r="CI258" s="223">
        <v>41518</v>
      </c>
      <c r="CJ258" s="209">
        <f t="shared" si="4035"/>
        <v>1918.88</v>
      </c>
      <c r="CK258" s="209">
        <f t="shared" si="4036"/>
        <v>0</v>
      </c>
      <c r="CL258" s="209">
        <f t="shared" si="4067"/>
        <v>1098101.3999999997</v>
      </c>
      <c r="CM258" s="207">
        <f>MAX(CL55:CL258)</f>
        <v>1098101.3999999997</v>
      </c>
      <c r="CN258" s="207">
        <f t="shared" si="4037"/>
        <v>0</v>
      </c>
      <c r="CO258" s="225" t="b">
        <f>(CN259=CM394)</f>
        <v>0</v>
      </c>
      <c r="CP258" s="226">
        <f t="shared" si="4005"/>
        <v>0</v>
      </c>
      <c r="CQ258" s="227">
        <f t="shared" si="3976"/>
        <v>42705</v>
      </c>
      <c r="CR258" s="228">
        <f t="shared" si="3977"/>
        <v>132095.5</v>
      </c>
      <c r="CS258" s="228">
        <f t="shared" si="3978"/>
        <v>0</v>
      </c>
      <c r="CT258" s="228">
        <f t="shared" si="3979"/>
        <v>0</v>
      </c>
      <c r="CU258" s="228">
        <f t="shared" si="3980"/>
        <v>0</v>
      </c>
      <c r="CV258" s="228">
        <f t="shared" si="3981"/>
        <v>0</v>
      </c>
      <c r="CW258" s="228">
        <f t="shared" si="3982"/>
        <v>151296</v>
      </c>
      <c r="CX258" s="228">
        <f t="shared" si="3983"/>
        <v>0</v>
      </c>
      <c r="CY258" s="228">
        <f t="shared" si="3984"/>
        <v>0</v>
      </c>
      <c r="CZ258" s="228">
        <f t="shared" si="3985"/>
        <v>0</v>
      </c>
      <c r="DA258" s="228">
        <f t="shared" si="3986"/>
        <v>80370</v>
      </c>
      <c r="DB258" s="228">
        <f t="shared" si="3987"/>
        <v>159044</v>
      </c>
      <c r="DC258" s="228">
        <f t="shared" si="3988"/>
        <v>0</v>
      </c>
      <c r="DD258" s="228">
        <f t="shared" si="3989"/>
        <v>0</v>
      </c>
      <c r="DE258" s="228">
        <f t="shared" si="3990"/>
        <v>165609.45999999996</v>
      </c>
      <c r="DF258" s="228">
        <f t="shared" si="3991"/>
        <v>0</v>
      </c>
      <c r="DG258" s="228">
        <f t="shared" si="3992"/>
        <v>0</v>
      </c>
      <c r="DH258" s="228">
        <f t="shared" si="3993"/>
        <v>125636.06000000006</v>
      </c>
      <c r="DI258" s="228">
        <f t="shared" si="3994"/>
        <v>0</v>
      </c>
      <c r="DJ258" s="228">
        <f t="shared" si="3995"/>
        <v>0</v>
      </c>
      <c r="DK258" s="228">
        <f t="shared" si="3996"/>
        <v>466830.9</v>
      </c>
      <c r="DL258" s="228">
        <f t="shared" si="3997"/>
        <v>0</v>
      </c>
      <c r="DM258" s="228">
        <f t="shared" si="3998"/>
        <v>0</v>
      </c>
      <c r="DN258" s="228">
        <f t="shared" si="3999"/>
        <v>0</v>
      </c>
      <c r="DO258" s="228">
        <f t="shared" si="4000"/>
        <v>0</v>
      </c>
      <c r="DP258" s="229">
        <f t="shared" si="4001"/>
        <v>42705</v>
      </c>
      <c r="DQ258" s="228">
        <f t="shared" si="4002"/>
        <v>1280881.92</v>
      </c>
      <c r="DR258" s="230">
        <f t="shared" si="4003"/>
        <v>42705</v>
      </c>
      <c r="DS258" s="231">
        <f t="shared" si="4004"/>
        <v>0</v>
      </c>
      <c r="DT258" s="232"/>
      <c r="DU258" s="232"/>
      <c r="DV258" s="232"/>
      <c r="DW258" s="232"/>
      <c r="DX258" s="232"/>
      <c r="DY258" s="232"/>
      <c r="DZ258" s="232"/>
      <c r="EA258" s="232"/>
      <c r="EB258" s="232"/>
      <c r="EC258" s="232"/>
      <c r="ED258" s="232"/>
      <c r="EE258" s="232"/>
      <c r="EF258" s="232"/>
      <c r="EG258" s="232"/>
      <c r="EH258" s="232"/>
      <c r="EI258" s="232"/>
      <c r="EJ258" s="232"/>
      <c r="EK258" s="232"/>
      <c r="EL258" s="232"/>
      <c r="EM258" s="232"/>
      <c r="EN258" s="205"/>
      <c r="EO258" s="205"/>
      <c r="EP258" s="205"/>
      <c r="EQ258" s="205"/>
      <c r="ER258" s="205"/>
      <c r="ES258" s="205"/>
      <c r="ET258" s="205"/>
      <c r="EU258" s="205"/>
      <c r="EV258" s="205"/>
      <c r="EW258" s="205"/>
      <c r="EX258" s="205"/>
      <c r="EY258" s="205"/>
      <c r="EZ258" s="205"/>
      <c r="FA258" s="233"/>
      <c r="FB258" s="233"/>
      <c r="FC258" s="233"/>
      <c r="FD258" s="233"/>
      <c r="FE258" s="233"/>
      <c r="FF258" s="233"/>
      <c r="FG258" s="233"/>
      <c r="FH258" s="233"/>
      <c r="FI258" s="233"/>
    </row>
    <row r="259" spans="1:165" s="234" customFormat="1" ht="19.5" customHeight="1" x14ac:dyDescent="0.35">
      <c r="A259" s="205"/>
      <c r="B259" s="466">
        <f t="shared" si="4038"/>
        <v>41548</v>
      </c>
      <c r="C259" s="467">
        <f t="shared" si="4039"/>
        <v>142824.89000000001</v>
      </c>
      <c r="D259" s="467">
        <v>0</v>
      </c>
      <c r="E259" s="467">
        <v>0</v>
      </c>
      <c r="F259" s="467">
        <f t="shared" si="4006"/>
        <v>169.75</v>
      </c>
      <c r="G259" s="467">
        <f t="shared" si="4040"/>
        <v>142994.64000000001</v>
      </c>
      <c r="H259" s="480">
        <f t="shared" si="4041"/>
        <v>1.1885183317837666E-3</v>
      </c>
      <c r="I259" s="347">
        <f t="shared" si="4042"/>
        <v>1098271.1499999997</v>
      </c>
      <c r="J259" s="210">
        <f t="shared" si="4007"/>
        <v>0</v>
      </c>
      <c r="K259" s="211">
        <v>41548</v>
      </c>
      <c r="L259" s="212">
        <f t="shared" si="4043"/>
        <v>1</v>
      </c>
      <c r="M259" s="398">
        <v>963.5</v>
      </c>
      <c r="N259" s="235">
        <f t="shared" si="4008"/>
        <v>963.5</v>
      </c>
      <c r="O259" s="214">
        <f t="shared" ref="O259" si="4215">O258</f>
        <v>0</v>
      </c>
      <c r="P259" s="398">
        <v>26.15</v>
      </c>
      <c r="Q259" s="236">
        <f t="shared" si="4009"/>
        <v>0</v>
      </c>
      <c r="R259" s="212">
        <f t="shared" ref="R259" si="4216">R258</f>
        <v>0</v>
      </c>
      <c r="S259" s="398">
        <v>3190.6</v>
      </c>
      <c r="T259" s="237">
        <f t="shared" si="4010"/>
        <v>0</v>
      </c>
      <c r="U259" s="216">
        <f t="shared" ref="U259" si="4217">U258</f>
        <v>0</v>
      </c>
      <c r="V259" s="398">
        <v>319.06</v>
      </c>
      <c r="W259" s="237">
        <f t="shared" si="4011"/>
        <v>0</v>
      </c>
      <c r="X259" s="216">
        <f t="shared" ref="X259" si="4218">X258</f>
        <v>0</v>
      </c>
      <c r="Y259" s="382">
        <v>-2860</v>
      </c>
      <c r="Z259" s="238">
        <f t="shared" si="4012"/>
        <v>0</v>
      </c>
      <c r="AA259" s="218">
        <f t="shared" ref="AA259" si="4219">AA258</f>
        <v>1</v>
      </c>
      <c r="AB259" s="382">
        <v>-1449.5</v>
      </c>
      <c r="AC259" s="239">
        <f t="shared" si="4013"/>
        <v>-1449.5</v>
      </c>
      <c r="AD259" s="216">
        <f t="shared" ref="AD259" si="4220">AD258</f>
        <v>0</v>
      </c>
      <c r="AE259" s="382">
        <v>-321.10000000000002</v>
      </c>
      <c r="AF259" s="239">
        <f t="shared" si="4014"/>
        <v>0</v>
      </c>
      <c r="AG259" s="216">
        <f t="shared" ref="AG259" si="4221">AG258</f>
        <v>0</v>
      </c>
      <c r="AH259" s="382">
        <v>-4289</v>
      </c>
      <c r="AI259" s="238">
        <f t="shared" si="4015"/>
        <v>0</v>
      </c>
      <c r="AJ259" s="218">
        <f t="shared" ref="AJ259" si="4222">AJ258</f>
        <v>0</v>
      </c>
      <c r="AK259" s="382">
        <v>-2164</v>
      </c>
      <c r="AL259" s="239">
        <f t="shared" si="4016"/>
        <v>0</v>
      </c>
      <c r="AM259" s="216">
        <f t="shared" ref="AM259" si="4223">AM258</f>
        <v>1</v>
      </c>
      <c r="AN259" s="382">
        <v>-889</v>
      </c>
      <c r="AO259" s="238">
        <f t="shared" si="4017"/>
        <v>-889</v>
      </c>
      <c r="AP259" s="218">
        <f t="shared" ref="AP259" si="4224">AP258</f>
        <v>1</v>
      </c>
      <c r="AQ259" s="398">
        <v>1394</v>
      </c>
      <c r="AR259" s="239">
        <f t="shared" si="4018"/>
        <v>1394</v>
      </c>
      <c r="AS259" s="216">
        <f t="shared" ref="AS259" si="4225">AS258</f>
        <v>0</v>
      </c>
      <c r="AT259" s="398">
        <v>139.4</v>
      </c>
      <c r="AU259" s="240">
        <f t="shared" si="4019"/>
        <v>0</v>
      </c>
      <c r="AV259" s="214">
        <f t="shared" ref="AV259" si="4226">AV258</f>
        <v>0</v>
      </c>
      <c r="AW259" s="397">
        <v>-2558</v>
      </c>
      <c r="AX259" s="236">
        <f t="shared" si="4020"/>
        <v>0</v>
      </c>
      <c r="AY259" s="212">
        <f t="shared" ref="AY259" si="4227">AY258</f>
        <v>1</v>
      </c>
      <c r="AZ259" s="383">
        <v>1042.5</v>
      </c>
      <c r="BA259" s="241">
        <f t="shared" si="4021"/>
        <v>1042.5</v>
      </c>
      <c r="BB259" s="214">
        <f t="shared" ref="BB259" si="4228">BB258</f>
        <v>0</v>
      </c>
      <c r="BC259" s="383">
        <v>104.25</v>
      </c>
      <c r="BD259" s="242">
        <f t="shared" si="4022"/>
        <v>0</v>
      </c>
      <c r="BE259" s="212">
        <f t="shared" ref="BE259" si="4229">BE258</f>
        <v>0</v>
      </c>
      <c r="BF259" s="375">
        <v>722.5</v>
      </c>
      <c r="BG259" s="242">
        <f t="shared" si="4023"/>
        <v>0</v>
      </c>
      <c r="BH259" s="212">
        <f t="shared" ref="BH259" si="4230">BH258</f>
        <v>1</v>
      </c>
      <c r="BI259" s="375">
        <v>361.25</v>
      </c>
      <c r="BJ259" s="240">
        <f t="shared" si="4024"/>
        <v>361.25</v>
      </c>
      <c r="BK259" s="212">
        <f t="shared" ref="BK259" si="4231">BK258</f>
        <v>0</v>
      </c>
      <c r="BL259" s="375">
        <v>72.25</v>
      </c>
      <c r="BM259" s="240">
        <f t="shared" si="4025"/>
        <v>0</v>
      </c>
      <c r="BN259" s="212">
        <f t="shared" ref="BN259" si="4232">BN258</f>
        <v>0</v>
      </c>
      <c r="BO259" s="398">
        <v>37.5</v>
      </c>
      <c r="BP259" s="236">
        <f t="shared" si="4026"/>
        <v>0</v>
      </c>
      <c r="BQ259" s="212">
        <f t="shared" ref="BQ259" si="4233">BQ258</f>
        <v>2</v>
      </c>
      <c r="BR259" s="397">
        <v>-626.5</v>
      </c>
      <c r="BS259" s="242">
        <f t="shared" si="4027"/>
        <v>-1253</v>
      </c>
      <c r="BT259" s="212">
        <f t="shared" ref="BT259" si="4234">BT258</f>
        <v>0</v>
      </c>
      <c r="BU259" s="397">
        <v>-332.75</v>
      </c>
      <c r="BV259" s="240">
        <f t="shared" si="4028"/>
        <v>0</v>
      </c>
      <c r="BW259" s="220">
        <f t="shared" ref="BW259" si="4235">BW258</f>
        <v>0</v>
      </c>
      <c r="BX259" s="397">
        <v>-97.75</v>
      </c>
      <c r="BY259" s="236">
        <f t="shared" si="4029"/>
        <v>0</v>
      </c>
      <c r="BZ259" s="212">
        <f t="shared" si="4065"/>
        <v>0</v>
      </c>
      <c r="CA259" s="213"/>
      <c r="CB259" s="240">
        <f t="shared" si="4030"/>
        <v>0</v>
      </c>
      <c r="CC259" s="214">
        <f t="shared" si="4066"/>
        <v>0</v>
      </c>
      <c r="CD259" s="215"/>
      <c r="CE259" s="242">
        <f t="shared" si="4031"/>
        <v>0</v>
      </c>
      <c r="CF259" s="221">
        <f t="shared" si="4032"/>
        <v>169.75</v>
      </c>
      <c r="CG259" s="222">
        <f t="shared" si="4033"/>
        <v>1</v>
      </c>
      <c r="CH259" s="222">
        <f t="shared" si="4034"/>
        <v>0</v>
      </c>
      <c r="CI259" s="223">
        <v>41548</v>
      </c>
      <c r="CJ259" s="209">
        <f t="shared" si="4035"/>
        <v>169.75</v>
      </c>
      <c r="CK259" s="209">
        <f t="shared" si="4036"/>
        <v>0</v>
      </c>
      <c r="CL259" s="209">
        <f t="shared" si="4067"/>
        <v>1098271.1499999997</v>
      </c>
      <c r="CM259" s="207">
        <f>MAX(CL55:CL259)</f>
        <v>1098271.1499999997</v>
      </c>
      <c r="CN259" s="207">
        <f t="shared" si="4037"/>
        <v>0</v>
      </c>
      <c r="CO259" s="225" t="b">
        <f>(CN260=CM394)</f>
        <v>0</v>
      </c>
      <c r="CP259" s="226">
        <f t="shared" si="4005"/>
        <v>0</v>
      </c>
      <c r="CQ259" s="227">
        <f t="shared" ref="CQ259:CQ270" si="4236">CI310</f>
        <v>42736</v>
      </c>
      <c r="CR259" s="228">
        <f t="shared" ref="CR259:CR270" si="4237">N310+CR258</f>
        <v>134097.5</v>
      </c>
      <c r="CS259" s="228">
        <f t="shared" ref="CS259:CS270" si="4238">Q310+CS258</f>
        <v>0</v>
      </c>
      <c r="CT259" s="228">
        <f t="shared" ref="CT259:CT270" si="4239">T310+CT258</f>
        <v>0</v>
      </c>
      <c r="CU259" s="228">
        <f t="shared" ref="CU259:CU270" si="4240">W310+CU258</f>
        <v>0</v>
      </c>
      <c r="CV259" s="228">
        <f t="shared" ref="CV259:CV270" si="4241">Z310+CV258</f>
        <v>0</v>
      </c>
      <c r="CW259" s="228">
        <f t="shared" ref="CW259:CW270" si="4242">AC310+CW258</f>
        <v>151393</v>
      </c>
      <c r="CX259" s="228">
        <f t="shared" ref="CX259:CX270" si="4243">AF310+CX258</f>
        <v>0</v>
      </c>
      <c r="CY259" s="228">
        <f t="shared" ref="CY259:CY270" si="4244">AI310+CY258</f>
        <v>0</v>
      </c>
      <c r="CZ259" s="228">
        <f t="shared" ref="CZ259:CZ270" si="4245">AL310+CZ258</f>
        <v>0</v>
      </c>
      <c r="DA259" s="228">
        <f t="shared" ref="DA259:DA270" si="4246">AO310+DA258</f>
        <v>80717</v>
      </c>
      <c r="DB259" s="228">
        <f t="shared" ref="DB259:DB270" si="4247">AR310+DB258</f>
        <v>159472</v>
      </c>
      <c r="DC259" s="228">
        <f t="shared" ref="DC259:DC270" si="4248">AU310+DC258</f>
        <v>0</v>
      </c>
      <c r="DD259" s="228">
        <f t="shared" ref="DD259:DD270" si="4249">AX310+DD258</f>
        <v>0</v>
      </c>
      <c r="DE259" s="228">
        <f t="shared" ref="DE259:DE270" si="4250">BA310+DE258</f>
        <v>167662.94999999995</v>
      </c>
      <c r="DF259" s="228">
        <f t="shared" ref="DF259:DF270" si="4251">BD310+DF258</f>
        <v>0</v>
      </c>
      <c r="DG259" s="228">
        <f t="shared" ref="DG259:DG270" si="4252">BG310+DG258</f>
        <v>0</v>
      </c>
      <c r="DH259" s="228">
        <f t="shared" ref="DH259:DH270" si="4253">BJ310+DH258</f>
        <v>126892.69000000006</v>
      </c>
      <c r="DI259" s="228">
        <f t="shared" ref="DI259:DI270" si="4254">BM310+DI258</f>
        <v>0</v>
      </c>
      <c r="DJ259" s="228">
        <f t="shared" ref="DJ259:DJ270" si="4255">BP310+DJ258</f>
        <v>0</v>
      </c>
      <c r="DK259" s="228">
        <f t="shared" ref="DK259:DK270" si="4256">BS310+DK258</f>
        <v>468702.88</v>
      </c>
      <c r="DL259" s="228">
        <f t="shared" ref="DL259:DL270" si="4257">BV310+DL258</f>
        <v>0</v>
      </c>
      <c r="DM259" s="228">
        <f t="shared" ref="DM259:DM270" si="4258">BY310+DM258</f>
        <v>0</v>
      </c>
      <c r="DN259" s="228">
        <f t="shared" ref="DN259:DN270" si="4259">CB310+DN258</f>
        <v>0</v>
      </c>
      <c r="DO259" s="228">
        <f t="shared" ref="DO259:DO270" si="4260">CE310+DO258</f>
        <v>0</v>
      </c>
      <c r="DP259" s="229">
        <f t="shared" ref="DP259:DP270" si="4261">B310</f>
        <v>42736</v>
      </c>
      <c r="DQ259" s="228">
        <f t="shared" si="4002"/>
        <v>1288938.02</v>
      </c>
      <c r="DR259" s="230">
        <f t="shared" si="4003"/>
        <v>42736</v>
      </c>
      <c r="DS259" s="231">
        <f t="shared" si="4004"/>
        <v>0</v>
      </c>
      <c r="DT259" s="232"/>
      <c r="DU259" s="232"/>
      <c r="DV259" s="232"/>
      <c r="DW259" s="232"/>
      <c r="DX259" s="232"/>
      <c r="DY259" s="232"/>
      <c r="DZ259" s="232"/>
      <c r="EA259" s="232"/>
      <c r="EB259" s="232"/>
      <c r="EC259" s="232"/>
      <c r="ED259" s="232"/>
      <c r="EE259" s="232"/>
      <c r="EF259" s="232"/>
      <c r="EG259" s="232"/>
      <c r="EH259" s="232"/>
      <c r="EI259" s="232"/>
      <c r="EJ259" s="232"/>
      <c r="EK259" s="232"/>
      <c r="EL259" s="232"/>
      <c r="EM259" s="232"/>
      <c r="EN259" s="205"/>
      <c r="EO259" s="205"/>
      <c r="EP259" s="205"/>
      <c r="EQ259" s="205"/>
      <c r="ER259" s="205"/>
      <c r="ES259" s="205"/>
      <c r="ET259" s="205"/>
      <c r="EU259" s="205"/>
      <c r="EV259" s="205"/>
      <c r="EW259" s="205"/>
      <c r="EX259" s="205"/>
      <c r="EY259" s="205"/>
      <c r="EZ259" s="205"/>
      <c r="FA259" s="233"/>
      <c r="FB259" s="233"/>
      <c r="FC259" s="233"/>
      <c r="FD259" s="233"/>
      <c r="FE259" s="233"/>
      <c r="FF259" s="233"/>
      <c r="FG259" s="233"/>
      <c r="FH259" s="233"/>
      <c r="FI259" s="233"/>
    </row>
    <row r="260" spans="1:165" s="234" customFormat="1" ht="19.5" customHeight="1" x14ac:dyDescent="0.35">
      <c r="A260" s="205"/>
      <c r="B260" s="466">
        <f t="shared" si="4038"/>
        <v>41579</v>
      </c>
      <c r="C260" s="467">
        <f t="shared" si="4039"/>
        <v>142994.64000000001</v>
      </c>
      <c r="D260" s="467">
        <v>0</v>
      </c>
      <c r="E260" s="467">
        <v>0</v>
      </c>
      <c r="F260" s="467">
        <f t="shared" si="4006"/>
        <v>18343.75</v>
      </c>
      <c r="G260" s="467">
        <f t="shared" si="4040"/>
        <v>161338.39000000001</v>
      </c>
      <c r="H260" s="480">
        <f t="shared" si="4041"/>
        <v>0.12828278038953067</v>
      </c>
      <c r="I260" s="347">
        <f t="shared" si="4042"/>
        <v>1116614.8999999997</v>
      </c>
      <c r="J260" s="210">
        <f t="shared" si="4007"/>
        <v>0</v>
      </c>
      <c r="K260" s="211">
        <v>41579</v>
      </c>
      <c r="L260" s="212">
        <f t="shared" si="4043"/>
        <v>1</v>
      </c>
      <c r="M260" s="398">
        <v>2463.5</v>
      </c>
      <c r="N260" s="235">
        <f t="shared" si="4008"/>
        <v>2463.5</v>
      </c>
      <c r="O260" s="214">
        <f t="shared" ref="O260" si="4262">O259</f>
        <v>0</v>
      </c>
      <c r="P260" s="398">
        <v>246.35</v>
      </c>
      <c r="Q260" s="236">
        <f t="shared" si="4009"/>
        <v>0</v>
      </c>
      <c r="R260" s="212">
        <f t="shared" ref="R260" si="4263">R259</f>
        <v>0</v>
      </c>
      <c r="S260" s="398">
        <v>2201.8000000000002</v>
      </c>
      <c r="T260" s="237">
        <f t="shared" si="4010"/>
        <v>0</v>
      </c>
      <c r="U260" s="216">
        <f t="shared" ref="U260" si="4264">U259</f>
        <v>0</v>
      </c>
      <c r="V260" s="398">
        <v>220.18</v>
      </c>
      <c r="W260" s="237">
        <f t="shared" si="4011"/>
        <v>0</v>
      </c>
      <c r="X260" s="216">
        <f t="shared" ref="X260" si="4265">X259</f>
        <v>0</v>
      </c>
      <c r="Y260" s="383">
        <v>6072</v>
      </c>
      <c r="Z260" s="238">
        <f t="shared" si="4012"/>
        <v>0</v>
      </c>
      <c r="AA260" s="218">
        <f t="shared" ref="AA260" si="4266">AA259</f>
        <v>1</v>
      </c>
      <c r="AB260" s="383">
        <v>3016.5</v>
      </c>
      <c r="AC260" s="239">
        <f t="shared" si="4013"/>
        <v>3016.5</v>
      </c>
      <c r="AD260" s="216">
        <f t="shared" ref="AD260" si="4267">AD259</f>
        <v>0</v>
      </c>
      <c r="AE260" s="383">
        <v>572.1</v>
      </c>
      <c r="AF260" s="239">
        <f t="shared" si="4014"/>
        <v>0</v>
      </c>
      <c r="AG260" s="216">
        <f t="shared" ref="AG260" si="4268">AG259</f>
        <v>0</v>
      </c>
      <c r="AH260" s="383">
        <v>7056</v>
      </c>
      <c r="AI260" s="238">
        <f t="shared" si="4015"/>
        <v>0</v>
      </c>
      <c r="AJ260" s="218">
        <f t="shared" ref="AJ260" si="4269">AJ259</f>
        <v>0</v>
      </c>
      <c r="AK260" s="383">
        <v>3508.5</v>
      </c>
      <c r="AL260" s="239">
        <f t="shared" si="4016"/>
        <v>0</v>
      </c>
      <c r="AM260" s="216">
        <f t="shared" ref="AM260" si="4270">AM259</f>
        <v>1</v>
      </c>
      <c r="AN260" s="383">
        <v>1380</v>
      </c>
      <c r="AO260" s="238">
        <f t="shared" si="4017"/>
        <v>1380</v>
      </c>
      <c r="AP260" s="218">
        <f t="shared" ref="AP260" si="4271">AP259</f>
        <v>1</v>
      </c>
      <c r="AQ260" s="398">
        <v>4466</v>
      </c>
      <c r="AR260" s="239">
        <f t="shared" si="4018"/>
        <v>4466</v>
      </c>
      <c r="AS260" s="216">
        <f t="shared" ref="AS260" si="4272">AS259</f>
        <v>0</v>
      </c>
      <c r="AT260" s="398">
        <v>411.5</v>
      </c>
      <c r="AU260" s="240">
        <f t="shared" si="4019"/>
        <v>0</v>
      </c>
      <c r="AV260" s="214">
        <f t="shared" ref="AV260" si="4273">AV259</f>
        <v>0</v>
      </c>
      <c r="AW260" s="398">
        <v>1656</v>
      </c>
      <c r="AX260" s="236">
        <f t="shared" si="4020"/>
        <v>0</v>
      </c>
      <c r="AY260" s="212">
        <f t="shared" ref="AY260" si="4274">AY259</f>
        <v>1</v>
      </c>
      <c r="AZ260" s="382">
        <v>-2359.25</v>
      </c>
      <c r="BA260" s="241">
        <f t="shared" si="4021"/>
        <v>-2359.25</v>
      </c>
      <c r="BB260" s="214">
        <f t="shared" ref="BB260" si="4275">BB259</f>
        <v>0</v>
      </c>
      <c r="BC260" s="382">
        <v>-306.13</v>
      </c>
      <c r="BD260" s="242">
        <f t="shared" si="4022"/>
        <v>0</v>
      </c>
      <c r="BE260" s="212">
        <f t="shared" ref="BE260" si="4276">BE259</f>
        <v>0</v>
      </c>
      <c r="BF260" s="374">
        <v>-1418</v>
      </c>
      <c r="BG260" s="242">
        <f t="shared" si="4023"/>
        <v>0</v>
      </c>
      <c r="BH260" s="212">
        <f t="shared" ref="BH260" si="4277">BH259</f>
        <v>1</v>
      </c>
      <c r="BI260" s="374">
        <v>-748</v>
      </c>
      <c r="BJ260" s="240">
        <f t="shared" si="4024"/>
        <v>-748</v>
      </c>
      <c r="BK260" s="212">
        <f t="shared" ref="BK260" si="4278">BK259</f>
        <v>0</v>
      </c>
      <c r="BL260" s="374">
        <v>-212</v>
      </c>
      <c r="BM260" s="240">
        <f t="shared" si="4025"/>
        <v>0</v>
      </c>
      <c r="BN260" s="212">
        <f t="shared" ref="BN260" si="4279">BN259</f>
        <v>0</v>
      </c>
      <c r="BO260" s="398">
        <v>59.5</v>
      </c>
      <c r="BP260" s="236">
        <f t="shared" si="4026"/>
        <v>0</v>
      </c>
      <c r="BQ260" s="212">
        <f t="shared" ref="BQ260" si="4280">BQ259</f>
        <v>2</v>
      </c>
      <c r="BR260" s="398">
        <v>5062.5</v>
      </c>
      <c r="BS260" s="242">
        <f t="shared" si="4027"/>
        <v>10125</v>
      </c>
      <c r="BT260" s="212">
        <f t="shared" ref="BT260" si="4281">BT259</f>
        <v>0</v>
      </c>
      <c r="BU260" s="398">
        <v>2531.25</v>
      </c>
      <c r="BV260" s="240">
        <f t="shared" si="4028"/>
        <v>0</v>
      </c>
      <c r="BW260" s="220">
        <f t="shared" ref="BW260" si="4282">BW259</f>
        <v>0</v>
      </c>
      <c r="BX260" s="398">
        <v>506.25</v>
      </c>
      <c r="BY260" s="236">
        <f t="shared" si="4029"/>
        <v>0</v>
      </c>
      <c r="BZ260" s="212">
        <f t="shared" si="4065"/>
        <v>0</v>
      </c>
      <c r="CA260" s="213"/>
      <c r="CB260" s="240">
        <f t="shared" si="4030"/>
        <v>0</v>
      </c>
      <c r="CC260" s="214">
        <f t="shared" si="4066"/>
        <v>0</v>
      </c>
      <c r="CD260" s="215"/>
      <c r="CE260" s="242">
        <f t="shared" si="4031"/>
        <v>0</v>
      </c>
      <c r="CF260" s="221">
        <f t="shared" si="4032"/>
        <v>18343.75</v>
      </c>
      <c r="CG260" s="222">
        <f t="shared" si="4033"/>
        <v>1</v>
      </c>
      <c r="CH260" s="222">
        <f t="shared" si="4034"/>
        <v>0</v>
      </c>
      <c r="CI260" s="223">
        <v>41579</v>
      </c>
      <c r="CJ260" s="209">
        <f t="shared" si="4035"/>
        <v>18343.75</v>
      </c>
      <c r="CK260" s="209">
        <f t="shared" si="4036"/>
        <v>0</v>
      </c>
      <c r="CL260" s="209">
        <f t="shared" si="4067"/>
        <v>1116614.8999999997</v>
      </c>
      <c r="CM260" s="207">
        <f>MAX(CL55:CL260)</f>
        <v>1116614.8999999997</v>
      </c>
      <c r="CN260" s="207">
        <f t="shared" si="4037"/>
        <v>0</v>
      </c>
      <c r="CO260" s="225" t="b">
        <f>(CN261=CM394)</f>
        <v>0</v>
      </c>
      <c r="CP260" s="226">
        <f t="shared" si="4005"/>
        <v>0</v>
      </c>
      <c r="CQ260" s="227">
        <f t="shared" si="4236"/>
        <v>42767</v>
      </c>
      <c r="CR260" s="228">
        <f t="shared" si="4237"/>
        <v>138336</v>
      </c>
      <c r="CS260" s="228">
        <f t="shared" si="4238"/>
        <v>0</v>
      </c>
      <c r="CT260" s="228">
        <f t="shared" si="4239"/>
        <v>0</v>
      </c>
      <c r="CU260" s="228">
        <f t="shared" si="4240"/>
        <v>0</v>
      </c>
      <c r="CV260" s="228">
        <f t="shared" si="4241"/>
        <v>0</v>
      </c>
      <c r="CW260" s="228">
        <f t="shared" si="4242"/>
        <v>153279</v>
      </c>
      <c r="CX260" s="228">
        <f t="shared" si="4243"/>
        <v>0</v>
      </c>
      <c r="CY260" s="228">
        <f t="shared" si="4244"/>
        <v>0</v>
      </c>
      <c r="CZ260" s="228">
        <f t="shared" si="4245"/>
        <v>0</v>
      </c>
      <c r="DA260" s="228">
        <f t="shared" si="4246"/>
        <v>81473</v>
      </c>
      <c r="DB260" s="228">
        <f t="shared" si="4247"/>
        <v>160194</v>
      </c>
      <c r="DC260" s="228">
        <f t="shared" si="4248"/>
        <v>0</v>
      </c>
      <c r="DD260" s="228">
        <f t="shared" si="4249"/>
        <v>0</v>
      </c>
      <c r="DE260" s="228">
        <f t="shared" si="4250"/>
        <v>167477.69999999995</v>
      </c>
      <c r="DF260" s="228">
        <f t="shared" si="4251"/>
        <v>0</v>
      </c>
      <c r="DG260" s="228">
        <f t="shared" si="4252"/>
        <v>0</v>
      </c>
      <c r="DH260" s="228">
        <f t="shared" si="4253"/>
        <v>126268.06000000006</v>
      </c>
      <c r="DI260" s="228">
        <f t="shared" si="4254"/>
        <v>0</v>
      </c>
      <c r="DJ260" s="228">
        <f t="shared" si="4255"/>
        <v>0</v>
      </c>
      <c r="DK260" s="228">
        <f t="shared" si="4256"/>
        <v>468877.88</v>
      </c>
      <c r="DL260" s="228">
        <f t="shared" si="4257"/>
        <v>0</v>
      </c>
      <c r="DM260" s="228">
        <f t="shared" si="4258"/>
        <v>0</v>
      </c>
      <c r="DN260" s="228">
        <f t="shared" si="4259"/>
        <v>0</v>
      </c>
      <c r="DO260" s="228">
        <f t="shared" si="4260"/>
        <v>0</v>
      </c>
      <c r="DP260" s="229">
        <f t="shared" si="4261"/>
        <v>42767</v>
      </c>
      <c r="DQ260" s="228">
        <f t="shared" si="4002"/>
        <v>1295905.6400000001</v>
      </c>
      <c r="DR260" s="230">
        <f t="shared" si="4003"/>
        <v>42767</v>
      </c>
      <c r="DS260" s="231">
        <f t="shared" si="4004"/>
        <v>0</v>
      </c>
      <c r="DT260" s="232"/>
      <c r="DU260" s="232"/>
      <c r="DV260" s="232"/>
      <c r="DW260" s="232"/>
      <c r="DX260" s="232"/>
      <c r="DY260" s="232"/>
      <c r="DZ260" s="232"/>
      <c r="EA260" s="232"/>
      <c r="EB260" s="232"/>
      <c r="EC260" s="232"/>
      <c r="ED260" s="232"/>
      <c r="EE260" s="232"/>
      <c r="EF260" s="232"/>
      <c r="EG260" s="232"/>
      <c r="EH260" s="232"/>
      <c r="EI260" s="232"/>
      <c r="EJ260" s="232"/>
      <c r="EK260" s="232"/>
      <c r="EL260" s="232"/>
      <c r="EM260" s="232"/>
      <c r="EN260" s="205"/>
      <c r="EO260" s="205"/>
      <c r="EP260" s="205"/>
      <c r="EQ260" s="205"/>
      <c r="ER260" s="205"/>
      <c r="ES260" s="205"/>
      <c r="ET260" s="205"/>
      <c r="EU260" s="205"/>
      <c r="EV260" s="205"/>
      <c r="EW260" s="205"/>
      <c r="EX260" s="205"/>
      <c r="EY260" s="205"/>
      <c r="EZ260" s="205"/>
      <c r="FA260" s="233"/>
      <c r="FB260" s="233"/>
      <c r="FC260" s="233"/>
      <c r="FD260" s="233"/>
      <c r="FE260" s="233"/>
      <c r="FF260" s="233"/>
      <c r="FG260" s="233"/>
      <c r="FH260" s="233"/>
      <c r="FI260" s="233"/>
    </row>
    <row r="261" spans="1:165" s="234" customFormat="1" ht="19.5" customHeight="1" x14ac:dyDescent="0.35">
      <c r="A261" s="205"/>
      <c r="B261" s="466">
        <f t="shared" si="4038"/>
        <v>41609</v>
      </c>
      <c r="C261" s="467">
        <f t="shared" si="4039"/>
        <v>161338.39000000001</v>
      </c>
      <c r="D261" s="467">
        <v>0</v>
      </c>
      <c r="E261" s="467">
        <v>0</v>
      </c>
      <c r="F261" s="467">
        <f t="shared" si="4006"/>
        <v>15111.109999999999</v>
      </c>
      <c r="G261" s="467">
        <f t="shared" si="4040"/>
        <v>176449.5</v>
      </c>
      <c r="H261" s="480">
        <f t="shared" si="4041"/>
        <v>9.3660969345237655E-2</v>
      </c>
      <c r="I261" s="347">
        <f t="shared" si="4042"/>
        <v>1131726.0099999998</v>
      </c>
      <c r="J261" s="210">
        <f t="shared" si="4007"/>
        <v>0</v>
      </c>
      <c r="K261" s="211">
        <v>41609</v>
      </c>
      <c r="L261" s="212">
        <f t="shared" si="4043"/>
        <v>1</v>
      </c>
      <c r="M261" s="397">
        <v>-361.5</v>
      </c>
      <c r="N261" s="235">
        <f t="shared" si="4008"/>
        <v>-361.5</v>
      </c>
      <c r="O261" s="214">
        <f t="shared" ref="O261" si="4283">O260</f>
        <v>0</v>
      </c>
      <c r="P261" s="397">
        <v>-106.35</v>
      </c>
      <c r="Q261" s="236">
        <f t="shared" si="4009"/>
        <v>0</v>
      </c>
      <c r="R261" s="212">
        <f t="shared" ref="R261" si="4284">R260</f>
        <v>0</v>
      </c>
      <c r="S261" s="398">
        <v>2083.6</v>
      </c>
      <c r="T261" s="237">
        <f t="shared" si="4010"/>
        <v>0</v>
      </c>
      <c r="U261" s="216">
        <f t="shared" ref="U261" si="4285">U260</f>
        <v>0</v>
      </c>
      <c r="V261" s="398">
        <v>208.36</v>
      </c>
      <c r="W261" s="237">
        <f t="shared" si="4011"/>
        <v>0</v>
      </c>
      <c r="X261" s="216">
        <f t="shared" ref="X261" si="4286">X260</f>
        <v>0</v>
      </c>
      <c r="Y261" s="383">
        <v>4602</v>
      </c>
      <c r="Z261" s="238">
        <f t="shared" si="4012"/>
        <v>0</v>
      </c>
      <c r="AA261" s="218">
        <f t="shared" ref="AA261" si="4287">AA260</f>
        <v>1</v>
      </c>
      <c r="AB261" s="383">
        <v>2301</v>
      </c>
      <c r="AC261" s="239">
        <f t="shared" si="4013"/>
        <v>2301</v>
      </c>
      <c r="AD261" s="216">
        <f t="shared" ref="AD261" si="4288">AD260</f>
        <v>0</v>
      </c>
      <c r="AE261" s="383">
        <v>460.2</v>
      </c>
      <c r="AF261" s="239">
        <f t="shared" si="4014"/>
        <v>0</v>
      </c>
      <c r="AG261" s="216">
        <f t="shared" ref="AG261" si="4289">AG260</f>
        <v>0</v>
      </c>
      <c r="AH261" s="383">
        <v>2640</v>
      </c>
      <c r="AI261" s="238">
        <f t="shared" si="4015"/>
        <v>0</v>
      </c>
      <c r="AJ261" s="218">
        <f t="shared" ref="AJ261" si="4290">AJ260</f>
        <v>0</v>
      </c>
      <c r="AK261" s="383">
        <v>1320</v>
      </c>
      <c r="AL261" s="239">
        <f t="shared" si="4016"/>
        <v>0</v>
      </c>
      <c r="AM261" s="216">
        <f t="shared" ref="AM261" si="4291">AM260</f>
        <v>1</v>
      </c>
      <c r="AN261" s="383">
        <v>528</v>
      </c>
      <c r="AO261" s="238">
        <f t="shared" si="4017"/>
        <v>528</v>
      </c>
      <c r="AP261" s="218">
        <f t="shared" ref="AP261" si="4292">AP260</f>
        <v>1</v>
      </c>
      <c r="AQ261" s="398">
        <v>1973</v>
      </c>
      <c r="AR261" s="239">
        <f t="shared" si="4018"/>
        <v>1973</v>
      </c>
      <c r="AS261" s="216">
        <f t="shared" ref="AS261" si="4293">AS260</f>
        <v>0</v>
      </c>
      <c r="AT261" s="398">
        <v>197.3</v>
      </c>
      <c r="AU261" s="240">
        <f t="shared" si="4019"/>
        <v>0</v>
      </c>
      <c r="AV261" s="214">
        <f t="shared" ref="AV261" si="4294">AV260</f>
        <v>0</v>
      </c>
      <c r="AW261" s="398">
        <v>120</v>
      </c>
      <c r="AX261" s="236">
        <f t="shared" si="4020"/>
        <v>0</v>
      </c>
      <c r="AY261" s="212">
        <f t="shared" ref="AY261" si="4295">AY260</f>
        <v>1</v>
      </c>
      <c r="AZ261" s="383">
        <v>3066.25</v>
      </c>
      <c r="BA261" s="241">
        <f t="shared" si="4021"/>
        <v>3066.25</v>
      </c>
      <c r="BB261" s="214">
        <f t="shared" ref="BB261" si="4296">BB260</f>
        <v>0</v>
      </c>
      <c r="BC261" s="383">
        <v>306.63</v>
      </c>
      <c r="BD261" s="242">
        <f t="shared" si="4022"/>
        <v>0</v>
      </c>
      <c r="BE261" s="212">
        <f t="shared" ref="BE261" si="4297">BE260</f>
        <v>0</v>
      </c>
      <c r="BF261" s="375">
        <v>1858.75</v>
      </c>
      <c r="BG261" s="242">
        <f t="shared" si="4023"/>
        <v>0</v>
      </c>
      <c r="BH261" s="212">
        <f t="shared" ref="BH261" si="4298">BH260</f>
        <v>1</v>
      </c>
      <c r="BI261" s="375">
        <v>929.38</v>
      </c>
      <c r="BJ261" s="240">
        <f t="shared" si="4024"/>
        <v>929.38</v>
      </c>
      <c r="BK261" s="212">
        <f t="shared" ref="BK261" si="4299">BK260</f>
        <v>0</v>
      </c>
      <c r="BL261" s="375">
        <v>185.88</v>
      </c>
      <c r="BM261" s="240">
        <f t="shared" si="4025"/>
        <v>0</v>
      </c>
      <c r="BN261" s="212">
        <f t="shared" ref="BN261" si="4300">BN260</f>
        <v>0</v>
      </c>
      <c r="BO261" s="398">
        <v>1662.5</v>
      </c>
      <c r="BP261" s="236">
        <f t="shared" si="4026"/>
        <v>0</v>
      </c>
      <c r="BQ261" s="212">
        <f t="shared" ref="BQ261" si="4301">BQ260</f>
        <v>2</v>
      </c>
      <c r="BR261" s="398">
        <v>3337.49</v>
      </c>
      <c r="BS261" s="242">
        <f t="shared" si="4027"/>
        <v>6674.98</v>
      </c>
      <c r="BT261" s="212">
        <f t="shared" ref="BT261" si="4302">BT260</f>
        <v>0</v>
      </c>
      <c r="BU261" s="398">
        <v>1668.74</v>
      </c>
      <c r="BV261" s="240">
        <f t="shared" si="4028"/>
        <v>0</v>
      </c>
      <c r="BW261" s="220">
        <f t="shared" ref="BW261" si="4303">BW260</f>
        <v>0</v>
      </c>
      <c r="BX261" s="398">
        <v>333.75</v>
      </c>
      <c r="BY261" s="236">
        <f t="shared" si="4029"/>
        <v>0</v>
      </c>
      <c r="BZ261" s="212">
        <f t="shared" si="4065"/>
        <v>0</v>
      </c>
      <c r="CA261" s="213"/>
      <c r="CB261" s="240">
        <f t="shared" si="4030"/>
        <v>0</v>
      </c>
      <c r="CC261" s="214">
        <f t="shared" si="4066"/>
        <v>0</v>
      </c>
      <c r="CD261" s="215"/>
      <c r="CE261" s="242">
        <f t="shared" si="4031"/>
        <v>0</v>
      </c>
      <c r="CF261" s="221">
        <f t="shared" si="4032"/>
        <v>15111.109999999999</v>
      </c>
      <c r="CG261" s="222">
        <f t="shared" si="4033"/>
        <v>1</v>
      </c>
      <c r="CH261" s="222">
        <f t="shared" si="4034"/>
        <v>0</v>
      </c>
      <c r="CI261" s="223">
        <v>41609</v>
      </c>
      <c r="CJ261" s="209">
        <f t="shared" si="4035"/>
        <v>15111.109999999999</v>
      </c>
      <c r="CK261" s="209">
        <f t="shared" si="4036"/>
        <v>0</v>
      </c>
      <c r="CL261" s="209">
        <f t="shared" si="4067"/>
        <v>1131726.0099999998</v>
      </c>
      <c r="CM261" s="207">
        <f>MAX(CL55:CL261)</f>
        <v>1131726.0099999998</v>
      </c>
      <c r="CN261" s="207">
        <f t="shared" si="4037"/>
        <v>0</v>
      </c>
      <c r="CO261" s="247"/>
      <c r="CP261" s="226"/>
      <c r="CQ261" s="227">
        <f t="shared" si="4236"/>
        <v>42795</v>
      </c>
      <c r="CR261" s="228">
        <f t="shared" si="4237"/>
        <v>136575</v>
      </c>
      <c r="CS261" s="228">
        <f t="shared" si="4238"/>
        <v>0</v>
      </c>
      <c r="CT261" s="228">
        <f t="shared" si="4239"/>
        <v>0</v>
      </c>
      <c r="CU261" s="228">
        <f t="shared" si="4240"/>
        <v>0</v>
      </c>
      <c r="CV261" s="228">
        <f t="shared" si="4241"/>
        <v>0</v>
      </c>
      <c r="CW261" s="228">
        <f t="shared" si="4242"/>
        <v>152413.5</v>
      </c>
      <c r="CX261" s="228">
        <f t="shared" si="4243"/>
        <v>0</v>
      </c>
      <c r="CY261" s="228">
        <f t="shared" si="4244"/>
        <v>0</v>
      </c>
      <c r="CZ261" s="228">
        <f t="shared" si="4245"/>
        <v>0</v>
      </c>
      <c r="DA261" s="228">
        <f t="shared" si="4246"/>
        <v>80788</v>
      </c>
      <c r="DB261" s="228">
        <f t="shared" si="4247"/>
        <v>157557</v>
      </c>
      <c r="DC261" s="228">
        <f t="shared" si="4248"/>
        <v>0</v>
      </c>
      <c r="DD261" s="228">
        <f t="shared" si="4249"/>
        <v>0</v>
      </c>
      <c r="DE261" s="228">
        <f t="shared" si="4250"/>
        <v>166134.94999999995</v>
      </c>
      <c r="DF261" s="228">
        <f t="shared" si="4251"/>
        <v>0</v>
      </c>
      <c r="DG261" s="228">
        <f t="shared" si="4252"/>
        <v>0</v>
      </c>
      <c r="DH261" s="228">
        <f t="shared" si="4253"/>
        <v>124737.18000000005</v>
      </c>
      <c r="DI261" s="228">
        <f t="shared" si="4254"/>
        <v>0</v>
      </c>
      <c r="DJ261" s="228">
        <f t="shared" si="4255"/>
        <v>0</v>
      </c>
      <c r="DK261" s="228">
        <f t="shared" si="4256"/>
        <v>469846.86</v>
      </c>
      <c r="DL261" s="228">
        <f t="shared" si="4257"/>
        <v>0</v>
      </c>
      <c r="DM261" s="228">
        <f t="shared" si="4258"/>
        <v>0</v>
      </c>
      <c r="DN261" s="228">
        <f t="shared" si="4259"/>
        <v>0</v>
      </c>
      <c r="DO261" s="228">
        <f t="shared" si="4260"/>
        <v>0</v>
      </c>
      <c r="DP261" s="229">
        <f t="shared" si="4261"/>
        <v>42795</v>
      </c>
      <c r="DQ261" s="228">
        <f t="shared" si="4002"/>
        <v>1288052.49</v>
      </c>
      <c r="DR261" s="230">
        <f t="shared" si="4003"/>
        <v>42795</v>
      </c>
      <c r="DS261" s="231">
        <f t="shared" si="4004"/>
        <v>0</v>
      </c>
      <c r="DT261" s="232"/>
      <c r="DU261" s="232"/>
      <c r="DV261" s="232"/>
      <c r="DW261" s="232"/>
      <c r="DX261" s="232"/>
      <c r="DY261" s="232"/>
      <c r="DZ261" s="232"/>
      <c r="EA261" s="232"/>
      <c r="EB261" s="232"/>
      <c r="EC261" s="232"/>
      <c r="ED261" s="232"/>
      <c r="EE261" s="232"/>
      <c r="EF261" s="232"/>
      <c r="EG261" s="232"/>
      <c r="EH261" s="232"/>
      <c r="EI261" s="232"/>
      <c r="EJ261" s="232"/>
      <c r="EK261" s="232"/>
      <c r="EL261" s="232"/>
      <c r="EM261" s="232"/>
      <c r="EN261" s="205"/>
      <c r="EO261" s="205"/>
      <c r="EP261" s="205"/>
      <c r="EQ261" s="205"/>
      <c r="ER261" s="205"/>
      <c r="ES261" s="205"/>
      <c r="ET261" s="205"/>
      <c r="EU261" s="205"/>
      <c r="EV261" s="205"/>
      <c r="EW261" s="205"/>
      <c r="EX261" s="205"/>
      <c r="EY261" s="205"/>
      <c r="EZ261" s="205"/>
      <c r="FA261" s="233"/>
      <c r="FB261" s="233"/>
      <c r="FC261" s="233"/>
      <c r="FD261" s="233"/>
      <c r="FE261" s="233"/>
      <c r="FF261" s="233"/>
      <c r="FG261" s="233"/>
      <c r="FH261" s="233"/>
      <c r="FI261" s="233"/>
    </row>
    <row r="262" spans="1:165" s="234" customFormat="1" ht="19.5" customHeight="1" x14ac:dyDescent="0.35">
      <c r="A262" s="205"/>
      <c r="B262" s="466"/>
      <c r="C262" s="467"/>
      <c r="D262" s="467"/>
      <c r="E262" s="467"/>
      <c r="F262" s="481" t="s">
        <v>70</v>
      </c>
      <c r="G262" s="467"/>
      <c r="H262" s="482" t="s">
        <v>28</v>
      </c>
      <c r="I262" s="347"/>
      <c r="J262" s="210"/>
      <c r="K262" s="248"/>
      <c r="L262" s="212"/>
      <c r="M262"/>
      <c r="N262" s="235"/>
      <c r="O262" s="214"/>
      <c r="P262"/>
      <c r="Q262" s="236"/>
      <c r="R262" s="212"/>
      <c r="S262"/>
      <c r="T262" s="237"/>
      <c r="U262" s="216"/>
      <c r="V262"/>
      <c r="W262" s="237"/>
      <c r="X262" s="216"/>
      <c r="Y262" s="384" t="s">
        <v>70</v>
      </c>
      <c r="Z262" s="238"/>
      <c r="AA262" s="218"/>
      <c r="AB262" s="384" t="s">
        <v>70</v>
      </c>
      <c r="AC262" s="239"/>
      <c r="AD262" s="216"/>
      <c r="AE262" s="384" t="s">
        <v>70</v>
      </c>
      <c r="AF262" s="239"/>
      <c r="AG262" s="216"/>
      <c r="AH262" s="384" t="s">
        <v>70</v>
      </c>
      <c r="AI262" s="238"/>
      <c r="AJ262" s="218"/>
      <c r="AK262" s="384" t="s">
        <v>70</v>
      </c>
      <c r="AL262" s="239"/>
      <c r="AM262" s="216"/>
      <c r="AN262" s="384" t="s">
        <v>70</v>
      </c>
      <c r="AO262" s="238"/>
      <c r="AP262" s="218"/>
      <c r="AQ262" s="378" t="s">
        <v>4</v>
      </c>
      <c r="AR262" s="239"/>
      <c r="AS262" s="216"/>
      <c r="AT262" s="378" t="s">
        <v>4</v>
      </c>
      <c r="AU262" s="240"/>
      <c r="AV262" s="214"/>
      <c r="AW262" s="378" t="s">
        <v>4</v>
      </c>
      <c r="AX262" s="236"/>
      <c r="AY262" s="212"/>
      <c r="AZ262" s="384" t="s">
        <v>4</v>
      </c>
      <c r="BA262" s="241"/>
      <c r="BB262" s="214"/>
      <c r="BC262" s="384" t="s">
        <v>4</v>
      </c>
      <c r="BD262" s="242"/>
      <c r="BE262" s="212"/>
      <c r="BF262" s="380" t="s">
        <v>140</v>
      </c>
      <c r="BG262" s="242"/>
      <c r="BH262" s="212"/>
      <c r="BI262" s="380" t="s">
        <v>140</v>
      </c>
      <c r="BJ262" s="240"/>
      <c r="BK262" s="212"/>
      <c r="BL262" s="380" t="s">
        <v>140</v>
      </c>
      <c r="BM262" s="240"/>
      <c r="BN262" s="212"/>
      <c r="BO262" s="378" t="s">
        <v>4</v>
      </c>
      <c r="BP262" s="236"/>
      <c r="BQ262" s="212"/>
      <c r="BR262" s="378" t="s">
        <v>4</v>
      </c>
      <c r="BS262" s="242"/>
      <c r="BT262" s="212"/>
      <c r="BU262" s="378" t="s">
        <v>4</v>
      </c>
      <c r="BV262" s="240"/>
      <c r="BW262" s="220"/>
      <c r="BX262" s="378" t="s">
        <v>4</v>
      </c>
      <c r="BY262" s="236"/>
      <c r="BZ262" s="212"/>
      <c r="CA262" s="249"/>
      <c r="CB262" s="240"/>
      <c r="CC262" s="214"/>
      <c r="CD262" s="250"/>
      <c r="CE262" s="242"/>
      <c r="CF262" s="251" t="s">
        <v>4</v>
      </c>
      <c r="CG262" s="222"/>
      <c r="CH262" s="222"/>
      <c r="CI262" s="223"/>
      <c r="CJ262" s="209"/>
      <c r="CK262" s="209"/>
      <c r="CL262" s="209"/>
      <c r="CM262" s="207"/>
      <c r="CN262" s="207"/>
      <c r="CO262" s="247"/>
      <c r="CP262" s="226"/>
      <c r="CQ262" s="227">
        <f t="shared" si="4236"/>
        <v>42826</v>
      </c>
      <c r="CR262" s="228">
        <f t="shared" si="4237"/>
        <v>139013</v>
      </c>
      <c r="CS262" s="228">
        <f t="shared" si="4238"/>
        <v>0</v>
      </c>
      <c r="CT262" s="228">
        <f t="shared" si="4239"/>
        <v>0</v>
      </c>
      <c r="CU262" s="228">
        <f t="shared" si="4240"/>
        <v>0</v>
      </c>
      <c r="CV262" s="228">
        <f t="shared" si="4241"/>
        <v>0</v>
      </c>
      <c r="CW262" s="228">
        <f t="shared" si="4242"/>
        <v>153361.5</v>
      </c>
      <c r="CX262" s="228">
        <f t="shared" si="4243"/>
        <v>0</v>
      </c>
      <c r="CY262" s="228">
        <f t="shared" si="4244"/>
        <v>0</v>
      </c>
      <c r="CZ262" s="228">
        <f t="shared" si="4245"/>
        <v>0</v>
      </c>
      <c r="DA262" s="228">
        <f t="shared" si="4246"/>
        <v>81129</v>
      </c>
      <c r="DB262" s="228">
        <f t="shared" si="4247"/>
        <v>158934</v>
      </c>
      <c r="DC262" s="228">
        <f t="shared" si="4248"/>
        <v>0</v>
      </c>
      <c r="DD262" s="228">
        <f t="shared" si="4249"/>
        <v>0</v>
      </c>
      <c r="DE262" s="228">
        <f t="shared" si="4250"/>
        <v>165270.71999999994</v>
      </c>
      <c r="DF262" s="228">
        <f t="shared" si="4251"/>
        <v>0</v>
      </c>
      <c r="DG262" s="228">
        <f t="shared" si="4252"/>
        <v>0</v>
      </c>
      <c r="DH262" s="228">
        <f t="shared" si="4253"/>
        <v>125489.18000000005</v>
      </c>
      <c r="DI262" s="228">
        <f t="shared" si="4254"/>
        <v>0</v>
      </c>
      <c r="DJ262" s="228">
        <f t="shared" si="4255"/>
        <v>0</v>
      </c>
      <c r="DK262" s="228">
        <f t="shared" si="4256"/>
        <v>471418.92</v>
      </c>
      <c r="DL262" s="228">
        <f t="shared" si="4257"/>
        <v>0</v>
      </c>
      <c r="DM262" s="228">
        <f t="shared" si="4258"/>
        <v>0</v>
      </c>
      <c r="DN262" s="228">
        <f t="shared" si="4259"/>
        <v>0</v>
      </c>
      <c r="DO262" s="228">
        <f t="shared" si="4260"/>
        <v>0</v>
      </c>
      <c r="DP262" s="229">
        <f t="shared" si="4261"/>
        <v>42826</v>
      </c>
      <c r="DQ262" s="228">
        <f t="shared" si="4002"/>
        <v>1294616.32</v>
      </c>
      <c r="DR262" s="230">
        <f t="shared" si="4003"/>
        <v>42826</v>
      </c>
      <c r="DS262" s="231">
        <f t="shared" si="4004"/>
        <v>0</v>
      </c>
      <c r="DT262" s="232"/>
      <c r="DU262" s="232"/>
      <c r="DV262" s="232"/>
      <c r="DW262" s="232"/>
      <c r="DX262" s="232"/>
      <c r="DY262" s="232"/>
      <c r="DZ262" s="232"/>
      <c r="EA262" s="232"/>
      <c r="EB262" s="232"/>
      <c r="EC262" s="232"/>
      <c r="ED262" s="232"/>
      <c r="EE262" s="232"/>
      <c r="EF262" s="232"/>
      <c r="EG262" s="232"/>
      <c r="EH262" s="232"/>
      <c r="EI262" s="232"/>
      <c r="EJ262" s="232"/>
      <c r="EK262" s="232"/>
      <c r="EL262" s="232"/>
      <c r="EM262" s="232"/>
      <c r="EN262" s="205"/>
      <c r="EO262" s="205"/>
      <c r="EP262" s="205"/>
      <c r="EQ262" s="205"/>
      <c r="ER262" s="205"/>
      <c r="ES262" s="205"/>
      <c r="ET262" s="205"/>
      <c r="EU262" s="205"/>
      <c r="EV262" s="205"/>
      <c r="EW262" s="205"/>
      <c r="EX262" s="205"/>
      <c r="EY262" s="205"/>
      <c r="EZ262" s="205"/>
      <c r="FA262" s="233"/>
      <c r="FB262" s="233"/>
      <c r="FC262" s="233"/>
      <c r="FD262" s="233"/>
      <c r="FE262" s="233"/>
      <c r="FF262" s="233"/>
      <c r="FG262" s="233"/>
      <c r="FH262" s="233"/>
      <c r="FI262" s="233"/>
    </row>
    <row r="263" spans="1:165" s="234" customFormat="1" ht="19.5" customHeight="1" x14ac:dyDescent="0.35">
      <c r="A263" s="205"/>
      <c r="B263" s="466"/>
      <c r="C263" s="467"/>
      <c r="D263" s="467"/>
      <c r="E263" s="467"/>
      <c r="F263" s="479">
        <f>SUM(F250:F262)</f>
        <v>116449.50000000001</v>
      </c>
      <c r="G263" s="479"/>
      <c r="H263" s="483">
        <f>F263/D55</f>
        <v>1.9408250000000002</v>
      </c>
      <c r="I263" s="344"/>
      <c r="J263" s="253"/>
      <c r="K263" s="248"/>
      <c r="L263" s="212">
        <f>L260</f>
        <v>1</v>
      </c>
      <c r="M263" s="389">
        <v>10022.5</v>
      </c>
      <c r="N263" s="235">
        <f>M263*L263</f>
        <v>10022.5</v>
      </c>
      <c r="O263" s="214">
        <f>O260</f>
        <v>0</v>
      </c>
      <c r="P263" s="389">
        <v>651.25</v>
      </c>
      <c r="Q263" s="236">
        <f>P263*O263</f>
        <v>0</v>
      </c>
      <c r="R263" s="212">
        <f>R260</f>
        <v>0</v>
      </c>
      <c r="S263" s="389">
        <v>11327.2</v>
      </c>
      <c r="T263" s="237">
        <f>S263*R263</f>
        <v>0</v>
      </c>
      <c r="U263" s="216">
        <f>U260</f>
        <v>0</v>
      </c>
      <c r="V263" s="389">
        <v>816.82</v>
      </c>
      <c r="W263" s="237">
        <f>V263*U263</f>
        <v>0</v>
      </c>
      <c r="X263" s="216">
        <f>X260</f>
        <v>0</v>
      </c>
      <c r="Y263" s="385">
        <v>50687</v>
      </c>
      <c r="Z263" s="238">
        <f>Y263*X263</f>
        <v>0</v>
      </c>
      <c r="AA263" s="218">
        <f>AA260</f>
        <v>1</v>
      </c>
      <c r="AB263" s="385">
        <v>25187.5</v>
      </c>
      <c r="AC263" s="239">
        <f>AB263*AA263</f>
        <v>25187.5</v>
      </c>
      <c r="AD263" s="216">
        <f>AD260</f>
        <v>0</v>
      </c>
      <c r="AE263" s="385">
        <v>4787.8999999999996</v>
      </c>
      <c r="AF263" s="239">
        <f>AE263*AD263</f>
        <v>0</v>
      </c>
      <c r="AG263" s="216">
        <f>AG260</f>
        <v>0</v>
      </c>
      <c r="AH263" s="385">
        <v>56698</v>
      </c>
      <c r="AI263" s="238">
        <f>AH263*AG263</f>
        <v>0</v>
      </c>
      <c r="AJ263" s="218">
        <f>AJ260</f>
        <v>0</v>
      </c>
      <c r="AK263" s="385">
        <v>28193</v>
      </c>
      <c r="AL263" s="239">
        <f>AK263*AJ263</f>
        <v>0</v>
      </c>
      <c r="AM263" s="216">
        <f>AM260</f>
        <v>1</v>
      </c>
      <c r="AN263" s="385">
        <v>11090</v>
      </c>
      <c r="AO263" s="238">
        <f>AN263*AM263</f>
        <v>11090</v>
      </c>
      <c r="AP263" s="218">
        <f>AP260</f>
        <v>1</v>
      </c>
      <c r="AQ263" s="389">
        <v>19284</v>
      </c>
      <c r="AR263" s="239">
        <f>AQ263*AP263</f>
        <v>19284</v>
      </c>
      <c r="AS263" s="216">
        <f>AS260</f>
        <v>0</v>
      </c>
      <c r="AT263" s="389">
        <v>1647.6</v>
      </c>
      <c r="AU263" s="240">
        <f>AT263*AS263</f>
        <v>0</v>
      </c>
      <c r="AV263" s="214">
        <f>AV260</f>
        <v>0</v>
      </c>
      <c r="AW263" s="399">
        <v>-1075</v>
      </c>
      <c r="AX263" s="236">
        <f>AW263*AV263</f>
        <v>0</v>
      </c>
      <c r="AY263" s="212">
        <f>AY260</f>
        <v>1</v>
      </c>
      <c r="AZ263" s="385">
        <v>223.25</v>
      </c>
      <c r="BA263" s="241">
        <f>AZ263*AY263</f>
        <v>223.25</v>
      </c>
      <c r="BB263" s="214">
        <f>BB260</f>
        <v>0</v>
      </c>
      <c r="BC263" s="386">
        <v>-398.88</v>
      </c>
      <c r="BD263" s="242">
        <f>BC263*BB263</f>
        <v>0</v>
      </c>
      <c r="BE263" s="212">
        <f>BE260</f>
        <v>0</v>
      </c>
      <c r="BF263" s="379">
        <v>8122.5</v>
      </c>
      <c r="BG263" s="242">
        <f>BF263*BE263</f>
        <v>0</v>
      </c>
      <c r="BH263" s="212">
        <f>BH260</f>
        <v>1</v>
      </c>
      <c r="BI263" s="379">
        <v>3866.25</v>
      </c>
      <c r="BJ263" s="240">
        <f>BI263*BH263</f>
        <v>3866.25</v>
      </c>
      <c r="BK263" s="212">
        <f>BK260</f>
        <v>0</v>
      </c>
      <c r="BL263" s="379">
        <v>461.25</v>
      </c>
      <c r="BM263" s="240">
        <f>BL263*BK263</f>
        <v>0</v>
      </c>
      <c r="BN263" s="212">
        <f>BN260</f>
        <v>0</v>
      </c>
      <c r="BO263" s="389">
        <v>11778.75</v>
      </c>
      <c r="BP263" s="236">
        <f>BO263*BN263</f>
        <v>0</v>
      </c>
      <c r="BQ263" s="212">
        <f>BQ260</f>
        <v>2</v>
      </c>
      <c r="BR263" s="389">
        <v>23387.99</v>
      </c>
      <c r="BS263" s="242">
        <f>BR263*BQ263</f>
        <v>46775.98</v>
      </c>
      <c r="BT263" s="212">
        <f>BT260</f>
        <v>0</v>
      </c>
      <c r="BU263" s="389">
        <v>11537.99</v>
      </c>
      <c r="BV263" s="240">
        <f>BU263*BT263</f>
        <v>0</v>
      </c>
      <c r="BW263" s="220">
        <f>BW260</f>
        <v>0</v>
      </c>
      <c r="BX263" s="389">
        <v>2058</v>
      </c>
      <c r="BY263" s="236">
        <f>BX263*BW263</f>
        <v>0</v>
      </c>
      <c r="BZ263" s="212">
        <f>BZ260</f>
        <v>0</v>
      </c>
      <c r="CA263" s="213"/>
      <c r="CB263" s="240">
        <f>CA263*BZ263</f>
        <v>0</v>
      </c>
      <c r="CC263" s="214">
        <f>CC260</f>
        <v>0</v>
      </c>
      <c r="CD263" s="215"/>
      <c r="CE263" s="242">
        <f>CD263*CC263</f>
        <v>0</v>
      </c>
      <c r="CF263" s="254">
        <f>N263+Q263+T263+W263+Z263+AC263+AF263+AI263+AL263+AO263+AR263+AU263+AX263+BA263+BD263+BG263+BJ263+BM263+BP263+BS263+BV263+BY263+CB263+CE263</f>
        <v>116449.48000000001</v>
      </c>
      <c r="CG263" s="222"/>
      <c r="CH263" s="222"/>
      <c r="CI263" s="223"/>
      <c r="CJ263" s="209"/>
      <c r="CK263" s="209"/>
      <c r="CL263" s="209"/>
      <c r="CM263" s="207"/>
      <c r="CN263" s="207"/>
      <c r="CO263" s="247"/>
      <c r="CP263" s="226"/>
      <c r="CQ263" s="227">
        <f t="shared" si="4236"/>
        <v>42856</v>
      </c>
      <c r="CR263" s="228">
        <f t="shared" si="4237"/>
        <v>140393</v>
      </c>
      <c r="CS263" s="228">
        <f t="shared" si="4238"/>
        <v>0</v>
      </c>
      <c r="CT263" s="228">
        <f t="shared" si="4239"/>
        <v>0</v>
      </c>
      <c r="CU263" s="228">
        <f t="shared" si="4240"/>
        <v>0</v>
      </c>
      <c r="CV263" s="228">
        <f t="shared" si="4241"/>
        <v>0</v>
      </c>
      <c r="CW263" s="228">
        <f t="shared" si="4242"/>
        <v>152768.5</v>
      </c>
      <c r="CX263" s="228">
        <f t="shared" si="4243"/>
        <v>0</v>
      </c>
      <c r="CY263" s="228">
        <f t="shared" si="4244"/>
        <v>0</v>
      </c>
      <c r="CZ263" s="228">
        <f t="shared" si="4245"/>
        <v>0</v>
      </c>
      <c r="DA263" s="228">
        <f t="shared" si="4246"/>
        <v>81192</v>
      </c>
      <c r="DB263" s="228">
        <f t="shared" si="4247"/>
        <v>157998</v>
      </c>
      <c r="DC263" s="228">
        <f t="shared" si="4248"/>
        <v>0</v>
      </c>
      <c r="DD263" s="228">
        <f t="shared" si="4249"/>
        <v>0</v>
      </c>
      <c r="DE263" s="228">
        <f t="shared" si="4250"/>
        <v>165068.98999999993</v>
      </c>
      <c r="DF263" s="228">
        <f t="shared" si="4251"/>
        <v>0</v>
      </c>
      <c r="DG263" s="228">
        <f t="shared" si="4252"/>
        <v>0</v>
      </c>
      <c r="DH263" s="228">
        <f t="shared" si="4253"/>
        <v>127675.43000000005</v>
      </c>
      <c r="DI263" s="228">
        <f t="shared" si="4254"/>
        <v>0</v>
      </c>
      <c r="DJ263" s="228">
        <f t="shared" si="4255"/>
        <v>0</v>
      </c>
      <c r="DK263" s="228">
        <f t="shared" si="4256"/>
        <v>474040.88</v>
      </c>
      <c r="DL263" s="228">
        <f t="shared" si="4257"/>
        <v>0</v>
      </c>
      <c r="DM263" s="228">
        <f t="shared" si="4258"/>
        <v>0</v>
      </c>
      <c r="DN263" s="228">
        <f t="shared" si="4259"/>
        <v>0</v>
      </c>
      <c r="DO263" s="228">
        <f t="shared" si="4260"/>
        <v>0</v>
      </c>
      <c r="DP263" s="229">
        <f t="shared" si="4261"/>
        <v>42856</v>
      </c>
      <c r="DQ263" s="228">
        <f t="shared" si="4002"/>
        <v>1299136.8</v>
      </c>
      <c r="DR263" s="230">
        <f t="shared" si="4003"/>
        <v>42856</v>
      </c>
      <c r="DS263" s="231">
        <f t="shared" si="4004"/>
        <v>0</v>
      </c>
      <c r="DT263" s="232"/>
      <c r="DU263" s="232"/>
      <c r="DV263" s="232"/>
      <c r="DW263" s="232"/>
      <c r="DX263" s="232"/>
      <c r="DY263" s="232"/>
      <c r="DZ263" s="232"/>
      <c r="EA263" s="232"/>
      <c r="EB263" s="232"/>
      <c r="EC263" s="232"/>
      <c r="ED263" s="232"/>
      <c r="EE263" s="232"/>
      <c r="EF263" s="232"/>
      <c r="EG263" s="232"/>
      <c r="EH263" s="232"/>
      <c r="EI263" s="232"/>
      <c r="EJ263" s="232"/>
      <c r="EK263" s="232"/>
      <c r="EL263" s="232"/>
      <c r="EM263" s="232"/>
      <c r="EN263" s="205"/>
      <c r="EO263" s="205"/>
      <c r="EP263" s="205"/>
      <c r="EQ263" s="205"/>
      <c r="ER263" s="205"/>
      <c r="ES263" s="205"/>
      <c r="ET263" s="205"/>
      <c r="EU263" s="205"/>
      <c r="EV263" s="205"/>
      <c r="EW263" s="205"/>
      <c r="EX263" s="205"/>
      <c r="EY263" s="205"/>
      <c r="EZ263" s="205"/>
      <c r="FA263" s="233"/>
      <c r="FB263" s="233"/>
      <c r="FC263" s="233"/>
      <c r="FD263" s="233"/>
      <c r="FE263" s="233"/>
      <c r="FF263" s="233"/>
      <c r="FG263" s="233"/>
      <c r="FH263" s="233"/>
      <c r="FI263" s="233"/>
    </row>
    <row r="264" spans="1:165" s="234" customFormat="1" ht="19.5" customHeight="1" x14ac:dyDescent="0.35">
      <c r="A264" s="205"/>
      <c r="B264" s="466"/>
      <c r="C264" s="467"/>
      <c r="D264" s="467"/>
      <c r="E264" s="467"/>
      <c r="F264" s="467"/>
      <c r="G264" s="467"/>
      <c r="H264" s="480"/>
      <c r="I264" s="347"/>
      <c r="J264" s="210"/>
      <c r="K264" s="248"/>
      <c r="L264" s="212"/>
      <c r="M264"/>
      <c r="N264" s="255"/>
      <c r="O264" s="214"/>
      <c r="P264"/>
      <c r="Q264" s="256"/>
      <c r="R264" s="212"/>
      <c r="S264"/>
      <c r="T264" s="257"/>
      <c r="U264" s="216"/>
      <c r="V264"/>
      <c r="W264" s="258"/>
      <c r="X264" s="216"/>
      <c r="Y264"/>
      <c r="Z264" s="259"/>
      <c r="AA264" s="218"/>
      <c r="AB264"/>
      <c r="AC264" s="258"/>
      <c r="AD264" s="216"/>
      <c r="AE264"/>
      <c r="AF264" s="258"/>
      <c r="AG264" s="216"/>
      <c r="AH264"/>
      <c r="AI264" s="259"/>
      <c r="AJ264" s="218"/>
      <c r="AK264"/>
      <c r="AL264" s="258"/>
      <c r="AM264" s="216"/>
      <c r="AN264"/>
      <c r="AO264" s="259"/>
      <c r="AP264" s="218"/>
      <c r="AQ264"/>
      <c r="AR264" s="258"/>
      <c r="AS264" s="216"/>
      <c r="AT264"/>
      <c r="AU264" s="260"/>
      <c r="AV264" s="214"/>
      <c r="AW264"/>
      <c r="AX264" s="256"/>
      <c r="AY264" s="212"/>
      <c r="AZ264"/>
      <c r="BA264" s="260"/>
      <c r="BB264" s="214"/>
      <c r="BC264"/>
      <c r="BD264" s="256"/>
      <c r="BE264" s="212"/>
      <c r="BF264"/>
      <c r="BG264" s="256"/>
      <c r="BH264" s="212"/>
      <c r="BI264"/>
      <c r="BJ264" s="260"/>
      <c r="BK264" s="212"/>
      <c r="BL264"/>
      <c r="BM264" s="260"/>
      <c r="BN264" s="212"/>
      <c r="BO264"/>
      <c r="BP264" s="256"/>
      <c r="BQ264" s="212"/>
      <c r="BR264"/>
      <c r="BS264" s="256"/>
      <c r="BT264" s="212"/>
      <c r="BU264"/>
      <c r="BV264" s="260"/>
      <c r="BW264" s="220"/>
      <c r="BX264"/>
      <c r="BY264" s="256"/>
      <c r="BZ264" s="212"/>
      <c r="CA264" s="249"/>
      <c r="CB264" s="260"/>
      <c r="CC264" s="214"/>
      <c r="CD264" s="250"/>
      <c r="CE264" s="261"/>
      <c r="CF264" s="221"/>
      <c r="CG264" s="222"/>
      <c r="CH264" s="222"/>
      <c r="CI264" s="223"/>
      <c r="CJ264" s="209"/>
      <c r="CK264" s="209"/>
      <c r="CL264" s="209"/>
      <c r="CM264" s="207"/>
      <c r="CN264" s="207"/>
      <c r="CO264" s="225" t="b">
        <f>(CN265=CM394)</f>
        <v>0</v>
      </c>
      <c r="CP264" s="226">
        <f t="shared" ref="CP264:CP275" si="4304">CO264*CI265</f>
        <v>0</v>
      </c>
      <c r="CQ264" s="227">
        <f t="shared" si="4236"/>
        <v>42887</v>
      </c>
      <c r="CR264" s="228">
        <f t="shared" si="4237"/>
        <v>140973.5</v>
      </c>
      <c r="CS264" s="228">
        <f t="shared" si="4238"/>
        <v>0</v>
      </c>
      <c r="CT264" s="228">
        <f t="shared" si="4239"/>
        <v>0</v>
      </c>
      <c r="CU264" s="228">
        <f t="shared" si="4240"/>
        <v>0</v>
      </c>
      <c r="CV264" s="228">
        <f t="shared" si="4241"/>
        <v>0</v>
      </c>
      <c r="CW264" s="228">
        <f t="shared" si="4242"/>
        <v>155040</v>
      </c>
      <c r="CX264" s="228">
        <f t="shared" si="4243"/>
        <v>0</v>
      </c>
      <c r="CY264" s="228">
        <f t="shared" si="4244"/>
        <v>0</v>
      </c>
      <c r="CZ264" s="228">
        <f t="shared" si="4245"/>
        <v>0</v>
      </c>
      <c r="DA264" s="228">
        <f t="shared" si="4246"/>
        <v>80870</v>
      </c>
      <c r="DB264" s="228">
        <f t="shared" si="4247"/>
        <v>158264</v>
      </c>
      <c r="DC264" s="228">
        <f t="shared" si="4248"/>
        <v>0</v>
      </c>
      <c r="DD264" s="228">
        <f t="shared" si="4249"/>
        <v>0</v>
      </c>
      <c r="DE264" s="228">
        <f t="shared" si="4250"/>
        <v>167582.73999999993</v>
      </c>
      <c r="DF264" s="228">
        <f t="shared" si="4251"/>
        <v>0</v>
      </c>
      <c r="DG264" s="228">
        <f t="shared" si="4252"/>
        <v>0</v>
      </c>
      <c r="DH264" s="228">
        <f t="shared" si="4253"/>
        <v>128816.06000000006</v>
      </c>
      <c r="DI264" s="228">
        <f t="shared" si="4254"/>
        <v>0</v>
      </c>
      <c r="DJ264" s="228">
        <f t="shared" si="4255"/>
        <v>0</v>
      </c>
      <c r="DK264" s="228">
        <f t="shared" si="4256"/>
        <v>474437.88</v>
      </c>
      <c r="DL264" s="228">
        <f t="shared" si="4257"/>
        <v>0</v>
      </c>
      <c r="DM264" s="228">
        <f t="shared" si="4258"/>
        <v>0</v>
      </c>
      <c r="DN264" s="228">
        <f t="shared" si="4259"/>
        <v>0</v>
      </c>
      <c r="DO264" s="228">
        <f t="shared" si="4260"/>
        <v>0</v>
      </c>
      <c r="DP264" s="229">
        <f t="shared" si="4261"/>
        <v>42887</v>
      </c>
      <c r="DQ264" s="228">
        <f t="shared" si="4002"/>
        <v>1305984.1800000002</v>
      </c>
      <c r="DR264" s="230">
        <f t="shared" si="4003"/>
        <v>42887</v>
      </c>
      <c r="DS264" s="231">
        <f t="shared" si="4004"/>
        <v>-10472.979999999981</v>
      </c>
      <c r="DT264" s="232"/>
      <c r="DU264" s="232"/>
      <c r="DV264" s="232"/>
      <c r="DW264" s="232"/>
      <c r="DX264" s="232"/>
      <c r="DY264" s="232"/>
      <c r="DZ264" s="232"/>
      <c r="EA264" s="232"/>
      <c r="EB264" s="232"/>
      <c r="EC264" s="232"/>
      <c r="ED264" s="232"/>
      <c r="EE264" s="232"/>
      <c r="EF264" s="232"/>
      <c r="EG264" s="232"/>
      <c r="EH264" s="232"/>
      <c r="EI264" s="232"/>
      <c r="EJ264" s="232"/>
      <c r="EK264" s="232"/>
      <c r="EL264" s="232"/>
      <c r="EM264" s="232"/>
      <c r="EN264" s="205"/>
      <c r="EO264" s="205"/>
      <c r="EP264" s="205"/>
      <c r="EQ264" s="205"/>
      <c r="ER264" s="205"/>
      <c r="ES264" s="205"/>
      <c r="ET264" s="205"/>
      <c r="EU264" s="205"/>
      <c r="EV264" s="205"/>
      <c r="EW264" s="205"/>
      <c r="EX264" s="205"/>
      <c r="EY264" s="205"/>
      <c r="EZ264" s="205"/>
      <c r="FA264" s="233"/>
      <c r="FB264" s="233"/>
      <c r="FC264" s="233"/>
      <c r="FD264" s="233"/>
      <c r="FE264" s="233"/>
      <c r="FF264" s="233"/>
      <c r="FG264" s="233"/>
      <c r="FH264" s="233"/>
      <c r="FI264" s="233"/>
    </row>
    <row r="265" spans="1:165" s="234" customFormat="1" ht="19.5" customHeight="1" x14ac:dyDescent="0.35">
      <c r="A265" s="205"/>
      <c r="B265" s="466">
        <f>EDATE(B261,1)</f>
        <v>41640</v>
      </c>
      <c r="C265" s="467">
        <f>C250</f>
        <v>60000</v>
      </c>
      <c r="D265" s="467">
        <f>(F263&lt;0)*-F263</f>
        <v>0</v>
      </c>
      <c r="E265" s="467">
        <f>(F263&gt;0)*-F263</f>
        <v>-116449.50000000001</v>
      </c>
      <c r="F265" s="467">
        <f t="shared" ref="F265:F276" si="4305">CF265</f>
        <v>-10472.98</v>
      </c>
      <c r="G265" s="467">
        <f>F265+D55</f>
        <v>49527.020000000004</v>
      </c>
      <c r="H265" s="480">
        <f>F265/D55</f>
        <v>-0.17454966666666666</v>
      </c>
      <c r="I265" s="347">
        <f>F265+I261</f>
        <v>1121253.0299999998</v>
      </c>
      <c r="J265" s="210">
        <f t="shared" ref="J265:J276" si="4306">CN265</f>
        <v>-10472.979999999981</v>
      </c>
      <c r="K265" s="211">
        <v>41640</v>
      </c>
      <c r="L265" s="212">
        <f>L261</f>
        <v>1</v>
      </c>
      <c r="M265" s="397">
        <v>-2557.5</v>
      </c>
      <c r="N265" s="235">
        <f t="shared" ref="N265:N276" si="4307">M265*L265</f>
        <v>-2557.5</v>
      </c>
      <c r="O265" s="214">
        <f>O261</f>
        <v>0</v>
      </c>
      <c r="P265" s="397">
        <v>-290.85000000000002</v>
      </c>
      <c r="Q265" s="236">
        <f t="shared" ref="Q265:Q276" si="4308">P265*O265</f>
        <v>0</v>
      </c>
      <c r="R265" s="212">
        <f>R261</f>
        <v>0</v>
      </c>
      <c r="S265" s="397">
        <v>-1956.6</v>
      </c>
      <c r="T265" s="237">
        <f t="shared" ref="T265:T276" si="4309">S265*R265</f>
        <v>0</v>
      </c>
      <c r="U265" s="216">
        <f>U261</f>
        <v>0</v>
      </c>
      <c r="V265" s="397">
        <v>-230.76</v>
      </c>
      <c r="W265" s="237">
        <f t="shared" ref="W265:W276" si="4310">V265*U265</f>
        <v>0</v>
      </c>
      <c r="X265" s="216">
        <f>X261</f>
        <v>0</v>
      </c>
      <c r="Y265" s="382">
        <v>-787</v>
      </c>
      <c r="Z265" s="238">
        <f t="shared" ref="Z265:Z276" si="4311">Y265*X265</f>
        <v>0</v>
      </c>
      <c r="AA265" s="218">
        <f>AA261</f>
        <v>1</v>
      </c>
      <c r="AB265" s="382">
        <v>-413</v>
      </c>
      <c r="AC265" s="239">
        <f t="shared" ref="AC265:AC276" si="4312">AB265*AA265</f>
        <v>-413</v>
      </c>
      <c r="AD265" s="216">
        <f>AD261</f>
        <v>0</v>
      </c>
      <c r="AE265" s="382">
        <v>-113.8</v>
      </c>
      <c r="AF265" s="239">
        <f t="shared" ref="AF265:AF276" si="4313">AE265*AD265</f>
        <v>0</v>
      </c>
      <c r="AG265" s="216">
        <f>AG261</f>
        <v>0</v>
      </c>
      <c r="AH265" s="382">
        <v>-9361</v>
      </c>
      <c r="AI265" s="238">
        <f t="shared" ref="AI265:AI276" si="4314">AH265*AG265</f>
        <v>0</v>
      </c>
      <c r="AJ265" s="218">
        <f>AJ261</f>
        <v>0</v>
      </c>
      <c r="AK265" s="382">
        <v>-4758.5</v>
      </c>
      <c r="AL265" s="239">
        <f t="shared" ref="AL265:AL276" si="4315">AK265*AJ265</f>
        <v>0</v>
      </c>
      <c r="AM265" s="216">
        <f>AM261</f>
        <v>1</v>
      </c>
      <c r="AN265" s="382">
        <v>-1997</v>
      </c>
      <c r="AO265" s="238">
        <f t="shared" ref="AO265:AO276" si="4316">AN265*AM265</f>
        <v>-1997</v>
      </c>
      <c r="AP265" s="218">
        <f>AP261</f>
        <v>1</v>
      </c>
      <c r="AQ265" s="398">
        <v>1555</v>
      </c>
      <c r="AR265" s="239">
        <f t="shared" ref="AR265:AR276" si="4317">AQ265*AP265</f>
        <v>1555</v>
      </c>
      <c r="AS265" s="216">
        <f>AS261</f>
        <v>0</v>
      </c>
      <c r="AT265" s="398">
        <v>155.5</v>
      </c>
      <c r="AU265" s="240">
        <f t="shared" ref="AU265:AU276" si="4318">AT265*AS265</f>
        <v>0</v>
      </c>
      <c r="AV265" s="214">
        <f>AV261</f>
        <v>0</v>
      </c>
      <c r="AW265" s="398">
        <v>4259</v>
      </c>
      <c r="AX265" s="236">
        <f t="shared" ref="AX265:AX276" si="4319">AW265*AV265</f>
        <v>0</v>
      </c>
      <c r="AY265" s="212">
        <f>AY261</f>
        <v>1</v>
      </c>
      <c r="AZ265" s="382">
        <v>-3795.5</v>
      </c>
      <c r="BA265" s="241">
        <f t="shared" ref="BA265:BA276" si="4320">AZ265*AY265</f>
        <v>-3795.5</v>
      </c>
      <c r="BB265" s="214">
        <f>BB261</f>
        <v>0</v>
      </c>
      <c r="BC265" s="382">
        <v>-449.75</v>
      </c>
      <c r="BD265" s="242">
        <f t="shared" ref="BD265:BD276" si="4321">BC265*BB265</f>
        <v>0</v>
      </c>
      <c r="BE265" s="212">
        <f>BE261</f>
        <v>0</v>
      </c>
      <c r="BF265" s="374">
        <v>-2657</v>
      </c>
      <c r="BG265" s="242">
        <f t="shared" ref="BG265:BG276" si="4322">BF265*BE265</f>
        <v>0</v>
      </c>
      <c r="BH265" s="212">
        <f>BH261</f>
        <v>1</v>
      </c>
      <c r="BI265" s="374">
        <v>-1387</v>
      </c>
      <c r="BJ265" s="240">
        <f t="shared" ref="BJ265:BJ276" si="4323">BI265*BH265</f>
        <v>-1387</v>
      </c>
      <c r="BK265" s="212">
        <f>BK261</f>
        <v>0</v>
      </c>
      <c r="BL265" s="374">
        <v>-371</v>
      </c>
      <c r="BM265" s="240">
        <f t="shared" ref="BM265:BM276" si="4324">BL265*BK265</f>
        <v>0</v>
      </c>
      <c r="BN265" s="212">
        <f>BN261</f>
        <v>0</v>
      </c>
      <c r="BO265" s="398">
        <v>512.5</v>
      </c>
      <c r="BP265" s="236">
        <f t="shared" ref="BP265:BP276" si="4325">BO265*BN265</f>
        <v>0</v>
      </c>
      <c r="BQ265" s="212">
        <f>BQ261</f>
        <v>2</v>
      </c>
      <c r="BR265" s="397">
        <v>-938.99</v>
      </c>
      <c r="BS265" s="242">
        <f t="shared" ref="BS265:BS276" si="4326">BR265*BQ265</f>
        <v>-1877.98</v>
      </c>
      <c r="BT265" s="212">
        <f>BT261</f>
        <v>0</v>
      </c>
      <c r="BU265" s="397">
        <v>-488.99</v>
      </c>
      <c r="BV265" s="240">
        <f t="shared" ref="BV265:BV276" si="4327">BU265*BT265</f>
        <v>0</v>
      </c>
      <c r="BW265" s="220">
        <f>BW261</f>
        <v>0</v>
      </c>
      <c r="BX265" s="397">
        <v>-129</v>
      </c>
      <c r="BY265" s="236">
        <f t="shared" ref="BY265:BY276" si="4328">BX265*BW265</f>
        <v>0</v>
      </c>
      <c r="BZ265" s="212">
        <f>BZ261</f>
        <v>0</v>
      </c>
      <c r="CA265" s="213"/>
      <c r="CB265" s="240">
        <f t="shared" ref="CB265:CB276" si="4329">CA265*BZ265</f>
        <v>0</v>
      </c>
      <c r="CC265" s="214">
        <f>CC261</f>
        <v>0</v>
      </c>
      <c r="CD265" s="215"/>
      <c r="CE265" s="242">
        <f t="shared" ref="CE265:CE276" si="4330">CD265*CC265</f>
        <v>0</v>
      </c>
      <c r="CF265" s="221">
        <f t="shared" ref="CF265:CF276" si="4331">N265+Q265+T265+W265+Z265+AC265+AF265+AI265+AL265+AO265+AR265+AU265+AX265+BA265+BD265+BG265+BJ265+BM265+BP265+BS265+BV265+BY265+CB265+CE265</f>
        <v>-10472.98</v>
      </c>
      <c r="CG265" s="222">
        <f t="shared" ref="CG265:CG276" si="4332">(CF265&gt;0)*1</f>
        <v>0</v>
      </c>
      <c r="CH265" s="222">
        <f t="shared" ref="CH265:CH276" si="4333">(CF265&lt;0)*1</f>
        <v>1</v>
      </c>
      <c r="CI265" s="223">
        <v>41640</v>
      </c>
      <c r="CJ265" s="209">
        <f t="shared" ref="CJ265:CJ276" si="4334">CF265*CG265</f>
        <v>0</v>
      </c>
      <c r="CK265" s="209">
        <f t="shared" ref="CK265:CK276" si="4335">CF265*CH265</f>
        <v>-10472.98</v>
      </c>
      <c r="CL265" s="209">
        <f>CL261+CF265</f>
        <v>1121253.0299999998</v>
      </c>
      <c r="CM265" s="207">
        <f>MAX(CL55:CL265)</f>
        <v>1131726.0099999998</v>
      </c>
      <c r="CN265" s="207">
        <f t="shared" ref="CN265:CN276" si="4336">CL265-CM265</f>
        <v>-10472.979999999981</v>
      </c>
      <c r="CO265" s="225" t="b">
        <f>(CN266=CM394)</f>
        <v>0</v>
      </c>
      <c r="CP265" s="226">
        <f t="shared" si="4304"/>
        <v>0</v>
      </c>
      <c r="CQ265" s="227">
        <f t="shared" si="4236"/>
        <v>42917</v>
      </c>
      <c r="CR265" s="228">
        <f t="shared" si="4237"/>
        <v>143941</v>
      </c>
      <c r="CS265" s="228">
        <f t="shared" si="4238"/>
        <v>0</v>
      </c>
      <c r="CT265" s="228">
        <f t="shared" si="4239"/>
        <v>0</v>
      </c>
      <c r="CU265" s="228">
        <f t="shared" si="4240"/>
        <v>0</v>
      </c>
      <c r="CV265" s="228">
        <f t="shared" si="4241"/>
        <v>0</v>
      </c>
      <c r="CW265" s="228">
        <f t="shared" si="4242"/>
        <v>156253.5</v>
      </c>
      <c r="CX265" s="228">
        <f t="shared" si="4243"/>
        <v>0</v>
      </c>
      <c r="CY265" s="228">
        <f t="shared" si="4244"/>
        <v>0</v>
      </c>
      <c r="CZ265" s="228">
        <f t="shared" si="4245"/>
        <v>0</v>
      </c>
      <c r="DA265" s="228">
        <f t="shared" si="4246"/>
        <v>81285</v>
      </c>
      <c r="DB265" s="228">
        <f t="shared" si="4247"/>
        <v>161416</v>
      </c>
      <c r="DC265" s="228">
        <f t="shared" si="4248"/>
        <v>0</v>
      </c>
      <c r="DD265" s="228">
        <f t="shared" si="4249"/>
        <v>0</v>
      </c>
      <c r="DE265" s="228">
        <f t="shared" si="4250"/>
        <v>165866.48999999993</v>
      </c>
      <c r="DF265" s="228">
        <f t="shared" si="4251"/>
        <v>0</v>
      </c>
      <c r="DG265" s="228">
        <f t="shared" si="4252"/>
        <v>0</v>
      </c>
      <c r="DH265" s="228">
        <f t="shared" si="4253"/>
        <v>131411.69000000006</v>
      </c>
      <c r="DI265" s="228">
        <f t="shared" si="4254"/>
        <v>0</v>
      </c>
      <c r="DJ265" s="228">
        <f t="shared" si="4255"/>
        <v>0</v>
      </c>
      <c r="DK265" s="228">
        <f t="shared" si="4256"/>
        <v>476734.84</v>
      </c>
      <c r="DL265" s="228">
        <f t="shared" si="4257"/>
        <v>0</v>
      </c>
      <c r="DM265" s="228">
        <f t="shared" si="4258"/>
        <v>0</v>
      </c>
      <c r="DN265" s="228">
        <f t="shared" si="4259"/>
        <v>0</v>
      </c>
      <c r="DO265" s="228">
        <f t="shared" si="4260"/>
        <v>0</v>
      </c>
      <c r="DP265" s="229">
        <f t="shared" si="4261"/>
        <v>42917</v>
      </c>
      <c r="DQ265" s="228">
        <f t="shared" si="4002"/>
        <v>1316908.52</v>
      </c>
      <c r="DR265" s="230">
        <f t="shared" si="4003"/>
        <v>42917</v>
      </c>
      <c r="DS265" s="231">
        <f t="shared" si="4004"/>
        <v>-7577.3400000000838</v>
      </c>
      <c r="DT265" s="232"/>
      <c r="DU265" s="232"/>
      <c r="DV265" s="232"/>
      <c r="DW265" s="232"/>
      <c r="DX265" s="232"/>
      <c r="DY265" s="232"/>
      <c r="DZ265" s="232"/>
      <c r="EA265" s="232"/>
      <c r="EB265" s="232"/>
      <c r="EC265" s="232"/>
      <c r="ED265" s="232"/>
      <c r="EE265" s="232"/>
      <c r="EF265" s="232"/>
      <c r="EG265" s="232"/>
      <c r="EH265" s="232"/>
      <c r="EI265" s="232"/>
      <c r="EJ265" s="232"/>
      <c r="EK265" s="232"/>
      <c r="EL265" s="232"/>
      <c r="EM265" s="232"/>
      <c r="EN265" s="205"/>
      <c r="EO265" s="205"/>
      <c r="EP265" s="205"/>
      <c r="EQ265" s="205"/>
      <c r="ER265" s="205"/>
      <c r="ES265" s="205"/>
      <c r="ET265" s="205"/>
      <c r="EU265" s="205"/>
      <c r="EV265" s="205"/>
      <c r="EW265" s="205"/>
      <c r="EX265" s="205"/>
      <c r="EY265" s="205"/>
      <c r="EZ265" s="205"/>
      <c r="FA265" s="233"/>
      <c r="FB265" s="233"/>
      <c r="FC265" s="233"/>
      <c r="FD265" s="233"/>
      <c r="FE265" s="233"/>
      <c r="FF265" s="233"/>
      <c r="FG265" s="233"/>
      <c r="FH265" s="233"/>
      <c r="FI265" s="233"/>
    </row>
    <row r="266" spans="1:165" s="234" customFormat="1" ht="19.5" customHeight="1" x14ac:dyDescent="0.35">
      <c r="A266" s="205"/>
      <c r="B266" s="466">
        <f t="shared" ref="B266:B276" si="4337">EDATE(B265,1)</f>
        <v>41671</v>
      </c>
      <c r="C266" s="467">
        <f t="shared" ref="C266:C276" si="4338">G265</f>
        <v>49527.020000000004</v>
      </c>
      <c r="D266" s="467">
        <v>0</v>
      </c>
      <c r="E266" s="467">
        <v>0</v>
      </c>
      <c r="F266" s="467">
        <f t="shared" si="4305"/>
        <v>2895.64</v>
      </c>
      <c r="G266" s="467">
        <f t="shared" ref="G266:G276" si="4339">F266+G265</f>
        <v>52422.66</v>
      </c>
      <c r="H266" s="480">
        <f t="shared" ref="H266:H276" si="4340">F266/G265</f>
        <v>5.846586368410616E-2</v>
      </c>
      <c r="I266" s="347">
        <f t="shared" ref="I266:I276" si="4341">F266+I265</f>
        <v>1124148.6699999997</v>
      </c>
      <c r="J266" s="210">
        <f t="shared" si="4306"/>
        <v>-7577.3400000000838</v>
      </c>
      <c r="K266" s="211">
        <v>41671</v>
      </c>
      <c r="L266" s="212">
        <f t="shared" ref="L266:L276" si="4342">L265</f>
        <v>1</v>
      </c>
      <c r="M266" s="398">
        <v>137</v>
      </c>
      <c r="N266" s="235">
        <f t="shared" si="4307"/>
        <v>137</v>
      </c>
      <c r="O266" s="214">
        <f t="shared" ref="O266" si="4343">O265</f>
        <v>0</v>
      </c>
      <c r="P266" s="397">
        <v>-21.4</v>
      </c>
      <c r="Q266" s="236">
        <f t="shared" si="4308"/>
        <v>0</v>
      </c>
      <c r="R266" s="212">
        <f t="shared" ref="R266" si="4344">R265</f>
        <v>0</v>
      </c>
      <c r="S266" s="398">
        <v>1037</v>
      </c>
      <c r="T266" s="237">
        <f t="shared" si="4309"/>
        <v>0</v>
      </c>
      <c r="U266" s="216">
        <f t="shared" ref="U266" si="4345">U265</f>
        <v>0</v>
      </c>
      <c r="V266" s="398">
        <v>68.599999999999994</v>
      </c>
      <c r="W266" s="237">
        <f t="shared" si="4310"/>
        <v>0</v>
      </c>
      <c r="X266" s="216">
        <f t="shared" ref="X266" si="4346">X265</f>
        <v>0</v>
      </c>
      <c r="Y266" s="383">
        <v>8508</v>
      </c>
      <c r="Z266" s="238">
        <f t="shared" si="4311"/>
        <v>0</v>
      </c>
      <c r="AA266" s="218">
        <f t="shared" ref="AA266" si="4347">AA265</f>
        <v>1</v>
      </c>
      <c r="AB266" s="383">
        <v>4254</v>
      </c>
      <c r="AC266" s="239">
        <f t="shared" si="4312"/>
        <v>4254</v>
      </c>
      <c r="AD266" s="216">
        <f t="shared" ref="AD266" si="4348">AD265</f>
        <v>0</v>
      </c>
      <c r="AE266" s="383">
        <v>850.8</v>
      </c>
      <c r="AF266" s="239">
        <f t="shared" si="4313"/>
        <v>0</v>
      </c>
      <c r="AG266" s="216">
        <f t="shared" ref="AG266" si="4349">AG265</f>
        <v>0</v>
      </c>
      <c r="AH266" s="383">
        <v>1796</v>
      </c>
      <c r="AI266" s="238">
        <f t="shared" si="4314"/>
        <v>0</v>
      </c>
      <c r="AJ266" s="218">
        <f t="shared" ref="AJ266" si="4350">AJ265</f>
        <v>0</v>
      </c>
      <c r="AK266" s="383">
        <v>878.5</v>
      </c>
      <c r="AL266" s="239">
        <f t="shared" si="4315"/>
        <v>0</v>
      </c>
      <c r="AM266" s="216">
        <f t="shared" ref="AM266" si="4351">AM265</f>
        <v>1</v>
      </c>
      <c r="AN266" s="383">
        <v>328</v>
      </c>
      <c r="AO266" s="238">
        <f t="shared" si="4316"/>
        <v>328</v>
      </c>
      <c r="AP266" s="218">
        <f t="shared" ref="AP266" si="4352">AP265</f>
        <v>1</v>
      </c>
      <c r="AQ266" s="397">
        <v>-2427</v>
      </c>
      <c r="AR266" s="239">
        <f t="shared" si="4317"/>
        <v>-2427</v>
      </c>
      <c r="AS266" s="216">
        <f t="shared" ref="AS266" si="4353">AS265</f>
        <v>0</v>
      </c>
      <c r="AT266" s="397">
        <v>-277.8</v>
      </c>
      <c r="AU266" s="240">
        <f t="shared" si="4318"/>
        <v>0</v>
      </c>
      <c r="AV266" s="214">
        <f t="shared" ref="AV266" si="4354">AV265</f>
        <v>0</v>
      </c>
      <c r="AW266" s="397">
        <v>-525</v>
      </c>
      <c r="AX266" s="236">
        <f t="shared" si="4319"/>
        <v>0</v>
      </c>
      <c r="AY266" s="212">
        <f t="shared" ref="AY266" si="4355">AY265</f>
        <v>1</v>
      </c>
      <c r="AZ266" s="383">
        <v>448.25</v>
      </c>
      <c r="BA266" s="241">
        <f t="shared" si="4320"/>
        <v>448.25</v>
      </c>
      <c r="BB266" s="214">
        <f t="shared" ref="BB266" si="4356">BB265</f>
        <v>0</v>
      </c>
      <c r="BC266" s="382">
        <v>-25.38</v>
      </c>
      <c r="BD266" s="242">
        <f t="shared" si="4321"/>
        <v>0</v>
      </c>
      <c r="BE266" s="212">
        <f t="shared" ref="BE266" si="4357">BE265</f>
        <v>0</v>
      </c>
      <c r="BF266" s="374">
        <v>-950.25</v>
      </c>
      <c r="BG266" s="242">
        <f t="shared" si="4322"/>
        <v>0</v>
      </c>
      <c r="BH266" s="212">
        <f t="shared" ref="BH266" si="4358">BH265</f>
        <v>1</v>
      </c>
      <c r="BI266" s="374">
        <v>-494.63</v>
      </c>
      <c r="BJ266" s="240">
        <f t="shared" si="4323"/>
        <v>-494.63</v>
      </c>
      <c r="BK266" s="212">
        <f t="shared" ref="BK266" si="4359">BK265</f>
        <v>0</v>
      </c>
      <c r="BL266" s="374">
        <v>-130.13</v>
      </c>
      <c r="BM266" s="240">
        <f t="shared" si="4324"/>
        <v>0</v>
      </c>
      <c r="BN266" s="212">
        <f t="shared" ref="BN266" si="4360">BN265</f>
        <v>0</v>
      </c>
      <c r="BO266" s="397">
        <v>-1384.25</v>
      </c>
      <c r="BP266" s="236">
        <f t="shared" si="4325"/>
        <v>0</v>
      </c>
      <c r="BQ266" s="212">
        <f t="shared" ref="BQ266" si="4361">BQ265</f>
        <v>2</v>
      </c>
      <c r="BR266" s="398">
        <v>325.01</v>
      </c>
      <c r="BS266" s="242">
        <f t="shared" si="4326"/>
        <v>650.02</v>
      </c>
      <c r="BT266" s="212">
        <f t="shared" ref="BT266" si="4362">BT265</f>
        <v>0</v>
      </c>
      <c r="BU266" s="398">
        <v>162.51</v>
      </c>
      <c r="BV266" s="240">
        <f t="shared" si="4327"/>
        <v>0</v>
      </c>
      <c r="BW266" s="220">
        <f t="shared" ref="BW266" si="4363">BW265</f>
        <v>0</v>
      </c>
      <c r="BX266" s="398">
        <v>32.5</v>
      </c>
      <c r="BY266" s="236">
        <f t="shared" si="4328"/>
        <v>0</v>
      </c>
      <c r="BZ266" s="212">
        <f t="shared" ref="BZ266:BZ276" si="4364">BZ265</f>
        <v>0</v>
      </c>
      <c r="CA266" s="213"/>
      <c r="CB266" s="240">
        <f t="shared" si="4329"/>
        <v>0</v>
      </c>
      <c r="CC266" s="214">
        <f t="shared" ref="CC266:CC276" si="4365">CC265</f>
        <v>0</v>
      </c>
      <c r="CD266" s="215"/>
      <c r="CE266" s="242">
        <f t="shared" si="4330"/>
        <v>0</v>
      </c>
      <c r="CF266" s="221">
        <f t="shared" si="4331"/>
        <v>2895.64</v>
      </c>
      <c r="CG266" s="222">
        <f t="shared" si="4332"/>
        <v>1</v>
      </c>
      <c r="CH266" s="222">
        <f t="shared" si="4333"/>
        <v>0</v>
      </c>
      <c r="CI266" s="223">
        <v>41671</v>
      </c>
      <c r="CJ266" s="209">
        <f t="shared" si="4334"/>
        <v>2895.64</v>
      </c>
      <c r="CK266" s="209">
        <f t="shared" si="4335"/>
        <v>0</v>
      </c>
      <c r="CL266" s="209">
        <f t="shared" ref="CL266:CL276" si="4366">CL265+CF266</f>
        <v>1124148.6699999997</v>
      </c>
      <c r="CM266" s="207">
        <f>MAX(CL55:CL266)</f>
        <v>1131726.0099999998</v>
      </c>
      <c r="CN266" s="207">
        <f t="shared" si="4336"/>
        <v>-7577.3400000000838</v>
      </c>
      <c r="CO266" s="225" t="b">
        <f>(CN267=CM394)</f>
        <v>0</v>
      </c>
      <c r="CP266" s="226">
        <f t="shared" si="4304"/>
        <v>0</v>
      </c>
      <c r="CQ266" s="227">
        <f t="shared" si="4236"/>
        <v>42948</v>
      </c>
      <c r="CR266" s="228">
        <f t="shared" si="4237"/>
        <v>139805.5</v>
      </c>
      <c r="CS266" s="228">
        <f t="shared" si="4238"/>
        <v>0</v>
      </c>
      <c r="CT266" s="228">
        <f t="shared" si="4239"/>
        <v>0</v>
      </c>
      <c r="CU266" s="228">
        <f t="shared" si="4240"/>
        <v>0</v>
      </c>
      <c r="CV266" s="228">
        <f t="shared" si="4241"/>
        <v>0</v>
      </c>
      <c r="CW266" s="228">
        <f t="shared" si="4242"/>
        <v>158845</v>
      </c>
      <c r="CX266" s="228">
        <f t="shared" si="4243"/>
        <v>0</v>
      </c>
      <c r="CY266" s="228">
        <f t="shared" si="4244"/>
        <v>0</v>
      </c>
      <c r="CZ266" s="228">
        <f t="shared" si="4245"/>
        <v>0</v>
      </c>
      <c r="DA266" s="228">
        <f t="shared" si="4246"/>
        <v>82035</v>
      </c>
      <c r="DB266" s="228">
        <f t="shared" si="4247"/>
        <v>160849</v>
      </c>
      <c r="DC266" s="228">
        <f t="shared" si="4248"/>
        <v>0</v>
      </c>
      <c r="DD266" s="228">
        <f t="shared" si="4249"/>
        <v>0</v>
      </c>
      <c r="DE266" s="228">
        <f t="shared" si="4250"/>
        <v>165584.73999999993</v>
      </c>
      <c r="DF266" s="228">
        <f t="shared" si="4251"/>
        <v>0</v>
      </c>
      <c r="DG266" s="228">
        <f t="shared" si="4252"/>
        <v>0</v>
      </c>
      <c r="DH266" s="228">
        <f t="shared" si="4253"/>
        <v>131824.19000000006</v>
      </c>
      <c r="DI266" s="228">
        <f t="shared" si="4254"/>
        <v>0</v>
      </c>
      <c r="DJ266" s="228">
        <f t="shared" si="4255"/>
        <v>0</v>
      </c>
      <c r="DK266" s="228">
        <f t="shared" si="4256"/>
        <v>477334.86000000004</v>
      </c>
      <c r="DL266" s="228">
        <f t="shared" si="4257"/>
        <v>0</v>
      </c>
      <c r="DM266" s="228">
        <f t="shared" si="4258"/>
        <v>0</v>
      </c>
      <c r="DN266" s="228">
        <f t="shared" si="4259"/>
        <v>0</v>
      </c>
      <c r="DO266" s="228">
        <f t="shared" si="4260"/>
        <v>0</v>
      </c>
      <c r="DP266" s="229">
        <f t="shared" si="4261"/>
        <v>42948</v>
      </c>
      <c r="DQ266" s="228">
        <f t="shared" si="4002"/>
        <v>1316278.29</v>
      </c>
      <c r="DR266" s="230">
        <f t="shared" si="4003"/>
        <v>42948</v>
      </c>
      <c r="DS266" s="231">
        <f t="shared" si="4004"/>
        <v>-3453.1400000001304</v>
      </c>
      <c r="DT266" s="232"/>
      <c r="DU266" s="232"/>
      <c r="DV266" s="232"/>
      <c r="DW266" s="232"/>
      <c r="DX266" s="232"/>
      <c r="DY266" s="232"/>
      <c r="DZ266" s="232"/>
      <c r="EA266" s="232"/>
      <c r="EB266" s="232"/>
      <c r="EC266" s="232"/>
      <c r="ED266" s="232"/>
      <c r="EE266" s="232"/>
      <c r="EF266" s="232"/>
      <c r="EG266" s="232"/>
      <c r="EH266" s="232"/>
      <c r="EI266" s="232"/>
      <c r="EJ266" s="232"/>
      <c r="EK266" s="232"/>
      <c r="EL266" s="232"/>
      <c r="EM266" s="232"/>
      <c r="EN266" s="205"/>
      <c r="EO266" s="205"/>
      <c r="EP266" s="205"/>
      <c r="EQ266" s="205"/>
      <c r="ER266" s="205"/>
      <c r="ES266" s="205"/>
      <c r="ET266" s="205"/>
      <c r="EU266" s="205"/>
      <c r="EV266" s="205"/>
      <c r="EW266" s="205"/>
      <c r="EX266" s="205"/>
      <c r="EY266" s="205"/>
      <c r="EZ266" s="205"/>
      <c r="FA266" s="233"/>
      <c r="FB266" s="233"/>
      <c r="FC266" s="233"/>
      <c r="FD266" s="233"/>
      <c r="FE266" s="233"/>
      <c r="FF266" s="233"/>
      <c r="FG266" s="233"/>
      <c r="FH266" s="233"/>
      <c r="FI266" s="233"/>
    </row>
    <row r="267" spans="1:165" s="234" customFormat="1" ht="19.5" customHeight="1" x14ac:dyDescent="0.35">
      <c r="A267" s="205"/>
      <c r="B267" s="466">
        <f t="shared" si="4337"/>
        <v>41699</v>
      </c>
      <c r="C267" s="467">
        <f t="shared" si="4338"/>
        <v>52422.66</v>
      </c>
      <c r="D267" s="467">
        <v>0</v>
      </c>
      <c r="E267" s="467">
        <v>0</v>
      </c>
      <c r="F267" s="467">
        <f t="shared" si="4305"/>
        <v>4124.2</v>
      </c>
      <c r="G267" s="467">
        <f t="shared" si="4339"/>
        <v>56546.86</v>
      </c>
      <c r="H267" s="480">
        <f t="shared" si="4340"/>
        <v>7.8672085697291963E-2</v>
      </c>
      <c r="I267" s="347">
        <f t="shared" si="4341"/>
        <v>1128272.8699999996</v>
      </c>
      <c r="J267" s="210">
        <f t="shared" si="4306"/>
        <v>-3453.1400000001304</v>
      </c>
      <c r="K267" s="211">
        <v>41699</v>
      </c>
      <c r="L267" s="212">
        <f t="shared" si="4342"/>
        <v>1</v>
      </c>
      <c r="M267" s="398">
        <v>644.5</v>
      </c>
      <c r="N267" s="235">
        <f t="shared" si="4307"/>
        <v>644.5</v>
      </c>
      <c r="O267" s="214">
        <f t="shared" ref="O267" si="4367">O266</f>
        <v>0</v>
      </c>
      <c r="P267" s="398">
        <v>64.45</v>
      </c>
      <c r="Q267" s="236">
        <f t="shared" si="4308"/>
        <v>0</v>
      </c>
      <c r="R267" s="212">
        <f t="shared" ref="R267" si="4368">R266</f>
        <v>0</v>
      </c>
      <c r="S267" s="398">
        <v>247</v>
      </c>
      <c r="T267" s="237">
        <f t="shared" si="4309"/>
        <v>0</v>
      </c>
      <c r="U267" s="216">
        <f t="shared" ref="U267" si="4369">U266</f>
        <v>0</v>
      </c>
      <c r="V267" s="397">
        <v>-10.4</v>
      </c>
      <c r="W267" s="237">
        <f t="shared" si="4310"/>
        <v>0</v>
      </c>
      <c r="X267" s="216">
        <f t="shared" ref="X267" si="4370">X266</f>
        <v>0</v>
      </c>
      <c r="Y267" s="383">
        <v>556</v>
      </c>
      <c r="Z267" s="238">
        <f t="shared" si="4311"/>
        <v>0</v>
      </c>
      <c r="AA267" s="218">
        <f t="shared" ref="AA267" si="4371">AA266</f>
        <v>1</v>
      </c>
      <c r="AB267" s="383">
        <v>258.5</v>
      </c>
      <c r="AC267" s="239">
        <f t="shared" si="4312"/>
        <v>258.5</v>
      </c>
      <c r="AD267" s="216">
        <f t="shared" ref="AD267" si="4372">AD266</f>
        <v>0</v>
      </c>
      <c r="AE267" s="383">
        <v>20.5</v>
      </c>
      <c r="AF267" s="239">
        <f t="shared" si="4313"/>
        <v>0</v>
      </c>
      <c r="AG267" s="216">
        <f t="shared" ref="AG267" si="4373">AG266</f>
        <v>0</v>
      </c>
      <c r="AH267" s="383">
        <v>3331</v>
      </c>
      <c r="AI267" s="238">
        <f t="shared" si="4314"/>
        <v>0</v>
      </c>
      <c r="AJ267" s="218">
        <f t="shared" ref="AJ267" si="4374">AJ266</f>
        <v>0</v>
      </c>
      <c r="AK267" s="383">
        <v>1646</v>
      </c>
      <c r="AL267" s="239">
        <f t="shared" si="4315"/>
        <v>0</v>
      </c>
      <c r="AM267" s="216">
        <f t="shared" ref="AM267" si="4375">AM266</f>
        <v>1</v>
      </c>
      <c r="AN267" s="383">
        <v>635</v>
      </c>
      <c r="AO267" s="238">
        <f t="shared" si="4316"/>
        <v>635</v>
      </c>
      <c r="AP267" s="218">
        <f t="shared" ref="AP267" si="4376">AP266</f>
        <v>1</v>
      </c>
      <c r="AQ267" s="398">
        <v>3410</v>
      </c>
      <c r="AR267" s="239">
        <f t="shared" si="4317"/>
        <v>3410</v>
      </c>
      <c r="AS267" s="216">
        <f t="shared" ref="AS267" si="4377">AS266</f>
        <v>0</v>
      </c>
      <c r="AT267" s="398">
        <v>341</v>
      </c>
      <c r="AU267" s="240">
        <f t="shared" si="4318"/>
        <v>0</v>
      </c>
      <c r="AV267" s="214">
        <f t="shared" ref="AV267" si="4378">AV266</f>
        <v>0</v>
      </c>
      <c r="AW267" s="398">
        <v>1</v>
      </c>
      <c r="AX267" s="236">
        <f t="shared" si="4319"/>
        <v>0</v>
      </c>
      <c r="AY267" s="212">
        <f t="shared" ref="AY267" si="4379">AY266</f>
        <v>1</v>
      </c>
      <c r="AZ267" s="383">
        <v>757.25</v>
      </c>
      <c r="BA267" s="241">
        <f t="shared" si="4320"/>
        <v>757.25</v>
      </c>
      <c r="BB267" s="214">
        <f t="shared" ref="BB267" si="4380">BB266</f>
        <v>0</v>
      </c>
      <c r="BC267" s="383">
        <v>40.630000000000003</v>
      </c>
      <c r="BD267" s="242">
        <f t="shared" si="4321"/>
        <v>0</v>
      </c>
      <c r="BE267" s="212">
        <f t="shared" ref="BE267" si="4381">BE266</f>
        <v>0</v>
      </c>
      <c r="BF267" s="374">
        <v>-1155.25</v>
      </c>
      <c r="BG267" s="242">
        <f t="shared" si="4322"/>
        <v>0</v>
      </c>
      <c r="BH267" s="212">
        <f t="shared" ref="BH267" si="4382">BH266</f>
        <v>1</v>
      </c>
      <c r="BI267" s="374">
        <v>-597.13</v>
      </c>
      <c r="BJ267" s="240">
        <f t="shared" si="4323"/>
        <v>-597.13</v>
      </c>
      <c r="BK267" s="212">
        <f t="shared" ref="BK267" si="4383">BK266</f>
        <v>0</v>
      </c>
      <c r="BL267" s="374">
        <v>-150.63</v>
      </c>
      <c r="BM267" s="240">
        <f t="shared" si="4324"/>
        <v>0</v>
      </c>
      <c r="BN267" s="212">
        <f t="shared" ref="BN267" si="4384">BN266</f>
        <v>0</v>
      </c>
      <c r="BO267" s="397">
        <v>-657.75</v>
      </c>
      <c r="BP267" s="236">
        <f t="shared" si="4325"/>
        <v>0</v>
      </c>
      <c r="BQ267" s="212">
        <f t="shared" ref="BQ267" si="4385">BQ266</f>
        <v>2</v>
      </c>
      <c r="BR267" s="397">
        <v>-491.96</v>
      </c>
      <c r="BS267" s="242">
        <f t="shared" si="4326"/>
        <v>-983.92</v>
      </c>
      <c r="BT267" s="212">
        <f t="shared" ref="BT267" si="4386">BT266</f>
        <v>0</v>
      </c>
      <c r="BU267" s="397">
        <v>-304.48</v>
      </c>
      <c r="BV267" s="240">
        <f t="shared" si="4327"/>
        <v>0</v>
      </c>
      <c r="BW267" s="220">
        <f t="shared" ref="BW267" si="4387">BW266</f>
        <v>0</v>
      </c>
      <c r="BX267" s="397">
        <v>-154.5</v>
      </c>
      <c r="BY267" s="236">
        <f t="shared" si="4328"/>
        <v>0</v>
      </c>
      <c r="BZ267" s="212">
        <f t="shared" si="4364"/>
        <v>0</v>
      </c>
      <c r="CA267" s="213"/>
      <c r="CB267" s="240">
        <f t="shared" si="4329"/>
        <v>0</v>
      </c>
      <c r="CC267" s="214">
        <f t="shared" si="4365"/>
        <v>0</v>
      </c>
      <c r="CD267" s="215"/>
      <c r="CE267" s="242">
        <f t="shared" si="4330"/>
        <v>0</v>
      </c>
      <c r="CF267" s="221">
        <f t="shared" si="4331"/>
        <v>4124.2</v>
      </c>
      <c r="CG267" s="222">
        <f t="shared" si="4332"/>
        <v>1</v>
      </c>
      <c r="CH267" s="222">
        <f t="shared" si="4333"/>
        <v>0</v>
      </c>
      <c r="CI267" s="223">
        <v>41699</v>
      </c>
      <c r="CJ267" s="209">
        <f t="shared" si="4334"/>
        <v>4124.2</v>
      </c>
      <c r="CK267" s="209">
        <f t="shared" si="4335"/>
        <v>0</v>
      </c>
      <c r="CL267" s="209">
        <f t="shared" si="4366"/>
        <v>1128272.8699999996</v>
      </c>
      <c r="CM267" s="207">
        <f>MAX(CL55:CL267)</f>
        <v>1131726.0099999998</v>
      </c>
      <c r="CN267" s="207">
        <f t="shared" si="4336"/>
        <v>-3453.1400000001304</v>
      </c>
      <c r="CO267" s="225" t="b">
        <f>(CN268=CM394)</f>
        <v>0</v>
      </c>
      <c r="CP267" s="226">
        <f t="shared" si="4304"/>
        <v>0</v>
      </c>
      <c r="CQ267" s="227">
        <f t="shared" si="4236"/>
        <v>42979</v>
      </c>
      <c r="CR267" s="228">
        <f t="shared" si="4237"/>
        <v>142152</v>
      </c>
      <c r="CS267" s="228">
        <f t="shared" si="4238"/>
        <v>0</v>
      </c>
      <c r="CT267" s="228">
        <f t="shared" si="4239"/>
        <v>0</v>
      </c>
      <c r="CU267" s="228">
        <f t="shared" si="4240"/>
        <v>0</v>
      </c>
      <c r="CV267" s="228">
        <f t="shared" si="4241"/>
        <v>0</v>
      </c>
      <c r="CW267" s="228">
        <f t="shared" si="4242"/>
        <v>158845.5</v>
      </c>
      <c r="CX267" s="228">
        <f t="shared" si="4243"/>
        <v>0</v>
      </c>
      <c r="CY267" s="228">
        <f t="shared" si="4244"/>
        <v>0</v>
      </c>
      <c r="CZ267" s="228">
        <f t="shared" si="4245"/>
        <v>0</v>
      </c>
      <c r="DA267" s="228">
        <f t="shared" si="4246"/>
        <v>82117</v>
      </c>
      <c r="DB267" s="228">
        <f t="shared" si="4247"/>
        <v>161746</v>
      </c>
      <c r="DC267" s="228">
        <f t="shared" si="4248"/>
        <v>0</v>
      </c>
      <c r="DD267" s="228">
        <f t="shared" si="4249"/>
        <v>0</v>
      </c>
      <c r="DE267" s="228">
        <f t="shared" si="4250"/>
        <v>166909.48999999993</v>
      </c>
      <c r="DF267" s="228">
        <f t="shared" si="4251"/>
        <v>0</v>
      </c>
      <c r="DG267" s="228">
        <f t="shared" si="4252"/>
        <v>0</v>
      </c>
      <c r="DH267" s="228">
        <f t="shared" si="4253"/>
        <v>131642.69000000006</v>
      </c>
      <c r="DI267" s="228">
        <f t="shared" si="4254"/>
        <v>0</v>
      </c>
      <c r="DJ267" s="228">
        <f t="shared" si="4255"/>
        <v>0</v>
      </c>
      <c r="DK267" s="228">
        <f t="shared" si="4256"/>
        <v>481231.82000000007</v>
      </c>
      <c r="DL267" s="228">
        <f t="shared" si="4257"/>
        <v>0</v>
      </c>
      <c r="DM267" s="228">
        <f t="shared" si="4258"/>
        <v>0</v>
      </c>
      <c r="DN267" s="228">
        <f t="shared" si="4259"/>
        <v>0</v>
      </c>
      <c r="DO267" s="228">
        <f t="shared" si="4260"/>
        <v>0</v>
      </c>
      <c r="DP267" s="229">
        <f t="shared" si="4261"/>
        <v>42979</v>
      </c>
      <c r="DQ267" s="228">
        <f t="shared" si="4002"/>
        <v>1324644.5</v>
      </c>
      <c r="DR267" s="230">
        <f t="shared" si="4003"/>
        <v>42979</v>
      </c>
      <c r="DS267" s="231">
        <f t="shared" si="4004"/>
        <v>-13205.580000000075</v>
      </c>
      <c r="DT267" s="232"/>
      <c r="DU267" s="232"/>
      <c r="DV267" s="232"/>
      <c r="DW267" s="232"/>
      <c r="DX267" s="232"/>
      <c r="DY267" s="232"/>
      <c r="DZ267" s="232"/>
      <c r="EA267" s="232"/>
      <c r="EB267" s="232"/>
      <c r="EC267" s="232"/>
      <c r="ED267" s="232"/>
      <c r="EE267" s="232"/>
      <c r="EF267" s="232"/>
      <c r="EG267" s="232"/>
      <c r="EH267" s="232"/>
      <c r="EI267" s="232"/>
      <c r="EJ267" s="232"/>
      <c r="EK267" s="232"/>
      <c r="EL267" s="232"/>
      <c r="EM267" s="232"/>
      <c r="EN267" s="205"/>
      <c r="EO267" s="205"/>
      <c r="EP267" s="205"/>
      <c r="EQ267" s="205"/>
      <c r="ER267" s="205"/>
      <c r="ES267" s="205"/>
      <c r="ET267" s="205"/>
      <c r="EU267" s="205"/>
      <c r="EV267" s="205"/>
      <c r="EW267" s="205"/>
      <c r="EX267" s="205"/>
      <c r="EY267" s="205"/>
      <c r="EZ267" s="205"/>
      <c r="FA267" s="233"/>
      <c r="FB267" s="233"/>
      <c r="FC267" s="233"/>
      <c r="FD267" s="233"/>
      <c r="FE267" s="233"/>
      <c r="FF267" s="233"/>
      <c r="FG267" s="233"/>
      <c r="FH267" s="233"/>
      <c r="FI267" s="233"/>
    </row>
    <row r="268" spans="1:165" s="234" customFormat="1" ht="19.5" customHeight="1" x14ac:dyDescent="0.35">
      <c r="A268" s="205"/>
      <c r="B268" s="466">
        <f t="shared" si="4337"/>
        <v>41730</v>
      </c>
      <c r="C268" s="467">
        <f t="shared" si="4338"/>
        <v>56546.86</v>
      </c>
      <c r="D268" s="467">
        <v>0</v>
      </c>
      <c r="E268" s="467">
        <v>0</v>
      </c>
      <c r="F268" s="467">
        <f t="shared" si="4305"/>
        <v>-9752.44</v>
      </c>
      <c r="G268" s="467">
        <f t="shared" si="4339"/>
        <v>46794.42</v>
      </c>
      <c r="H268" s="480">
        <f t="shared" si="4340"/>
        <v>-0.17246651715055444</v>
      </c>
      <c r="I268" s="347">
        <f t="shared" si="4341"/>
        <v>1118520.4299999997</v>
      </c>
      <c r="J268" s="210">
        <f t="shared" si="4306"/>
        <v>-13205.580000000075</v>
      </c>
      <c r="K268" s="211">
        <v>41730</v>
      </c>
      <c r="L268" s="212">
        <f t="shared" si="4342"/>
        <v>1</v>
      </c>
      <c r="M268" s="397">
        <v>-3378.5</v>
      </c>
      <c r="N268" s="235">
        <f t="shared" si="4307"/>
        <v>-3378.5</v>
      </c>
      <c r="O268" s="214">
        <f t="shared" ref="O268" si="4388">O267</f>
        <v>0</v>
      </c>
      <c r="P268" s="397">
        <v>-408.05</v>
      </c>
      <c r="Q268" s="236">
        <f t="shared" si="4308"/>
        <v>0</v>
      </c>
      <c r="R268" s="212">
        <f t="shared" ref="R268" si="4389">R267</f>
        <v>0</v>
      </c>
      <c r="S268" s="398">
        <v>274.39999999999998</v>
      </c>
      <c r="T268" s="237">
        <f t="shared" si="4309"/>
        <v>0</v>
      </c>
      <c r="U268" s="216">
        <f t="shared" ref="U268" si="4390">U267</f>
        <v>0</v>
      </c>
      <c r="V268" s="398">
        <v>27.44</v>
      </c>
      <c r="W268" s="237">
        <f t="shared" si="4310"/>
        <v>0</v>
      </c>
      <c r="X268" s="216">
        <f t="shared" ref="X268" si="4391">X267</f>
        <v>0</v>
      </c>
      <c r="Y268" s="382">
        <v>-751</v>
      </c>
      <c r="Z268" s="238">
        <f t="shared" si="4311"/>
        <v>0</v>
      </c>
      <c r="AA268" s="218">
        <f t="shared" ref="AA268" si="4392">AA267</f>
        <v>1</v>
      </c>
      <c r="AB268" s="382">
        <v>-375.5</v>
      </c>
      <c r="AC268" s="239">
        <f t="shared" si="4312"/>
        <v>-375.5</v>
      </c>
      <c r="AD268" s="216">
        <f t="shared" ref="AD268" si="4393">AD267</f>
        <v>0</v>
      </c>
      <c r="AE268" s="382">
        <v>-75.099999999999994</v>
      </c>
      <c r="AF268" s="239">
        <f t="shared" si="4313"/>
        <v>0</v>
      </c>
      <c r="AG268" s="216">
        <f t="shared" ref="AG268" si="4394">AG267</f>
        <v>0</v>
      </c>
      <c r="AH268" s="383">
        <v>2895</v>
      </c>
      <c r="AI268" s="238">
        <f t="shared" si="4314"/>
        <v>0</v>
      </c>
      <c r="AJ268" s="218">
        <f t="shared" ref="AJ268" si="4395">AJ267</f>
        <v>0</v>
      </c>
      <c r="AK268" s="383">
        <v>1447.5</v>
      </c>
      <c r="AL268" s="239">
        <f t="shared" si="4315"/>
        <v>0</v>
      </c>
      <c r="AM268" s="216">
        <f t="shared" ref="AM268" si="4396">AM267</f>
        <v>1</v>
      </c>
      <c r="AN268" s="383">
        <v>579</v>
      </c>
      <c r="AO268" s="238">
        <f t="shared" si="4316"/>
        <v>579</v>
      </c>
      <c r="AP268" s="218">
        <f t="shared" ref="AP268" si="4397">AP267</f>
        <v>1</v>
      </c>
      <c r="AQ268" s="398">
        <v>238</v>
      </c>
      <c r="AR268" s="239">
        <f t="shared" si="4317"/>
        <v>238</v>
      </c>
      <c r="AS268" s="216">
        <f t="shared" ref="AS268" si="4398">AS267</f>
        <v>0</v>
      </c>
      <c r="AT268" s="398">
        <v>23.8</v>
      </c>
      <c r="AU268" s="240">
        <f t="shared" si="4318"/>
        <v>0</v>
      </c>
      <c r="AV268" s="214">
        <f t="shared" ref="AV268" si="4399">AV267</f>
        <v>0</v>
      </c>
      <c r="AW268" s="398">
        <v>734</v>
      </c>
      <c r="AX268" s="236">
        <f t="shared" si="4319"/>
        <v>0</v>
      </c>
      <c r="AY268" s="212">
        <f t="shared" ref="AY268" si="4400">AY267</f>
        <v>1</v>
      </c>
      <c r="AZ268" s="382">
        <v>-1807.75</v>
      </c>
      <c r="BA268" s="241">
        <f t="shared" si="4320"/>
        <v>-1807.75</v>
      </c>
      <c r="BB268" s="214">
        <f t="shared" ref="BB268" si="4401">BB267</f>
        <v>0</v>
      </c>
      <c r="BC268" s="382">
        <v>-215.88</v>
      </c>
      <c r="BD268" s="242">
        <f t="shared" si="4321"/>
        <v>0</v>
      </c>
      <c r="BE268" s="212">
        <f t="shared" ref="BE268" si="4402">BE267</f>
        <v>0</v>
      </c>
      <c r="BF268" s="374">
        <v>-970.25</v>
      </c>
      <c r="BG268" s="242">
        <f t="shared" si="4322"/>
        <v>0</v>
      </c>
      <c r="BH268" s="212">
        <f t="shared" ref="BH268" si="4403">BH267</f>
        <v>1</v>
      </c>
      <c r="BI268" s="374">
        <v>-504.63</v>
      </c>
      <c r="BJ268" s="240">
        <f t="shared" si="4323"/>
        <v>-504.63</v>
      </c>
      <c r="BK268" s="212">
        <f t="shared" ref="BK268" si="4404">BK267</f>
        <v>0</v>
      </c>
      <c r="BL268" s="374">
        <v>-132.13</v>
      </c>
      <c r="BM268" s="240">
        <f t="shared" si="4324"/>
        <v>0</v>
      </c>
      <c r="BN268" s="212">
        <f t="shared" ref="BN268" si="4405">BN267</f>
        <v>0</v>
      </c>
      <c r="BO268" s="398">
        <v>523.5</v>
      </c>
      <c r="BP268" s="236">
        <f t="shared" si="4325"/>
        <v>0</v>
      </c>
      <c r="BQ268" s="212">
        <f t="shared" ref="BQ268" si="4406">BQ267</f>
        <v>2</v>
      </c>
      <c r="BR268" s="397">
        <v>-2251.5300000000002</v>
      </c>
      <c r="BS268" s="242">
        <f t="shared" si="4326"/>
        <v>-4503.0600000000004</v>
      </c>
      <c r="BT268" s="212">
        <f t="shared" ref="BT268" si="4407">BT267</f>
        <v>0</v>
      </c>
      <c r="BU268" s="397">
        <v>-1145.26</v>
      </c>
      <c r="BV268" s="240">
        <f t="shared" si="4327"/>
        <v>0</v>
      </c>
      <c r="BW268" s="220">
        <f t="shared" ref="BW268" si="4408">BW267</f>
        <v>0</v>
      </c>
      <c r="BX268" s="397">
        <v>-260.25</v>
      </c>
      <c r="BY268" s="236">
        <f t="shared" si="4328"/>
        <v>0</v>
      </c>
      <c r="BZ268" s="212">
        <f t="shared" si="4364"/>
        <v>0</v>
      </c>
      <c r="CA268" s="213"/>
      <c r="CB268" s="240">
        <f t="shared" si="4329"/>
        <v>0</v>
      </c>
      <c r="CC268" s="214">
        <f t="shared" si="4365"/>
        <v>0</v>
      </c>
      <c r="CD268" s="215"/>
      <c r="CE268" s="242">
        <f t="shared" si="4330"/>
        <v>0</v>
      </c>
      <c r="CF268" s="221">
        <f t="shared" si="4331"/>
        <v>-9752.44</v>
      </c>
      <c r="CG268" s="222">
        <f t="shared" si="4332"/>
        <v>0</v>
      </c>
      <c r="CH268" s="222">
        <f t="shared" si="4333"/>
        <v>1</v>
      </c>
      <c r="CI268" s="223">
        <v>41730</v>
      </c>
      <c r="CJ268" s="209">
        <f t="shared" si="4334"/>
        <v>0</v>
      </c>
      <c r="CK268" s="209">
        <f t="shared" si="4335"/>
        <v>-9752.44</v>
      </c>
      <c r="CL268" s="209">
        <f t="shared" si="4366"/>
        <v>1118520.4299999997</v>
      </c>
      <c r="CM268" s="207">
        <f>MAX(CL55:CL268)</f>
        <v>1131726.0099999998</v>
      </c>
      <c r="CN268" s="207">
        <f t="shared" si="4336"/>
        <v>-13205.580000000075</v>
      </c>
      <c r="CO268" s="225" t="b">
        <f>(CN269=CM394)</f>
        <v>0</v>
      </c>
      <c r="CP268" s="226">
        <f t="shared" si="4304"/>
        <v>0</v>
      </c>
      <c r="CQ268" s="227">
        <f t="shared" si="4236"/>
        <v>43009</v>
      </c>
      <c r="CR268" s="228">
        <f t="shared" si="4237"/>
        <v>144947</v>
      </c>
      <c r="CS268" s="228">
        <f t="shared" si="4238"/>
        <v>0</v>
      </c>
      <c r="CT268" s="228">
        <f t="shared" si="4239"/>
        <v>0</v>
      </c>
      <c r="CU268" s="228">
        <f t="shared" si="4240"/>
        <v>0</v>
      </c>
      <c r="CV268" s="228">
        <f t="shared" si="4241"/>
        <v>0</v>
      </c>
      <c r="CW268" s="228">
        <f t="shared" si="4242"/>
        <v>159309</v>
      </c>
      <c r="CX268" s="228">
        <f t="shared" si="4243"/>
        <v>0</v>
      </c>
      <c r="CY268" s="228">
        <f t="shared" si="4244"/>
        <v>0</v>
      </c>
      <c r="CZ268" s="228">
        <f t="shared" si="4245"/>
        <v>0</v>
      </c>
      <c r="DA268" s="228">
        <f t="shared" si="4246"/>
        <v>80977</v>
      </c>
      <c r="DB268" s="228">
        <f t="shared" si="4247"/>
        <v>163507</v>
      </c>
      <c r="DC268" s="228">
        <f t="shared" si="4248"/>
        <v>0</v>
      </c>
      <c r="DD268" s="228">
        <f t="shared" si="4249"/>
        <v>0</v>
      </c>
      <c r="DE268" s="228">
        <f t="shared" si="4250"/>
        <v>170028.23999999993</v>
      </c>
      <c r="DF268" s="228">
        <f t="shared" si="4251"/>
        <v>0</v>
      </c>
      <c r="DG268" s="228">
        <f t="shared" si="4252"/>
        <v>0</v>
      </c>
      <c r="DH268" s="228">
        <f t="shared" si="4253"/>
        <v>132686.44000000006</v>
      </c>
      <c r="DI268" s="228">
        <f t="shared" si="4254"/>
        <v>0</v>
      </c>
      <c r="DJ268" s="228">
        <f t="shared" si="4255"/>
        <v>0</v>
      </c>
      <c r="DK268" s="228">
        <f t="shared" si="4256"/>
        <v>483456.84000000008</v>
      </c>
      <c r="DL268" s="228">
        <f t="shared" si="4257"/>
        <v>0</v>
      </c>
      <c r="DM268" s="228">
        <f t="shared" si="4258"/>
        <v>0</v>
      </c>
      <c r="DN268" s="228">
        <f t="shared" si="4259"/>
        <v>0</v>
      </c>
      <c r="DO268" s="228">
        <f t="shared" si="4260"/>
        <v>0</v>
      </c>
      <c r="DP268" s="229">
        <f t="shared" si="4261"/>
        <v>43009</v>
      </c>
      <c r="DQ268" s="228">
        <f t="shared" si="4002"/>
        <v>1334911.52</v>
      </c>
      <c r="DR268" s="230">
        <f t="shared" si="4003"/>
        <v>43009</v>
      </c>
      <c r="DS268" s="231">
        <f t="shared" si="4004"/>
        <v>-9041.1800000001676</v>
      </c>
      <c r="DT268" s="232"/>
      <c r="DU268" s="232"/>
      <c r="DV268" s="232"/>
      <c r="DW268" s="232"/>
      <c r="DX268" s="232"/>
      <c r="DY268" s="232"/>
      <c r="DZ268" s="232"/>
      <c r="EA268" s="232"/>
      <c r="EB268" s="232"/>
      <c r="EC268" s="232"/>
      <c r="ED268" s="232"/>
      <c r="EE268" s="232"/>
      <c r="EF268" s="232"/>
      <c r="EG268" s="232"/>
      <c r="EH268" s="232"/>
      <c r="EI268" s="232"/>
      <c r="EJ268" s="232"/>
      <c r="EK268" s="232"/>
      <c r="EL268" s="232"/>
      <c r="EM268" s="232"/>
      <c r="EN268" s="205"/>
      <c r="EO268" s="205"/>
      <c r="EP268" s="205"/>
      <c r="EQ268" s="205"/>
      <c r="ER268" s="205"/>
      <c r="ES268" s="205"/>
      <c r="ET268" s="205"/>
      <c r="EU268" s="205"/>
      <c r="EV268" s="205"/>
      <c r="EW268" s="205"/>
      <c r="EX268" s="205"/>
      <c r="EY268" s="205"/>
      <c r="EZ268" s="205"/>
      <c r="FA268" s="233"/>
      <c r="FB268" s="233"/>
      <c r="FC268" s="233"/>
      <c r="FD268" s="233"/>
      <c r="FE268" s="233"/>
      <c r="FF268" s="233"/>
      <c r="FG268" s="233"/>
      <c r="FH268" s="233"/>
      <c r="FI268" s="233"/>
    </row>
    <row r="269" spans="1:165" s="234" customFormat="1" ht="19.5" customHeight="1" x14ac:dyDescent="0.35">
      <c r="A269" s="205"/>
      <c r="B269" s="466">
        <f t="shared" si="4337"/>
        <v>41760</v>
      </c>
      <c r="C269" s="467">
        <f t="shared" si="4338"/>
        <v>46794.42</v>
      </c>
      <c r="D269" s="467">
        <v>0</v>
      </c>
      <c r="E269" s="467">
        <v>0</v>
      </c>
      <c r="F269" s="467">
        <f t="shared" si="4305"/>
        <v>4164.3999999999996</v>
      </c>
      <c r="G269" s="467">
        <f t="shared" si="4339"/>
        <v>50958.82</v>
      </c>
      <c r="H269" s="480">
        <f t="shared" si="4340"/>
        <v>8.8993516748364435E-2</v>
      </c>
      <c r="I269" s="347">
        <f t="shared" si="4341"/>
        <v>1122684.8299999996</v>
      </c>
      <c r="J269" s="210">
        <f t="shared" si="4306"/>
        <v>-9041.1800000001676</v>
      </c>
      <c r="K269" s="211">
        <v>41760</v>
      </c>
      <c r="L269" s="212">
        <f t="shared" si="4342"/>
        <v>1</v>
      </c>
      <c r="M269" s="398">
        <v>1981</v>
      </c>
      <c r="N269" s="235">
        <f t="shared" si="4307"/>
        <v>1981</v>
      </c>
      <c r="O269" s="214">
        <f t="shared" ref="O269" si="4409">O268</f>
        <v>0</v>
      </c>
      <c r="P269" s="398">
        <v>198.1</v>
      </c>
      <c r="Q269" s="236">
        <f t="shared" si="4308"/>
        <v>0</v>
      </c>
      <c r="R269" s="212">
        <f t="shared" ref="R269" si="4410">R268</f>
        <v>0</v>
      </c>
      <c r="S269" s="397">
        <v>-5089.6000000000004</v>
      </c>
      <c r="T269" s="237">
        <f t="shared" si="4309"/>
        <v>0</v>
      </c>
      <c r="U269" s="216">
        <f t="shared" ref="U269" si="4411">U268</f>
        <v>0</v>
      </c>
      <c r="V269" s="397">
        <v>-579.16</v>
      </c>
      <c r="W269" s="237">
        <f t="shared" si="4310"/>
        <v>0</v>
      </c>
      <c r="X269" s="216">
        <f t="shared" ref="X269" si="4412">X268</f>
        <v>0</v>
      </c>
      <c r="Y269" s="383">
        <v>4073</v>
      </c>
      <c r="Z269" s="238">
        <f t="shared" si="4311"/>
        <v>0</v>
      </c>
      <c r="AA269" s="218">
        <f t="shared" ref="AA269" si="4413">AA268</f>
        <v>1</v>
      </c>
      <c r="AB269" s="383">
        <v>2036.5</v>
      </c>
      <c r="AC269" s="239">
        <f t="shared" si="4312"/>
        <v>2036.5</v>
      </c>
      <c r="AD269" s="216">
        <f t="shared" ref="AD269" si="4414">AD268</f>
        <v>0</v>
      </c>
      <c r="AE269" s="383">
        <v>407.3</v>
      </c>
      <c r="AF269" s="239">
        <f t="shared" si="4313"/>
        <v>0</v>
      </c>
      <c r="AG269" s="216">
        <f t="shared" ref="AG269" si="4415">AG268</f>
        <v>0</v>
      </c>
      <c r="AH269" s="383">
        <v>2055</v>
      </c>
      <c r="AI269" s="238">
        <f t="shared" si="4314"/>
        <v>0</v>
      </c>
      <c r="AJ269" s="218">
        <f t="shared" ref="AJ269" si="4416">AJ268</f>
        <v>0</v>
      </c>
      <c r="AK269" s="383">
        <v>1027.5</v>
      </c>
      <c r="AL269" s="239">
        <f t="shared" si="4315"/>
        <v>0</v>
      </c>
      <c r="AM269" s="216">
        <f t="shared" ref="AM269" si="4417">AM268</f>
        <v>1</v>
      </c>
      <c r="AN269" s="383">
        <v>411</v>
      </c>
      <c r="AO269" s="238">
        <f t="shared" si="4316"/>
        <v>411</v>
      </c>
      <c r="AP269" s="218">
        <f t="shared" ref="AP269" si="4418">AP268</f>
        <v>1</v>
      </c>
      <c r="AQ269" s="397">
        <v>-2723</v>
      </c>
      <c r="AR269" s="239">
        <f t="shared" si="4317"/>
        <v>-2723</v>
      </c>
      <c r="AS269" s="216">
        <f t="shared" ref="AS269" si="4419">AS268</f>
        <v>0</v>
      </c>
      <c r="AT269" s="397">
        <v>-377.6</v>
      </c>
      <c r="AU269" s="240">
        <f t="shared" si="4318"/>
        <v>0</v>
      </c>
      <c r="AV269" s="214">
        <f t="shared" ref="AV269" si="4420">AV268</f>
        <v>0</v>
      </c>
      <c r="AW269" s="398">
        <v>948</v>
      </c>
      <c r="AX269" s="236">
        <f t="shared" si="4319"/>
        <v>0</v>
      </c>
      <c r="AY269" s="212">
        <f t="shared" ref="AY269" si="4421">AY268</f>
        <v>1</v>
      </c>
      <c r="AZ269" s="383">
        <v>1269.75</v>
      </c>
      <c r="BA269" s="241">
        <f t="shared" si="4320"/>
        <v>1269.75</v>
      </c>
      <c r="BB269" s="214">
        <f t="shared" ref="BB269" si="4422">BB268</f>
        <v>0</v>
      </c>
      <c r="BC269" s="383">
        <v>91.88</v>
      </c>
      <c r="BD269" s="242">
        <f t="shared" si="4321"/>
        <v>0</v>
      </c>
      <c r="BE269" s="212">
        <f t="shared" ref="BE269" si="4423">BE268</f>
        <v>0</v>
      </c>
      <c r="BF269" s="375">
        <v>317.25</v>
      </c>
      <c r="BG269" s="242">
        <f t="shared" si="4322"/>
        <v>0</v>
      </c>
      <c r="BH269" s="212">
        <f t="shared" ref="BH269" si="4424">BH268</f>
        <v>1</v>
      </c>
      <c r="BI269" s="375">
        <v>139.13</v>
      </c>
      <c r="BJ269" s="240">
        <f t="shared" si="4323"/>
        <v>139.13</v>
      </c>
      <c r="BK269" s="212">
        <f t="shared" ref="BK269" si="4425">BK268</f>
        <v>0</v>
      </c>
      <c r="BL269" s="374">
        <v>-3.38</v>
      </c>
      <c r="BM269" s="240">
        <f t="shared" si="4324"/>
        <v>0</v>
      </c>
      <c r="BN269" s="212">
        <f t="shared" ref="BN269" si="4426">BN268</f>
        <v>0</v>
      </c>
      <c r="BO269" s="398">
        <v>598.5</v>
      </c>
      <c r="BP269" s="236">
        <f t="shared" si="4325"/>
        <v>0</v>
      </c>
      <c r="BQ269" s="212">
        <f t="shared" ref="BQ269" si="4427">BQ268</f>
        <v>2</v>
      </c>
      <c r="BR269" s="398">
        <v>525.01</v>
      </c>
      <c r="BS269" s="242">
        <f t="shared" si="4326"/>
        <v>1050.02</v>
      </c>
      <c r="BT269" s="212">
        <f t="shared" ref="BT269" si="4428">BT268</f>
        <v>0</v>
      </c>
      <c r="BU269" s="398">
        <v>262.51</v>
      </c>
      <c r="BV269" s="240">
        <f t="shared" si="4327"/>
        <v>0</v>
      </c>
      <c r="BW269" s="220">
        <f t="shared" ref="BW269" si="4429">BW268</f>
        <v>0</v>
      </c>
      <c r="BX269" s="398">
        <v>52.5</v>
      </c>
      <c r="BY269" s="236">
        <f t="shared" si="4328"/>
        <v>0</v>
      </c>
      <c r="BZ269" s="212">
        <f t="shared" si="4364"/>
        <v>0</v>
      </c>
      <c r="CA269" s="213"/>
      <c r="CB269" s="240">
        <f t="shared" si="4329"/>
        <v>0</v>
      </c>
      <c r="CC269" s="214">
        <f t="shared" si="4365"/>
        <v>0</v>
      </c>
      <c r="CD269" s="215"/>
      <c r="CE269" s="242">
        <f t="shared" si="4330"/>
        <v>0</v>
      </c>
      <c r="CF269" s="221">
        <f t="shared" si="4331"/>
        <v>4164.3999999999996</v>
      </c>
      <c r="CG269" s="222">
        <f t="shared" si="4332"/>
        <v>1</v>
      </c>
      <c r="CH269" s="222">
        <f t="shared" si="4333"/>
        <v>0</v>
      </c>
      <c r="CI269" s="223">
        <v>41760</v>
      </c>
      <c r="CJ269" s="209">
        <f t="shared" si="4334"/>
        <v>4164.3999999999996</v>
      </c>
      <c r="CK269" s="209">
        <f t="shared" si="4335"/>
        <v>0</v>
      </c>
      <c r="CL269" s="209">
        <f t="shared" si="4366"/>
        <v>1122684.8299999996</v>
      </c>
      <c r="CM269" s="207">
        <f>MAX(CL55:CL269)</f>
        <v>1131726.0099999998</v>
      </c>
      <c r="CN269" s="207">
        <f t="shared" si="4336"/>
        <v>-9041.1800000001676</v>
      </c>
      <c r="CO269" s="225" t="b">
        <f>(CN270=CM394)</f>
        <v>0</v>
      </c>
      <c r="CP269" s="226">
        <f t="shared" si="4304"/>
        <v>0</v>
      </c>
      <c r="CQ269" s="227">
        <f t="shared" si="4236"/>
        <v>43040</v>
      </c>
      <c r="CR269" s="228">
        <f t="shared" si="4237"/>
        <v>148563</v>
      </c>
      <c r="CS269" s="228">
        <f t="shared" si="4238"/>
        <v>0</v>
      </c>
      <c r="CT269" s="228">
        <f t="shared" si="4239"/>
        <v>0</v>
      </c>
      <c r="CU269" s="228">
        <f t="shared" si="4240"/>
        <v>0</v>
      </c>
      <c r="CV269" s="228">
        <f t="shared" si="4241"/>
        <v>0</v>
      </c>
      <c r="CW269" s="228">
        <f t="shared" si="4242"/>
        <v>158525</v>
      </c>
      <c r="CX269" s="228">
        <f t="shared" si="4243"/>
        <v>0</v>
      </c>
      <c r="CY269" s="228">
        <f t="shared" si="4244"/>
        <v>0</v>
      </c>
      <c r="CZ269" s="228">
        <f t="shared" si="4245"/>
        <v>0</v>
      </c>
      <c r="DA269" s="228">
        <f t="shared" si="4246"/>
        <v>80727</v>
      </c>
      <c r="DB269" s="228">
        <f t="shared" si="4247"/>
        <v>164424</v>
      </c>
      <c r="DC269" s="228">
        <f t="shared" si="4248"/>
        <v>0</v>
      </c>
      <c r="DD269" s="228">
        <f t="shared" si="4249"/>
        <v>0</v>
      </c>
      <c r="DE269" s="228">
        <f t="shared" si="4250"/>
        <v>170415.48999999993</v>
      </c>
      <c r="DF269" s="228">
        <f t="shared" si="4251"/>
        <v>0</v>
      </c>
      <c r="DG269" s="228">
        <f t="shared" si="4252"/>
        <v>0</v>
      </c>
      <c r="DH269" s="228">
        <f t="shared" si="4253"/>
        <v>132441.19000000006</v>
      </c>
      <c r="DI269" s="228">
        <f t="shared" si="4254"/>
        <v>0</v>
      </c>
      <c r="DJ269" s="228">
        <f t="shared" si="4255"/>
        <v>0</v>
      </c>
      <c r="DK269" s="228">
        <f t="shared" si="4256"/>
        <v>483178.8600000001</v>
      </c>
      <c r="DL269" s="228">
        <f t="shared" si="4257"/>
        <v>0</v>
      </c>
      <c r="DM269" s="228">
        <f t="shared" si="4258"/>
        <v>0</v>
      </c>
      <c r="DN269" s="228">
        <f t="shared" si="4259"/>
        <v>0</v>
      </c>
      <c r="DO269" s="228">
        <f t="shared" si="4260"/>
        <v>0</v>
      </c>
      <c r="DP269" s="229">
        <f t="shared" si="4261"/>
        <v>43040</v>
      </c>
      <c r="DQ269" s="228">
        <f t="shared" si="4002"/>
        <v>1338274.54</v>
      </c>
      <c r="DR269" s="230">
        <f t="shared" si="4003"/>
        <v>43040</v>
      </c>
      <c r="DS269" s="231">
        <f t="shared" si="4004"/>
        <v>-3032.0700000000652</v>
      </c>
      <c r="DT269" s="232"/>
      <c r="DU269" s="232"/>
      <c r="DV269" s="232"/>
      <c r="DW269" s="232"/>
      <c r="DX269" s="232"/>
      <c r="DY269" s="232"/>
      <c r="DZ269" s="232"/>
      <c r="EA269" s="232"/>
      <c r="EB269" s="232"/>
      <c r="EC269" s="232"/>
      <c r="ED269" s="232"/>
      <c r="EE269" s="232"/>
      <c r="EF269" s="232"/>
      <c r="EG269" s="232"/>
      <c r="EH269" s="232"/>
      <c r="EI269" s="232"/>
      <c r="EJ269" s="232"/>
      <c r="EK269" s="232"/>
      <c r="EL269" s="232"/>
      <c r="EM269" s="232"/>
      <c r="EN269" s="205"/>
      <c r="EO269" s="205"/>
      <c r="EP269" s="205"/>
      <c r="EQ269" s="205"/>
      <c r="ER269" s="205"/>
      <c r="ES269" s="205"/>
      <c r="ET269" s="205"/>
      <c r="EU269" s="205"/>
      <c r="EV269" s="205"/>
      <c r="EW269" s="205"/>
      <c r="EX269" s="205"/>
      <c r="EY269" s="205"/>
      <c r="EZ269" s="205"/>
      <c r="FA269" s="233"/>
      <c r="FB269" s="233"/>
      <c r="FC269" s="233"/>
      <c r="FD269" s="233"/>
      <c r="FE269" s="233"/>
      <c r="FF269" s="233"/>
      <c r="FG269" s="233"/>
      <c r="FH269" s="233"/>
      <c r="FI269" s="233"/>
    </row>
    <row r="270" spans="1:165" s="234" customFormat="1" ht="19.5" customHeight="1" x14ac:dyDescent="0.35">
      <c r="A270" s="205"/>
      <c r="B270" s="466">
        <f t="shared" si="4337"/>
        <v>41791</v>
      </c>
      <c r="C270" s="467">
        <f t="shared" si="4338"/>
        <v>50958.82</v>
      </c>
      <c r="D270" s="467">
        <v>0</v>
      </c>
      <c r="E270" s="467">
        <v>0</v>
      </c>
      <c r="F270" s="467">
        <f t="shared" si="4305"/>
        <v>6009.1100000000006</v>
      </c>
      <c r="G270" s="467">
        <f t="shared" si="4339"/>
        <v>56967.93</v>
      </c>
      <c r="H270" s="480">
        <f t="shared" si="4340"/>
        <v>0.11792090162213334</v>
      </c>
      <c r="I270" s="347">
        <f t="shared" si="4341"/>
        <v>1128693.9399999997</v>
      </c>
      <c r="J270" s="210">
        <f t="shared" si="4306"/>
        <v>-3032.0700000000652</v>
      </c>
      <c r="K270" s="211">
        <v>41791</v>
      </c>
      <c r="L270" s="212">
        <f t="shared" si="4342"/>
        <v>1</v>
      </c>
      <c r="M270" s="398">
        <v>1833</v>
      </c>
      <c r="N270" s="235">
        <f t="shared" si="4307"/>
        <v>1833</v>
      </c>
      <c r="O270" s="214">
        <f t="shared" ref="O270" si="4430">O269</f>
        <v>0</v>
      </c>
      <c r="P270" s="398">
        <v>183.3</v>
      </c>
      <c r="Q270" s="236">
        <f t="shared" si="4308"/>
        <v>0</v>
      </c>
      <c r="R270" s="212">
        <f t="shared" ref="R270" si="4431">R269</f>
        <v>0</v>
      </c>
      <c r="S270" s="397">
        <v>-2253.1999999999998</v>
      </c>
      <c r="T270" s="237">
        <f t="shared" si="4309"/>
        <v>0</v>
      </c>
      <c r="U270" s="216">
        <f t="shared" ref="U270" si="4432">U269</f>
        <v>0</v>
      </c>
      <c r="V270" s="397">
        <v>-225.32</v>
      </c>
      <c r="W270" s="237">
        <f t="shared" si="4310"/>
        <v>0</v>
      </c>
      <c r="X270" s="216">
        <f t="shared" ref="X270" si="4433">X269</f>
        <v>0</v>
      </c>
      <c r="Y270" s="383">
        <v>2246</v>
      </c>
      <c r="Z270" s="238">
        <f t="shared" si="4311"/>
        <v>0</v>
      </c>
      <c r="AA270" s="218">
        <f t="shared" ref="AA270" si="4434">AA269</f>
        <v>1</v>
      </c>
      <c r="AB270" s="383">
        <v>1103.5</v>
      </c>
      <c r="AC270" s="239">
        <f t="shared" si="4312"/>
        <v>1103.5</v>
      </c>
      <c r="AD270" s="216">
        <f t="shared" ref="AD270" si="4435">AD269</f>
        <v>0</v>
      </c>
      <c r="AE270" s="383">
        <v>189.5</v>
      </c>
      <c r="AF270" s="239">
        <f t="shared" si="4313"/>
        <v>0</v>
      </c>
      <c r="AG270" s="216">
        <f t="shared" ref="AG270" si="4436">AG269</f>
        <v>0</v>
      </c>
      <c r="AH270" s="383">
        <v>3711</v>
      </c>
      <c r="AI270" s="238">
        <f t="shared" si="4314"/>
        <v>0</v>
      </c>
      <c r="AJ270" s="218">
        <f t="shared" ref="AJ270" si="4437">AJ269</f>
        <v>0</v>
      </c>
      <c r="AK270" s="383">
        <v>1836</v>
      </c>
      <c r="AL270" s="239">
        <f t="shared" si="4315"/>
        <v>0</v>
      </c>
      <c r="AM270" s="216">
        <f t="shared" ref="AM270" si="4438">AM269</f>
        <v>1</v>
      </c>
      <c r="AN270" s="383">
        <v>711</v>
      </c>
      <c r="AO270" s="238">
        <f t="shared" si="4316"/>
        <v>711</v>
      </c>
      <c r="AP270" s="218">
        <f t="shared" ref="AP270" si="4439">AP269</f>
        <v>1</v>
      </c>
      <c r="AQ270" s="398">
        <v>720</v>
      </c>
      <c r="AR270" s="239">
        <f t="shared" si="4317"/>
        <v>720</v>
      </c>
      <c r="AS270" s="216">
        <f t="shared" ref="AS270" si="4440">AS269</f>
        <v>0</v>
      </c>
      <c r="AT270" s="398">
        <v>36.9</v>
      </c>
      <c r="AU270" s="240">
        <f t="shared" si="4318"/>
        <v>0</v>
      </c>
      <c r="AV270" s="214">
        <f t="shared" ref="AV270" si="4441">AV269</f>
        <v>0</v>
      </c>
      <c r="AW270" s="398">
        <v>388</v>
      </c>
      <c r="AX270" s="236">
        <f t="shared" si="4319"/>
        <v>0</v>
      </c>
      <c r="AY270" s="212">
        <f t="shared" ref="AY270" si="4442">AY269</f>
        <v>1</v>
      </c>
      <c r="AZ270" s="382">
        <v>-226.5</v>
      </c>
      <c r="BA270" s="241">
        <f t="shared" si="4320"/>
        <v>-226.5</v>
      </c>
      <c r="BB270" s="214">
        <f t="shared" ref="BB270" si="4443">BB269</f>
        <v>0</v>
      </c>
      <c r="BC270" s="382">
        <v>-57.75</v>
      </c>
      <c r="BD270" s="242">
        <f t="shared" si="4321"/>
        <v>0</v>
      </c>
      <c r="BE270" s="212">
        <f t="shared" ref="BE270" si="4444">BE269</f>
        <v>0</v>
      </c>
      <c r="BF270" s="375">
        <v>287.25</v>
      </c>
      <c r="BG270" s="242">
        <f t="shared" si="4322"/>
        <v>0</v>
      </c>
      <c r="BH270" s="212">
        <f t="shared" ref="BH270" si="4445">BH269</f>
        <v>1</v>
      </c>
      <c r="BI270" s="375">
        <v>124.13</v>
      </c>
      <c r="BJ270" s="240">
        <f t="shared" si="4323"/>
        <v>124.13</v>
      </c>
      <c r="BK270" s="212">
        <f t="shared" ref="BK270" si="4446">BK269</f>
        <v>0</v>
      </c>
      <c r="BL270" s="374">
        <v>-6.38</v>
      </c>
      <c r="BM270" s="240">
        <f t="shared" si="4324"/>
        <v>0</v>
      </c>
      <c r="BN270" s="212">
        <f t="shared" ref="BN270" si="4447">BN269</f>
        <v>0</v>
      </c>
      <c r="BO270" s="397">
        <v>-795.25</v>
      </c>
      <c r="BP270" s="236">
        <f t="shared" si="4325"/>
        <v>0</v>
      </c>
      <c r="BQ270" s="212">
        <f t="shared" ref="BQ270" si="4448">BQ269</f>
        <v>2</v>
      </c>
      <c r="BR270" s="398">
        <v>871.99</v>
      </c>
      <c r="BS270" s="242">
        <f t="shared" si="4326"/>
        <v>1743.98</v>
      </c>
      <c r="BT270" s="212">
        <f t="shared" ref="BT270" si="4449">BT269</f>
        <v>0</v>
      </c>
      <c r="BU270" s="398">
        <v>396.99</v>
      </c>
      <c r="BV270" s="240">
        <f t="shared" si="4327"/>
        <v>0</v>
      </c>
      <c r="BW270" s="220">
        <f t="shared" ref="BW270" si="4450">BW269</f>
        <v>0</v>
      </c>
      <c r="BX270" s="398">
        <v>17</v>
      </c>
      <c r="BY270" s="236">
        <f t="shared" si="4328"/>
        <v>0</v>
      </c>
      <c r="BZ270" s="212">
        <f t="shared" si="4364"/>
        <v>0</v>
      </c>
      <c r="CA270" s="213"/>
      <c r="CB270" s="240">
        <f t="shared" si="4329"/>
        <v>0</v>
      </c>
      <c r="CC270" s="214">
        <f t="shared" si="4365"/>
        <v>0</v>
      </c>
      <c r="CD270" s="215"/>
      <c r="CE270" s="242">
        <f t="shared" si="4330"/>
        <v>0</v>
      </c>
      <c r="CF270" s="221">
        <f t="shared" si="4331"/>
        <v>6009.1100000000006</v>
      </c>
      <c r="CG270" s="222">
        <f t="shared" si="4332"/>
        <v>1</v>
      </c>
      <c r="CH270" s="222">
        <f t="shared" si="4333"/>
        <v>0</v>
      </c>
      <c r="CI270" s="223">
        <v>41791</v>
      </c>
      <c r="CJ270" s="209">
        <f t="shared" si="4334"/>
        <v>6009.1100000000006</v>
      </c>
      <c r="CK270" s="209">
        <f t="shared" si="4335"/>
        <v>0</v>
      </c>
      <c r="CL270" s="209">
        <f t="shared" si="4366"/>
        <v>1128693.9399999997</v>
      </c>
      <c r="CM270" s="207">
        <f>MAX(CL55:CL270)</f>
        <v>1131726.0099999998</v>
      </c>
      <c r="CN270" s="207">
        <f t="shared" si="4336"/>
        <v>-3032.0700000000652</v>
      </c>
      <c r="CO270" s="225" t="b">
        <f>(CN271=CM394)</f>
        <v>0</v>
      </c>
      <c r="CP270" s="226">
        <f t="shared" si="4304"/>
        <v>0</v>
      </c>
      <c r="CQ270" s="227">
        <f t="shared" si="4236"/>
        <v>43070</v>
      </c>
      <c r="CR270" s="228">
        <f t="shared" si="4237"/>
        <v>149864.5</v>
      </c>
      <c r="CS270" s="228">
        <f t="shared" si="4238"/>
        <v>0</v>
      </c>
      <c r="CT270" s="228">
        <f t="shared" si="4239"/>
        <v>0</v>
      </c>
      <c r="CU270" s="228">
        <f t="shared" si="4240"/>
        <v>0</v>
      </c>
      <c r="CV270" s="228">
        <f t="shared" si="4241"/>
        <v>0</v>
      </c>
      <c r="CW270" s="228">
        <f t="shared" si="4242"/>
        <v>160419</v>
      </c>
      <c r="CX270" s="228">
        <f t="shared" si="4243"/>
        <v>0</v>
      </c>
      <c r="CY270" s="228">
        <f t="shared" si="4244"/>
        <v>0</v>
      </c>
      <c r="CZ270" s="228">
        <f t="shared" si="4245"/>
        <v>0</v>
      </c>
      <c r="DA270" s="228">
        <f t="shared" si="4246"/>
        <v>81108</v>
      </c>
      <c r="DB270" s="228">
        <f t="shared" si="4247"/>
        <v>165261</v>
      </c>
      <c r="DC270" s="228">
        <f t="shared" si="4248"/>
        <v>0</v>
      </c>
      <c r="DD270" s="228">
        <f t="shared" si="4249"/>
        <v>0</v>
      </c>
      <c r="DE270" s="228">
        <f t="shared" si="4250"/>
        <v>170288.73999999993</v>
      </c>
      <c r="DF270" s="228">
        <f t="shared" si="4251"/>
        <v>0</v>
      </c>
      <c r="DG270" s="228">
        <f t="shared" si="4252"/>
        <v>0</v>
      </c>
      <c r="DH270" s="228">
        <f t="shared" si="4253"/>
        <v>132173.81000000006</v>
      </c>
      <c r="DI270" s="228">
        <f t="shared" si="4254"/>
        <v>0</v>
      </c>
      <c r="DJ270" s="228">
        <f t="shared" si="4255"/>
        <v>0</v>
      </c>
      <c r="DK270" s="228">
        <f t="shared" si="4256"/>
        <v>481225.84000000008</v>
      </c>
      <c r="DL270" s="228">
        <f t="shared" si="4257"/>
        <v>0</v>
      </c>
      <c r="DM270" s="228">
        <f t="shared" si="4258"/>
        <v>0</v>
      </c>
      <c r="DN270" s="228">
        <f t="shared" si="4259"/>
        <v>0</v>
      </c>
      <c r="DO270" s="228">
        <f t="shared" si="4260"/>
        <v>0</v>
      </c>
      <c r="DP270" s="229">
        <f t="shared" si="4261"/>
        <v>43070</v>
      </c>
      <c r="DQ270" s="228">
        <f t="shared" si="4002"/>
        <v>1340340.8900000001</v>
      </c>
      <c r="DR270" s="230">
        <f t="shared" si="4003"/>
        <v>43070</v>
      </c>
      <c r="DS270" s="231">
        <f t="shared" si="4004"/>
        <v>0</v>
      </c>
      <c r="DT270" s="232"/>
      <c r="DU270" s="232"/>
      <c r="DV270" s="232"/>
      <c r="DW270" s="232"/>
      <c r="DX270" s="232"/>
      <c r="DY270" s="232"/>
      <c r="DZ270" s="232"/>
      <c r="EA270" s="232"/>
      <c r="EB270" s="232"/>
      <c r="EC270" s="232"/>
      <c r="ED270" s="232"/>
      <c r="EE270" s="232"/>
      <c r="EF270" s="232"/>
      <c r="EG270" s="232"/>
      <c r="EH270" s="232"/>
      <c r="EI270" s="232"/>
      <c r="EJ270" s="232"/>
      <c r="EK270" s="232"/>
      <c r="EL270" s="232"/>
      <c r="EM270" s="232"/>
      <c r="EN270" s="205"/>
      <c r="EO270" s="205"/>
      <c r="EP270" s="205"/>
      <c r="EQ270" s="205"/>
      <c r="ER270" s="205"/>
      <c r="ES270" s="205"/>
      <c r="ET270" s="205"/>
      <c r="EU270" s="205"/>
      <c r="EV270" s="205"/>
      <c r="EW270" s="205"/>
      <c r="EX270" s="205"/>
      <c r="EY270" s="205"/>
      <c r="EZ270" s="205"/>
      <c r="FA270" s="233"/>
      <c r="FB270" s="233"/>
      <c r="FC270" s="233"/>
      <c r="FD270" s="233"/>
      <c r="FE270" s="233"/>
      <c r="FF270" s="233"/>
      <c r="FG270" s="233"/>
      <c r="FH270" s="233"/>
      <c r="FI270" s="233"/>
    </row>
    <row r="271" spans="1:165" s="234" customFormat="1" ht="19.5" customHeight="1" x14ac:dyDescent="0.35">
      <c r="A271" s="205"/>
      <c r="B271" s="466">
        <f t="shared" si="4337"/>
        <v>41821</v>
      </c>
      <c r="C271" s="467">
        <f t="shared" si="4338"/>
        <v>56967.93</v>
      </c>
      <c r="D271" s="467">
        <v>0</v>
      </c>
      <c r="E271" s="467">
        <v>0</v>
      </c>
      <c r="F271" s="467">
        <f t="shared" si="4305"/>
        <v>3408.19</v>
      </c>
      <c r="G271" s="467">
        <f t="shared" si="4339"/>
        <v>60376.12</v>
      </c>
      <c r="H271" s="480">
        <f t="shared" si="4340"/>
        <v>5.9826467277290928E-2</v>
      </c>
      <c r="I271" s="347">
        <f t="shared" si="4341"/>
        <v>1132102.1299999997</v>
      </c>
      <c r="J271" s="210">
        <f t="shared" si="4306"/>
        <v>0</v>
      </c>
      <c r="K271" s="211">
        <v>41821</v>
      </c>
      <c r="L271" s="212">
        <f t="shared" si="4342"/>
        <v>1</v>
      </c>
      <c r="M271" s="398">
        <v>2423</v>
      </c>
      <c r="N271" s="235">
        <f t="shared" si="4307"/>
        <v>2423</v>
      </c>
      <c r="O271" s="214">
        <f t="shared" ref="O271" si="4451">O270</f>
        <v>0</v>
      </c>
      <c r="P271" s="398">
        <v>207.2</v>
      </c>
      <c r="Q271" s="236">
        <f t="shared" si="4308"/>
        <v>0</v>
      </c>
      <c r="R271" s="212">
        <f t="shared" ref="R271" si="4452">R270</f>
        <v>0</v>
      </c>
      <c r="S271" s="397">
        <v>-860.4</v>
      </c>
      <c r="T271" s="237">
        <f t="shared" si="4309"/>
        <v>0</v>
      </c>
      <c r="U271" s="216">
        <f t="shared" ref="U271" si="4453">U270</f>
        <v>0</v>
      </c>
      <c r="V271" s="397">
        <v>-86.04</v>
      </c>
      <c r="W271" s="237">
        <f t="shared" si="4310"/>
        <v>0</v>
      </c>
      <c r="X271" s="216">
        <f t="shared" ref="X271" si="4454">X270</f>
        <v>0</v>
      </c>
      <c r="Y271" s="382">
        <v>-97</v>
      </c>
      <c r="Z271" s="238">
        <f t="shared" si="4311"/>
        <v>0</v>
      </c>
      <c r="AA271" s="218">
        <f t="shared" ref="AA271" si="4455">AA270</f>
        <v>1</v>
      </c>
      <c r="AB271" s="382">
        <v>-68</v>
      </c>
      <c r="AC271" s="239">
        <f t="shared" si="4312"/>
        <v>-68</v>
      </c>
      <c r="AD271" s="216">
        <f t="shared" ref="AD271" si="4456">AD270</f>
        <v>0</v>
      </c>
      <c r="AE271" s="382">
        <v>-44.8</v>
      </c>
      <c r="AF271" s="239">
        <f t="shared" si="4313"/>
        <v>0</v>
      </c>
      <c r="AG271" s="216">
        <f t="shared" ref="AG271" si="4457">AG270</f>
        <v>0</v>
      </c>
      <c r="AH271" s="383">
        <v>26</v>
      </c>
      <c r="AI271" s="238">
        <f t="shared" si="4314"/>
        <v>0</v>
      </c>
      <c r="AJ271" s="218">
        <f t="shared" ref="AJ271" si="4458">AJ270</f>
        <v>0</v>
      </c>
      <c r="AK271" s="382">
        <v>-6.5</v>
      </c>
      <c r="AL271" s="239">
        <f t="shared" si="4315"/>
        <v>0</v>
      </c>
      <c r="AM271" s="216">
        <f t="shared" ref="AM271" si="4459">AM270</f>
        <v>1</v>
      </c>
      <c r="AN271" s="382">
        <v>-26</v>
      </c>
      <c r="AO271" s="238">
        <f t="shared" si="4316"/>
        <v>-26</v>
      </c>
      <c r="AP271" s="218">
        <f t="shared" ref="AP271" si="4460">AP270</f>
        <v>1</v>
      </c>
      <c r="AQ271" s="397">
        <v>-1428</v>
      </c>
      <c r="AR271" s="239">
        <f t="shared" si="4317"/>
        <v>-1428</v>
      </c>
      <c r="AS271" s="216">
        <f t="shared" ref="AS271" si="4461">AS270</f>
        <v>0</v>
      </c>
      <c r="AT271" s="397">
        <v>-248.1</v>
      </c>
      <c r="AU271" s="240">
        <f t="shared" si="4318"/>
        <v>0</v>
      </c>
      <c r="AV271" s="214">
        <f t="shared" ref="AV271" si="4462">AV270</f>
        <v>0</v>
      </c>
      <c r="AW271" s="398">
        <v>664</v>
      </c>
      <c r="AX271" s="236">
        <f t="shared" si="4319"/>
        <v>0</v>
      </c>
      <c r="AY271" s="212">
        <f t="shared" ref="AY271" si="4463">AY270</f>
        <v>1</v>
      </c>
      <c r="AZ271" s="383">
        <v>1218.5</v>
      </c>
      <c r="BA271" s="241">
        <f t="shared" si="4320"/>
        <v>1218.5</v>
      </c>
      <c r="BB271" s="214">
        <f t="shared" ref="BB271" si="4464">BB270</f>
        <v>0</v>
      </c>
      <c r="BC271" s="383">
        <v>86.75</v>
      </c>
      <c r="BD271" s="242">
        <f t="shared" si="4321"/>
        <v>0</v>
      </c>
      <c r="BE271" s="212">
        <f t="shared" ref="BE271" si="4465">BE270</f>
        <v>0</v>
      </c>
      <c r="BF271" s="375">
        <v>622.25</v>
      </c>
      <c r="BG271" s="242">
        <f t="shared" si="4322"/>
        <v>0</v>
      </c>
      <c r="BH271" s="212">
        <f t="shared" ref="BH271" si="4466">BH270</f>
        <v>1</v>
      </c>
      <c r="BI271" s="375">
        <v>291.63</v>
      </c>
      <c r="BJ271" s="240">
        <f t="shared" si="4323"/>
        <v>291.63</v>
      </c>
      <c r="BK271" s="212">
        <f t="shared" ref="BK271" si="4467">BK270</f>
        <v>0</v>
      </c>
      <c r="BL271" s="375">
        <v>27.13</v>
      </c>
      <c r="BM271" s="240">
        <f t="shared" si="4324"/>
        <v>0</v>
      </c>
      <c r="BN271" s="212">
        <f t="shared" ref="BN271" si="4468">BN270</f>
        <v>0</v>
      </c>
      <c r="BO271" s="398">
        <v>698.5</v>
      </c>
      <c r="BP271" s="236">
        <f t="shared" si="4325"/>
        <v>0</v>
      </c>
      <c r="BQ271" s="212">
        <f t="shared" ref="BQ271" si="4469">BQ270</f>
        <v>2</v>
      </c>
      <c r="BR271" s="398">
        <v>498.53</v>
      </c>
      <c r="BS271" s="242">
        <f t="shared" si="4326"/>
        <v>997.06</v>
      </c>
      <c r="BT271" s="212">
        <f t="shared" ref="BT271" si="4470">BT270</f>
        <v>0</v>
      </c>
      <c r="BU271" s="398">
        <v>229.76</v>
      </c>
      <c r="BV271" s="240">
        <f t="shared" si="4327"/>
        <v>0</v>
      </c>
      <c r="BW271" s="220">
        <f t="shared" ref="BW271" si="4471">BW270</f>
        <v>0</v>
      </c>
      <c r="BX271" s="398">
        <v>14.75</v>
      </c>
      <c r="BY271" s="236">
        <f t="shared" si="4328"/>
        <v>0</v>
      </c>
      <c r="BZ271" s="212">
        <f t="shared" si="4364"/>
        <v>0</v>
      </c>
      <c r="CA271" s="213"/>
      <c r="CB271" s="240">
        <f t="shared" si="4329"/>
        <v>0</v>
      </c>
      <c r="CC271" s="214">
        <f t="shared" si="4365"/>
        <v>0</v>
      </c>
      <c r="CD271" s="215"/>
      <c r="CE271" s="242">
        <f t="shared" si="4330"/>
        <v>0</v>
      </c>
      <c r="CF271" s="221">
        <f t="shared" si="4331"/>
        <v>3408.19</v>
      </c>
      <c r="CG271" s="222">
        <f t="shared" si="4332"/>
        <v>1</v>
      </c>
      <c r="CH271" s="222">
        <f t="shared" si="4333"/>
        <v>0</v>
      </c>
      <c r="CI271" s="223">
        <v>41821</v>
      </c>
      <c r="CJ271" s="209">
        <f t="shared" si="4334"/>
        <v>3408.19</v>
      </c>
      <c r="CK271" s="209">
        <f t="shared" si="4335"/>
        <v>0</v>
      </c>
      <c r="CL271" s="209">
        <f t="shared" si="4366"/>
        <v>1132102.1299999997</v>
      </c>
      <c r="CM271" s="207">
        <f>MAX(CL55:CL271)</f>
        <v>1132102.1299999997</v>
      </c>
      <c r="CN271" s="207">
        <f t="shared" si="4336"/>
        <v>0</v>
      </c>
      <c r="CO271" s="225" t="b">
        <f>(CN272=CM394)</f>
        <v>0</v>
      </c>
      <c r="CP271" s="226">
        <f t="shared" si="4304"/>
        <v>0</v>
      </c>
      <c r="CQ271" s="227">
        <f t="shared" ref="CQ271:CQ282" si="4472">CI325</f>
        <v>43101</v>
      </c>
      <c r="CR271" s="228">
        <f t="shared" ref="CR271:CR282" si="4473">N325+CR270</f>
        <v>157374.5</v>
      </c>
      <c r="CS271" s="228">
        <f t="shared" ref="CS271:CS282" si="4474">Q325+CS270</f>
        <v>0</v>
      </c>
      <c r="CT271" s="228">
        <f t="shared" ref="CT271:CT282" si="4475">T325+CT270</f>
        <v>0</v>
      </c>
      <c r="CU271" s="228">
        <f t="shared" ref="CU271:CU282" si="4476">W325+CU270</f>
        <v>0</v>
      </c>
      <c r="CV271" s="228">
        <f t="shared" ref="CV271:CV282" si="4477">Z325+CV270</f>
        <v>0</v>
      </c>
      <c r="CW271" s="228">
        <f t="shared" ref="CW271:CW282" si="4478">AC325+CW270</f>
        <v>162539.5</v>
      </c>
      <c r="CX271" s="228">
        <f t="shared" ref="CX271:CX282" si="4479">AF325+CX270</f>
        <v>0</v>
      </c>
      <c r="CY271" s="228">
        <f t="shared" ref="CY271:CY282" si="4480">AI325+CY270</f>
        <v>0</v>
      </c>
      <c r="CZ271" s="228">
        <f t="shared" ref="CZ271:CZ282" si="4481">AL325+CZ270</f>
        <v>0</v>
      </c>
      <c r="DA271" s="228">
        <f t="shared" ref="DA271:DA282" si="4482">AO325+DA270</f>
        <v>81530</v>
      </c>
      <c r="DB271" s="228">
        <f t="shared" ref="DB271:DB282" si="4483">AR325+DB270</f>
        <v>167850</v>
      </c>
      <c r="DC271" s="228">
        <f t="shared" ref="DC271:DC282" si="4484">AU325+DC270</f>
        <v>0</v>
      </c>
      <c r="DD271" s="228">
        <f t="shared" ref="DD271:DD282" si="4485">AX325+DD270</f>
        <v>0</v>
      </c>
      <c r="DE271" s="228">
        <f t="shared" ref="DE271:DE282" si="4486">BA325+DE270</f>
        <v>176333.73999999993</v>
      </c>
      <c r="DF271" s="228">
        <f t="shared" ref="DF271:DF282" si="4487">BD325+DF270</f>
        <v>0</v>
      </c>
      <c r="DG271" s="228">
        <f t="shared" ref="DG271:DG282" si="4488">BG325+DG270</f>
        <v>0</v>
      </c>
      <c r="DH271" s="228">
        <f t="shared" ref="DH271:DH282" si="4489">BJ325+DH270</f>
        <v>134786.31000000006</v>
      </c>
      <c r="DI271" s="228">
        <f t="shared" ref="DI271:DI282" si="4490">BM325+DI270</f>
        <v>0</v>
      </c>
      <c r="DJ271" s="228">
        <f t="shared" ref="DJ271:DJ282" si="4491">BP325+DJ270</f>
        <v>0</v>
      </c>
      <c r="DK271" s="228">
        <f t="shared" ref="DK271:DK282" si="4492">BS325+DK270</f>
        <v>486316.90000000008</v>
      </c>
      <c r="DL271" s="228">
        <f t="shared" ref="DL271:DL282" si="4493">BV325+DL270</f>
        <v>0</v>
      </c>
      <c r="DM271" s="228">
        <f t="shared" ref="DM271:DM282" si="4494">BY325+DM270</f>
        <v>0</v>
      </c>
      <c r="DN271" s="228">
        <f t="shared" ref="DN271:DN282" si="4495">CB325+DN270</f>
        <v>0</v>
      </c>
      <c r="DO271" s="228">
        <f t="shared" ref="DO271:DO282" si="4496">CE325+DO270</f>
        <v>0</v>
      </c>
      <c r="DP271" s="229">
        <f t="shared" ref="DP271:DP282" si="4497">B325</f>
        <v>43101</v>
      </c>
      <c r="DQ271" s="228">
        <f t="shared" si="4002"/>
        <v>1366730.9500000002</v>
      </c>
      <c r="DR271" s="230">
        <f t="shared" si="4003"/>
        <v>43101</v>
      </c>
      <c r="DS271" s="231">
        <f t="shared" si="4004"/>
        <v>0</v>
      </c>
      <c r="DT271" s="232"/>
      <c r="DU271" s="232"/>
      <c r="DV271" s="232"/>
      <c r="DW271" s="232"/>
      <c r="DX271" s="232"/>
      <c r="DY271" s="232"/>
      <c r="DZ271" s="232"/>
      <c r="EA271" s="232"/>
      <c r="EB271" s="232"/>
      <c r="EC271" s="232"/>
      <c r="ED271" s="232"/>
      <c r="EE271" s="232"/>
      <c r="EF271" s="232"/>
      <c r="EG271" s="232"/>
      <c r="EH271" s="232"/>
      <c r="EI271" s="232"/>
      <c r="EJ271" s="232"/>
      <c r="EK271" s="232"/>
      <c r="EL271" s="232"/>
      <c r="EM271" s="232"/>
      <c r="EN271" s="205"/>
      <c r="EO271" s="205"/>
      <c r="EP271" s="205"/>
      <c r="EQ271" s="205"/>
      <c r="ER271" s="205"/>
      <c r="ES271" s="205"/>
      <c r="ET271" s="205"/>
      <c r="EU271" s="205"/>
      <c r="EV271" s="205"/>
      <c r="EW271" s="205"/>
      <c r="EX271" s="205"/>
      <c r="EY271" s="205"/>
      <c r="EZ271" s="205"/>
      <c r="FA271" s="233"/>
      <c r="FB271" s="233"/>
      <c r="FC271" s="233"/>
      <c r="FD271" s="233"/>
      <c r="FE271" s="233"/>
      <c r="FF271" s="233"/>
      <c r="FG271" s="233"/>
      <c r="FH271" s="233"/>
      <c r="FI271" s="233"/>
    </row>
    <row r="272" spans="1:165" s="234" customFormat="1" ht="19.5" customHeight="1" x14ac:dyDescent="0.35">
      <c r="A272" s="205"/>
      <c r="B272" s="466">
        <f t="shared" si="4337"/>
        <v>41852</v>
      </c>
      <c r="C272" s="467">
        <f t="shared" si="4338"/>
        <v>60376.12</v>
      </c>
      <c r="D272" s="467">
        <v>0</v>
      </c>
      <c r="E272" s="467">
        <v>0</v>
      </c>
      <c r="F272" s="467">
        <f t="shared" si="4305"/>
        <v>4281.38</v>
      </c>
      <c r="G272" s="467">
        <f t="shared" si="4339"/>
        <v>64657.5</v>
      </c>
      <c r="H272" s="480">
        <f t="shared" si="4340"/>
        <v>7.091181082851962E-2</v>
      </c>
      <c r="I272" s="347">
        <f t="shared" si="4341"/>
        <v>1136383.5099999995</v>
      </c>
      <c r="J272" s="210">
        <f t="shared" si="4306"/>
        <v>0</v>
      </c>
      <c r="K272" s="211">
        <v>41852</v>
      </c>
      <c r="L272" s="212">
        <f t="shared" si="4342"/>
        <v>1</v>
      </c>
      <c r="M272" s="397">
        <v>-511</v>
      </c>
      <c r="N272" s="235">
        <f t="shared" si="4307"/>
        <v>-511</v>
      </c>
      <c r="O272" s="214">
        <f t="shared" ref="O272" si="4498">O271</f>
        <v>0</v>
      </c>
      <c r="P272" s="397">
        <v>-86.2</v>
      </c>
      <c r="Q272" s="236">
        <f t="shared" si="4308"/>
        <v>0</v>
      </c>
      <c r="R272" s="212">
        <f t="shared" ref="R272" si="4499">R271</f>
        <v>0</v>
      </c>
      <c r="S272" s="398">
        <v>1494.2</v>
      </c>
      <c r="T272" s="237">
        <f t="shared" si="4309"/>
        <v>0</v>
      </c>
      <c r="U272" s="216">
        <f t="shared" ref="U272" si="4500">U271</f>
        <v>0</v>
      </c>
      <c r="V272" s="398">
        <v>114.32</v>
      </c>
      <c r="W272" s="237">
        <f t="shared" si="4310"/>
        <v>0</v>
      </c>
      <c r="X272" s="216">
        <f t="shared" ref="X272" si="4501">X271</f>
        <v>0</v>
      </c>
      <c r="Y272" s="382">
        <v>-2536</v>
      </c>
      <c r="Z272" s="238">
        <f t="shared" si="4311"/>
        <v>0</v>
      </c>
      <c r="AA272" s="218">
        <f t="shared" ref="AA272" si="4502">AA271</f>
        <v>1</v>
      </c>
      <c r="AB272" s="382">
        <v>-1307</v>
      </c>
      <c r="AC272" s="239">
        <f t="shared" si="4312"/>
        <v>-1307</v>
      </c>
      <c r="AD272" s="216">
        <f t="shared" ref="AD272" si="4503">AD271</f>
        <v>0</v>
      </c>
      <c r="AE272" s="382">
        <v>-323.8</v>
      </c>
      <c r="AF272" s="239">
        <f t="shared" si="4313"/>
        <v>0</v>
      </c>
      <c r="AG272" s="216">
        <f t="shared" ref="AG272" si="4504">AG271</f>
        <v>0</v>
      </c>
      <c r="AH272" s="383">
        <v>4655</v>
      </c>
      <c r="AI272" s="238">
        <f t="shared" si="4314"/>
        <v>0</v>
      </c>
      <c r="AJ272" s="218">
        <f t="shared" ref="AJ272" si="4505">AJ271</f>
        <v>0</v>
      </c>
      <c r="AK272" s="383">
        <v>2327.5</v>
      </c>
      <c r="AL272" s="239">
        <f t="shared" si="4315"/>
        <v>0</v>
      </c>
      <c r="AM272" s="216">
        <f t="shared" ref="AM272" si="4506">AM271</f>
        <v>1</v>
      </c>
      <c r="AN272" s="383">
        <v>931</v>
      </c>
      <c r="AO272" s="238">
        <f t="shared" si="4316"/>
        <v>931</v>
      </c>
      <c r="AP272" s="218">
        <f t="shared" ref="AP272" si="4507">AP271</f>
        <v>1</v>
      </c>
      <c r="AQ272" s="397">
        <v>-391</v>
      </c>
      <c r="AR272" s="239">
        <f t="shared" si="4317"/>
        <v>-391</v>
      </c>
      <c r="AS272" s="216">
        <f t="shared" ref="AS272" si="4508">AS271</f>
        <v>0</v>
      </c>
      <c r="AT272" s="397">
        <v>-39.1</v>
      </c>
      <c r="AU272" s="240">
        <f t="shared" si="4318"/>
        <v>0</v>
      </c>
      <c r="AV272" s="214">
        <f t="shared" ref="AV272" si="4509">AV271</f>
        <v>0</v>
      </c>
      <c r="AW272" s="397">
        <v>-189</v>
      </c>
      <c r="AX272" s="236">
        <f t="shared" si="4319"/>
        <v>0</v>
      </c>
      <c r="AY272" s="212">
        <f t="shared" ref="AY272" si="4510">AY271</f>
        <v>1</v>
      </c>
      <c r="AZ272" s="383">
        <v>947.5</v>
      </c>
      <c r="BA272" s="241">
        <f t="shared" si="4320"/>
        <v>947.5</v>
      </c>
      <c r="BB272" s="214">
        <f t="shared" ref="BB272" si="4511">BB271</f>
        <v>0</v>
      </c>
      <c r="BC272" s="383">
        <v>94.75</v>
      </c>
      <c r="BD272" s="242">
        <f t="shared" si="4321"/>
        <v>0</v>
      </c>
      <c r="BE272" s="212">
        <f t="shared" ref="BE272" si="4512">BE271</f>
        <v>0</v>
      </c>
      <c r="BF272" s="375">
        <v>3223.75</v>
      </c>
      <c r="BG272" s="242">
        <f t="shared" si="4322"/>
        <v>0</v>
      </c>
      <c r="BH272" s="212">
        <f t="shared" ref="BH272" si="4513">BH271</f>
        <v>1</v>
      </c>
      <c r="BI272" s="375">
        <v>1611.88</v>
      </c>
      <c r="BJ272" s="240">
        <f t="shared" si="4323"/>
        <v>1611.88</v>
      </c>
      <c r="BK272" s="212">
        <f t="shared" ref="BK272" si="4514">BK271</f>
        <v>0</v>
      </c>
      <c r="BL272" s="375">
        <v>322.38</v>
      </c>
      <c r="BM272" s="240">
        <f t="shared" si="4324"/>
        <v>0</v>
      </c>
      <c r="BN272" s="212">
        <f t="shared" ref="BN272" si="4515">BN271</f>
        <v>0</v>
      </c>
      <c r="BO272" s="398">
        <v>2293.75</v>
      </c>
      <c r="BP272" s="236">
        <f t="shared" si="4325"/>
        <v>0</v>
      </c>
      <c r="BQ272" s="212">
        <f t="shared" ref="BQ272" si="4516">BQ271</f>
        <v>2</v>
      </c>
      <c r="BR272" s="398">
        <v>1500</v>
      </c>
      <c r="BS272" s="242">
        <f t="shared" si="4326"/>
        <v>3000</v>
      </c>
      <c r="BT272" s="212">
        <f t="shared" ref="BT272" si="4517">BT271</f>
        <v>0</v>
      </c>
      <c r="BU272" s="398">
        <v>750</v>
      </c>
      <c r="BV272" s="240">
        <f t="shared" si="4327"/>
        <v>0</v>
      </c>
      <c r="BW272" s="220">
        <f t="shared" ref="BW272" si="4518">BW271</f>
        <v>0</v>
      </c>
      <c r="BX272" s="398">
        <v>150</v>
      </c>
      <c r="BY272" s="236">
        <f t="shared" si="4328"/>
        <v>0</v>
      </c>
      <c r="BZ272" s="212">
        <f t="shared" si="4364"/>
        <v>0</v>
      </c>
      <c r="CA272" s="213"/>
      <c r="CB272" s="240">
        <f t="shared" si="4329"/>
        <v>0</v>
      </c>
      <c r="CC272" s="214">
        <f t="shared" si="4365"/>
        <v>0</v>
      </c>
      <c r="CD272" s="215"/>
      <c r="CE272" s="242">
        <f t="shared" si="4330"/>
        <v>0</v>
      </c>
      <c r="CF272" s="221">
        <f t="shared" si="4331"/>
        <v>4281.38</v>
      </c>
      <c r="CG272" s="222">
        <f t="shared" si="4332"/>
        <v>1</v>
      </c>
      <c r="CH272" s="222">
        <f t="shared" si="4333"/>
        <v>0</v>
      </c>
      <c r="CI272" s="223">
        <v>41852</v>
      </c>
      <c r="CJ272" s="209">
        <f t="shared" si="4334"/>
        <v>4281.38</v>
      </c>
      <c r="CK272" s="209">
        <f t="shared" si="4335"/>
        <v>0</v>
      </c>
      <c r="CL272" s="209">
        <f t="shared" si="4366"/>
        <v>1136383.5099999995</v>
      </c>
      <c r="CM272" s="207">
        <f>MAX(CL55:CL272)</f>
        <v>1136383.5099999995</v>
      </c>
      <c r="CN272" s="207">
        <f t="shared" si="4336"/>
        <v>0</v>
      </c>
      <c r="CO272" s="225" t="b">
        <f>(CN273=CM394)</f>
        <v>0</v>
      </c>
      <c r="CP272" s="226">
        <f t="shared" si="4304"/>
        <v>0</v>
      </c>
      <c r="CQ272" s="227">
        <f t="shared" si="4472"/>
        <v>43132</v>
      </c>
      <c r="CR272" s="228">
        <f t="shared" si="4473"/>
        <v>156666.5</v>
      </c>
      <c r="CS272" s="228">
        <f t="shared" si="4474"/>
        <v>0</v>
      </c>
      <c r="CT272" s="228">
        <f t="shared" si="4475"/>
        <v>0</v>
      </c>
      <c r="CU272" s="228">
        <f t="shared" si="4476"/>
        <v>0</v>
      </c>
      <c r="CV272" s="228">
        <f t="shared" si="4477"/>
        <v>0</v>
      </c>
      <c r="CW272" s="228">
        <f t="shared" si="4478"/>
        <v>159301.5</v>
      </c>
      <c r="CX272" s="228">
        <f t="shared" si="4479"/>
        <v>0</v>
      </c>
      <c r="CY272" s="228">
        <f t="shared" si="4480"/>
        <v>0</v>
      </c>
      <c r="CZ272" s="228">
        <f t="shared" si="4481"/>
        <v>0</v>
      </c>
      <c r="DA272" s="228">
        <f t="shared" si="4482"/>
        <v>80972</v>
      </c>
      <c r="DB272" s="228">
        <f t="shared" si="4483"/>
        <v>167764</v>
      </c>
      <c r="DC272" s="228">
        <f t="shared" si="4484"/>
        <v>0</v>
      </c>
      <c r="DD272" s="228">
        <f t="shared" si="4485"/>
        <v>0</v>
      </c>
      <c r="DE272" s="228">
        <f t="shared" si="4486"/>
        <v>175746.23999999993</v>
      </c>
      <c r="DF272" s="228">
        <f t="shared" si="4487"/>
        <v>0</v>
      </c>
      <c r="DG272" s="228">
        <f t="shared" si="4488"/>
        <v>0</v>
      </c>
      <c r="DH272" s="228">
        <f t="shared" si="4489"/>
        <v>134916.69000000006</v>
      </c>
      <c r="DI272" s="228">
        <f t="shared" si="4490"/>
        <v>0</v>
      </c>
      <c r="DJ272" s="228">
        <f t="shared" si="4491"/>
        <v>0</v>
      </c>
      <c r="DK272" s="228">
        <f t="shared" si="4492"/>
        <v>491716.9200000001</v>
      </c>
      <c r="DL272" s="228">
        <f t="shared" si="4493"/>
        <v>0</v>
      </c>
      <c r="DM272" s="228">
        <f t="shared" si="4494"/>
        <v>0</v>
      </c>
      <c r="DN272" s="228">
        <f t="shared" si="4495"/>
        <v>0</v>
      </c>
      <c r="DO272" s="228">
        <f t="shared" si="4496"/>
        <v>0</v>
      </c>
      <c r="DP272" s="229">
        <f t="shared" si="4497"/>
        <v>43132</v>
      </c>
      <c r="DQ272" s="228">
        <f t="shared" si="4002"/>
        <v>1367083.85</v>
      </c>
      <c r="DR272" s="230">
        <f t="shared" si="4003"/>
        <v>43132</v>
      </c>
      <c r="DS272" s="231">
        <f t="shared" si="4004"/>
        <v>0</v>
      </c>
      <c r="DT272" s="232"/>
      <c r="DU272" s="232"/>
      <c r="DV272" s="232"/>
      <c r="DW272" s="232"/>
      <c r="DX272" s="232"/>
      <c r="DY272" s="232"/>
      <c r="DZ272" s="232"/>
      <c r="EA272" s="232"/>
      <c r="EB272" s="232"/>
      <c r="EC272" s="232"/>
      <c r="ED272" s="232"/>
      <c r="EE272" s="232"/>
      <c r="EF272" s="232"/>
      <c r="EG272" s="232"/>
      <c r="EH272" s="232"/>
      <c r="EI272" s="232"/>
      <c r="EJ272" s="232"/>
      <c r="EK272" s="232"/>
      <c r="EL272" s="232"/>
      <c r="EM272" s="232"/>
      <c r="EN272" s="205"/>
      <c r="EO272" s="205"/>
      <c r="EP272" s="205"/>
      <c r="EQ272" s="205"/>
      <c r="ER272" s="205"/>
      <c r="ES272" s="205"/>
      <c r="ET272" s="205"/>
      <c r="EU272" s="205"/>
      <c r="EV272" s="205"/>
      <c r="EW272" s="205"/>
      <c r="EX272" s="205"/>
      <c r="EY272" s="205"/>
      <c r="EZ272" s="205"/>
      <c r="FA272" s="233"/>
      <c r="FB272" s="233"/>
      <c r="FC272" s="233"/>
      <c r="FD272" s="233"/>
      <c r="FE272" s="233"/>
      <c r="FF272" s="233"/>
      <c r="FG272" s="233"/>
      <c r="FH272" s="233"/>
      <c r="FI272" s="233"/>
    </row>
    <row r="273" spans="1:165" s="234" customFormat="1" ht="19.5" customHeight="1" x14ac:dyDescent="0.35">
      <c r="A273" s="205"/>
      <c r="B273" s="466">
        <f t="shared" si="4337"/>
        <v>41883</v>
      </c>
      <c r="C273" s="467">
        <f t="shared" si="4338"/>
        <v>64657.5</v>
      </c>
      <c r="D273" s="467">
        <v>0</v>
      </c>
      <c r="E273" s="467">
        <v>0</v>
      </c>
      <c r="F273" s="467">
        <f t="shared" si="4305"/>
        <v>29160.36</v>
      </c>
      <c r="G273" s="467">
        <f t="shared" si="4339"/>
        <v>93817.86</v>
      </c>
      <c r="H273" s="480">
        <f t="shared" si="4340"/>
        <v>0.45099733209604453</v>
      </c>
      <c r="I273" s="347">
        <f t="shared" si="4341"/>
        <v>1165543.8699999996</v>
      </c>
      <c r="J273" s="210">
        <f t="shared" si="4306"/>
        <v>0</v>
      </c>
      <c r="K273" s="211">
        <v>41883</v>
      </c>
      <c r="L273" s="212">
        <f t="shared" si="4342"/>
        <v>1</v>
      </c>
      <c r="M273" s="397">
        <v>-2223</v>
      </c>
      <c r="N273" s="235">
        <f t="shared" si="4307"/>
        <v>-2223</v>
      </c>
      <c r="O273" s="214">
        <f t="shared" ref="O273" si="4519">O272</f>
        <v>0</v>
      </c>
      <c r="P273" s="397">
        <v>-257.39999999999998</v>
      </c>
      <c r="Q273" s="236">
        <f t="shared" si="4308"/>
        <v>0</v>
      </c>
      <c r="R273" s="212">
        <f t="shared" ref="R273" si="4520">R272</f>
        <v>0</v>
      </c>
      <c r="S273" s="397">
        <v>-791.8</v>
      </c>
      <c r="T273" s="237">
        <f t="shared" si="4309"/>
        <v>0</v>
      </c>
      <c r="U273" s="216">
        <f t="shared" ref="U273" si="4521">U272</f>
        <v>0</v>
      </c>
      <c r="V273" s="397">
        <v>-114.28</v>
      </c>
      <c r="W273" s="237">
        <f t="shared" si="4310"/>
        <v>0</v>
      </c>
      <c r="X273" s="216">
        <f t="shared" ref="X273" si="4522">X272</f>
        <v>0</v>
      </c>
      <c r="Y273" s="383">
        <v>7908</v>
      </c>
      <c r="Z273" s="238">
        <f t="shared" si="4311"/>
        <v>0</v>
      </c>
      <c r="AA273" s="218">
        <f t="shared" ref="AA273" si="4523">AA272</f>
        <v>1</v>
      </c>
      <c r="AB273" s="383">
        <v>3954</v>
      </c>
      <c r="AC273" s="239">
        <f t="shared" si="4312"/>
        <v>3954</v>
      </c>
      <c r="AD273" s="216">
        <f t="shared" ref="AD273" si="4524">AD272</f>
        <v>0</v>
      </c>
      <c r="AE273" s="383">
        <v>790.8</v>
      </c>
      <c r="AF273" s="239">
        <f t="shared" si="4313"/>
        <v>0</v>
      </c>
      <c r="AG273" s="216">
        <f t="shared" ref="AG273" si="4525">AG272</f>
        <v>0</v>
      </c>
      <c r="AH273" s="383">
        <v>12425</v>
      </c>
      <c r="AI273" s="238">
        <f t="shared" si="4314"/>
        <v>0</v>
      </c>
      <c r="AJ273" s="218">
        <f t="shared" ref="AJ273" si="4526">AJ272</f>
        <v>0</v>
      </c>
      <c r="AK273" s="383">
        <v>6212.5</v>
      </c>
      <c r="AL273" s="239">
        <f t="shared" si="4315"/>
        <v>0</v>
      </c>
      <c r="AM273" s="216">
        <f t="shared" ref="AM273" si="4527">AM272</f>
        <v>1</v>
      </c>
      <c r="AN273" s="383">
        <v>2485</v>
      </c>
      <c r="AO273" s="238">
        <f t="shared" si="4316"/>
        <v>2485</v>
      </c>
      <c r="AP273" s="218">
        <f t="shared" ref="AP273" si="4528">AP272</f>
        <v>1</v>
      </c>
      <c r="AQ273" s="398">
        <v>4455</v>
      </c>
      <c r="AR273" s="239">
        <f t="shared" si="4317"/>
        <v>4455</v>
      </c>
      <c r="AS273" s="216">
        <f t="shared" ref="AS273" si="4529">AS272</f>
        <v>0</v>
      </c>
      <c r="AT273" s="398">
        <v>375.3</v>
      </c>
      <c r="AU273" s="240">
        <f t="shared" si="4318"/>
        <v>0</v>
      </c>
      <c r="AV273" s="214">
        <f t="shared" ref="AV273" si="4530">AV272</f>
        <v>0</v>
      </c>
      <c r="AW273" s="398">
        <v>2579</v>
      </c>
      <c r="AX273" s="236">
        <f t="shared" si="4319"/>
        <v>0</v>
      </c>
      <c r="AY273" s="212">
        <f t="shared" ref="AY273" si="4531">AY272</f>
        <v>1</v>
      </c>
      <c r="AZ273" s="383">
        <v>5203.75</v>
      </c>
      <c r="BA273" s="241">
        <f t="shared" si="4320"/>
        <v>5203.75</v>
      </c>
      <c r="BB273" s="214">
        <f t="shared" ref="BB273" si="4532">BB272</f>
        <v>0</v>
      </c>
      <c r="BC273" s="383">
        <v>520.38</v>
      </c>
      <c r="BD273" s="242">
        <f t="shared" si="4321"/>
        <v>0</v>
      </c>
      <c r="BE273" s="212">
        <f t="shared" ref="BE273" si="4533">BE272</f>
        <v>0</v>
      </c>
      <c r="BF273" s="375">
        <v>6271.25</v>
      </c>
      <c r="BG273" s="242">
        <f t="shared" si="4322"/>
        <v>0</v>
      </c>
      <c r="BH273" s="212">
        <f t="shared" ref="BH273" si="4534">BH272</f>
        <v>1</v>
      </c>
      <c r="BI273" s="375">
        <v>3135.63</v>
      </c>
      <c r="BJ273" s="240">
        <f t="shared" si="4323"/>
        <v>3135.63</v>
      </c>
      <c r="BK273" s="212">
        <f t="shared" ref="BK273" si="4535">BK272</f>
        <v>0</v>
      </c>
      <c r="BL273" s="375">
        <v>627.13</v>
      </c>
      <c r="BM273" s="240">
        <f t="shared" si="4324"/>
        <v>0</v>
      </c>
      <c r="BN273" s="212">
        <f t="shared" ref="BN273" si="4536">BN272</f>
        <v>0</v>
      </c>
      <c r="BO273" s="398">
        <v>2087.5</v>
      </c>
      <c r="BP273" s="236">
        <f t="shared" si="4325"/>
        <v>0</v>
      </c>
      <c r="BQ273" s="212">
        <f t="shared" ref="BQ273" si="4537">BQ272</f>
        <v>2</v>
      </c>
      <c r="BR273" s="398">
        <v>6074.99</v>
      </c>
      <c r="BS273" s="242">
        <f t="shared" si="4326"/>
        <v>12149.98</v>
      </c>
      <c r="BT273" s="212">
        <f t="shared" ref="BT273" si="4538">BT272</f>
        <v>0</v>
      </c>
      <c r="BU273" s="398">
        <v>3037.49</v>
      </c>
      <c r="BV273" s="240">
        <f t="shared" si="4327"/>
        <v>0</v>
      </c>
      <c r="BW273" s="220">
        <f t="shared" ref="BW273" si="4539">BW272</f>
        <v>0</v>
      </c>
      <c r="BX273" s="398">
        <v>607.5</v>
      </c>
      <c r="BY273" s="236">
        <f t="shared" si="4328"/>
        <v>0</v>
      </c>
      <c r="BZ273" s="212">
        <f t="shared" si="4364"/>
        <v>0</v>
      </c>
      <c r="CA273" s="213"/>
      <c r="CB273" s="240">
        <f t="shared" si="4329"/>
        <v>0</v>
      </c>
      <c r="CC273" s="214">
        <f t="shared" si="4365"/>
        <v>0</v>
      </c>
      <c r="CD273" s="215"/>
      <c r="CE273" s="242">
        <f t="shared" si="4330"/>
        <v>0</v>
      </c>
      <c r="CF273" s="221">
        <f t="shared" si="4331"/>
        <v>29160.36</v>
      </c>
      <c r="CG273" s="222">
        <f t="shared" si="4332"/>
        <v>1</v>
      </c>
      <c r="CH273" s="222">
        <f t="shared" si="4333"/>
        <v>0</v>
      </c>
      <c r="CI273" s="223">
        <v>41883</v>
      </c>
      <c r="CJ273" s="209">
        <f t="shared" si="4334"/>
        <v>29160.36</v>
      </c>
      <c r="CK273" s="209">
        <f t="shared" si="4335"/>
        <v>0</v>
      </c>
      <c r="CL273" s="209">
        <f t="shared" si="4366"/>
        <v>1165543.8699999996</v>
      </c>
      <c r="CM273" s="207">
        <f>MAX(CL55:CL273)</f>
        <v>1165543.8699999996</v>
      </c>
      <c r="CN273" s="207">
        <f t="shared" si="4336"/>
        <v>0</v>
      </c>
      <c r="CO273" s="225" t="b">
        <f>(CN274=CM394)</f>
        <v>0</v>
      </c>
      <c r="CP273" s="226">
        <f t="shared" si="4304"/>
        <v>0</v>
      </c>
      <c r="CQ273" s="227">
        <f t="shared" si="4472"/>
        <v>43160</v>
      </c>
      <c r="CR273" s="228">
        <f t="shared" si="4473"/>
        <v>158033.5</v>
      </c>
      <c r="CS273" s="228">
        <f t="shared" si="4474"/>
        <v>0</v>
      </c>
      <c r="CT273" s="228">
        <f t="shared" si="4475"/>
        <v>0</v>
      </c>
      <c r="CU273" s="228">
        <f t="shared" si="4476"/>
        <v>0</v>
      </c>
      <c r="CV273" s="228">
        <f t="shared" si="4477"/>
        <v>0</v>
      </c>
      <c r="CW273" s="228">
        <f t="shared" si="4478"/>
        <v>158531</v>
      </c>
      <c r="CX273" s="228">
        <f t="shared" si="4479"/>
        <v>0</v>
      </c>
      <c r="CY273" s="228">
        <f t="shared" si="4480"/>
        <v>0</v>
      </c>
      <c r="CZ273" s="228">
        <f t="shared" si="4481"/>
        <v>0</v>
      </c>
      <c r="DA273" s="228">
        <f t="shared" si="4482"/>
        <v>81010</v>
      </c>
      <c r="DB273" s="228">
        <f t="shared" si="4483"/>
        <v>168601</v>
      </c>
      <c r="DC273" s="228">
        <f t="shared" si="4484"/>
        <v>0</v>
      </c>
      <c r="DD273" s="228">
        <f t="shared" si="4485"/>
        <v>0</v>
      </c>
      <c r="DE273" s="228">
        <f t="shared" si="4486"/>
        <v>177917.23999999993</v>
      </c>
      <c r="DF273" s="228">
        <f t="shared" si="4487"/>
        <v>0</v>
      </c>
      <c r="DG273" s="228">
        <f t="shared" si="4488"/>
        <v>0</v>
      </c>
      <c r="DH273" s="228">
        <f t="shared" si="4489"/>
        <v>132625.31000000006</v>
      </c>
      <c r="DI273" s="228">
        <f t="shared" si="4490"/>
        <v>0</v>
      </c>
      <c r="DJ273" s="228">
        <f t="shared" si="4491"/>
        <v>0</v>
      </c>
      <c r="DK273" s="228">
        <f t="shared" si="4492"/>
        <v>492241.9200000001</v>
      </c>
      <c r="DL273" s="228">
        <f t="shared" si="4493"/>
        <v>0</v>
      </c>
      <c r="DM273" s="228">
        <f t="shared" si="4494"/>
        <v>0</v>
      </c>
      <c r="DN273" s="228">
        <f t="shared" si="4495"/>
        <v>0</v>
      </c>
      <c r="DO273" s="228">
        <f t="shared" si="4496"/>
        <v>0</v>
      </c>
      <c r="DP273" s="229">
        <f t="shared" si="4497"/>
        <v>43160</v>
      </c>
      <c r="DQ273" s="228">
        <f t="shared" si="4002"/>
        <v>1368959.9700000002</v>
      </c>
      <c r="DR273" s="230">
        <f t="shared" si="4003"/>
        <v>43160</v>
      </c>
      <c r="DS273" s="231">
        <f t="shared" si="4004"/>
        <v>0</v>
      </c>
      <c r="DT273" s="232"/>
      <c r="DU273" s="232"/>
      <c r="DV273" s="232"/>
      <c r="DW273" s="232"/>
      <c r="DX273" s="232"/>
      <c r="DY273" s="232"/>
      <c r="DZ273" s="232"/>
      <c r="EA273" s="232"/>
      <c r="EB273" s="232"/>
      <c r="EC273" s="232"/>
      <c r="ED273" s="232"/>
      <c r="EE273" s="232"/>
      <c r="EF273" s="232"/>
      <c r="EG273" s="232"/>
      <c r="EH273" s="232"/>
      <c r="EI273" s="232"/>
      <c r="EJ273" s="232"/>
      <c r="EK273" s="232"/>
      <c r="EL273" s="232"/>
      <c r="EM273" s="232"/>
      <c r="EN273" s="205"/>
      <c r="EO273" s="205"/>
      <c r="EP273" s="205"/>
      <c r="EQ273" s="205"/>
      <c r="ER273" s="205"/>
      <c r="ES273" s="205"/>
      <c r="ET273" s="205"/>
      <c r="EU273" s="205"/>
      <c r="EV273" s="205"/>
      <c r="EW273" s="205"/>
      <c r="EX273" s="205"/>
      <c r="EY273" s="205"/>
      <c r="EZ273" s="205"/>
      <c r="FA273" s="233"/>
      <c r="FB273" s="233"/>
      <c r="FC273" s="233"/>
      <c r="FD273" s="233"/>
      <c r="FE273" s="233"/>
      <c r="FF273" s="233"/>
      <c r="FG273" s="233"/>
      <c r="FH273" s="233"/>
      <c r="FI273" s="233"/>
    </row>
    <row r="274" spans="1:165" s="234" customFormat="1" ht="19.5" customHeight="1" x14ac:dyDescent="0.35">
      <c r="A274" s="205"/>
      <c r="B274" s="466">
        <f t="shared" si="4337"/>
        <v>41913</v>
      </c>
      <c r="C274" s="467">
        <f t="shared" si="4338"/>
        <v>93817.86</v>
      </c>
      <c r="D274" s="467">
        <v>0</v>
      </c>
      <c r="E274" s="467">
        <v>0</v>
      </c>
      <c r="F274" s="467">
        <f t="shared" si="4305"/>
        <v>6387.52</v>
      </c>
      <c r="G274" s="467">
        <f t="shared" si="4339"/>
        <v>100205.38</v>
      </c>
      <c r="H274" s="480">
        <f t="shared" si="4340"/>
        <v>6.8084264552612905E-2</v>
      </c>
      <c r="I274" s="347">
        <f t="shared" si="4341"/>
        <v>1171931.3899999997</v>
      </c>
      <c r="J274" s="210">
        <f t="shared" si="4306"/>
        <v>0</v>
      </c>
      <c r="K274" s="211">
        <v>41913</v>
      </c>
      <c r="L274" s="212">
        <f t="shared" si="4342"/>
        <v>1</v>
      </c>
      <c r="M274" s="398">
        <v>3315</v>
      </c>
      <c r="N274" s="235">
        <f t="shared" si="4307"/>
        <v>3315</v>
      </c>
      <c r="O274" s="214">
        <f t="shared" ref="O274" si="4540">O273</f>
        <v>0</v>
      </c>
      <c r="P274" s="398">
        <v>296.39999999999998</v>
      </c>
      <c r="Q274" s="236">
        <f t="shared" si="4308"/>
        <v>0</v>
      </c>
      <c r="R274" s="212">
        <f t="shared" ref="R274" si="4541">R273</f>
        <v>0</v>
      </c>
      <c r="S274" s="398">
        <v>2433.1999999999998</v>
      </c>
      <c r="T274" s="237">
        <f t="shared" si="4309"/>
        <v>0</v>
      </c>
      <c r="U274" s="216">
        <f t="shared" ref="U274" si="4542">U273</f>
        <v>0</v>
      </c>
      <c r="V274" s="398">
        <v>208.22</v>
      </c>
      <c r="W274" s="237">
        <f t="shared" si="4310"/>
        <v>0</v>
      </c>
      <c r="X274" s="216">
        <f t="shared" ref="X274" si="4543">X273</f>
        <v>0</v>
      </c>
      <c r="Y274" s="383">
        <v>765</v>
      </c>
      <c r="Z274" s="238">
        <f t="shared" si="4311"/>
        <v>0</v>
      </c>
      <c r="AA274" s="218">
        <f t="shared" ref="AA274" si="4544">AA273</f>
        <v>1</v>
      </c>
      <c r="AB274" s="383">
        <v>343.5</v>
      </c>
      <c r="AC274" s="239">
        <f t="shared" si="4312"/>
        <v>343.5</v>
      </c>
      <c r="AD274" s="216">
        <f t="shared" ref="AD274" si="4545">AD273</f>
        <v>0</v>
      </c>
      <c r="AE274" s="383">
        <v>6.3</v>
      </c>
      <c r="AF274" s="239">
        <f t="shared" si="4313"/>
        <v>0</v>
      </c>
      <c r="AG274" s="216">
        <f t="shared" ref="AG274" si="4546">AG273</f>
        <v>0</v>
      </c>
      <c r="AH274" s="383">
        <v>4085</v>
      </c>
      <c r="AI274" s="238">
        <f t="shared" si="4314"/>
        <v>0</v>
      </c>
      <c r="AJ274" s="218">
        <f t="shared" ref="AJ274" si="4547">AJ273</f>
        <v>0</v>
      </c>
      <c r="AK274" s="383">
        <v>2042.5</v>
      </c>
      <c r="AL274" s="239">
        <f t="shared" si="4315"/>
        <v>0</v>
      </c>
      <c r="AM274" s="216">
        <f t="shared" ref="AM274" si="4548">AM273</f>
        <v>1</v>
      </c>
      <c r="AN274" s="383">
        <v>817</v>
      </c>
      <c r="AO274" s="238">
        <f t="shared" si="4316"/>
        <v>817</v>
      </c>
      <c r="AP274" s="218">
        <f t="shared" ref="AP274" si="4549">AP273</f>
        <v>1</v>
      </c>
      <c r="AQ274" s="397">
        <v>-507</v>
      </c>
      <c r="AR274" s="239">
        <f t="shared" si="4317"/>
        <v>-507</v>
      </c>
      <c r="AS274" s="216">
        <f t="shared" ref="AS274" si="4550">AS273</f>
        <v>0</v>
      </c>
      <c r="AT274" s="397">
        <v>-50.7</v>
      </c>
      <c r="AU274" s="240">
        <f t="shared" si="4318"/>
        <v>0</v>
      </c>
      <c r="AV274" s="214">
        <f t="shared" ref="AV274" si="4551">AV273</f>
        <v>0</v>
      </c>
      <c r="AW274" s="398">
        <v>562</v>
      </c>
      <c r="AX274" s="236">
        <f t="shared" si="4319"/>
        <v>0</v>
      </c>
      <c r="AY274" s="212">
        <f t="shared" ref="AY274" si="4552">AY273</f>
        <v>1</v>
      </c>
      <c r="AZ274" s="383">
        <v>633.75</v>
      </c>
      <c r="BA274" s="241">
        <f t="shared" si="4320"/>
        <v>633.75</v>
      </c>
      <c r="BB274" s="214">
        <f t="shared" ref="BB274" si="4553">BB273</f>
        <v>0</v>
      </c>
      <c r="BC274" s="383">
        <v>63.38</v>
      </c>
      <c r="BD274" s="242">
        <f t="shared" si="4321"/>
        <v>0</v>
      </c>
      <c r="BE274" s="212">
        <f t="shared" ref="BE274" si="4554">BE273</f>
        <v>0</v>
      </c>
      <c r="BF274" s="375">
        <v>1332.5</v>
      </c>
      <c r="BG274" s="242">
        <f t="shared" si="4322"/>
        <v>0</v>
      </c>
      <c r="BH274" s="212">
        <f t="shared" ref="BH274" si="4555">BH273</f>
        <v>1</v>
      </c>
      <c r="BI274" s="375">
        <v>666.25</v>
      </c>
      <c r="BJ274" s="240">
        <f t="shared" si="4323"/>
        <v>666.25</v>
      </c>
      <c r="BK274" s="212">
        <f t="shared" ref="BK274" si="4556">BK273</f>
        <v>0</v>
      </c>
      <c r="BL274" s="375">
        <v>133.25</v>
      </c>
      <c r="BM274" s="240">
        <f t="shared" si="4324"/>
        <v>0</v>
      </c>
      <c r="BN274" s="212">
        <f t="shared" ref="BN274" si="4557">BN273</f>
        <v>0</v>
      </c>
      <c r="BO274" s="398">
        <v>1443.75</v>
      </c>
      <c r="BP274" s="236">
        <f t="shared" si="4325"/>
        <v>0</v>
      </c>
      <c r="BQ274" s="212">
        <f t="shared" ref="BQ274" si="4558">BQ273</f>
        <v>2</v>
      </c>
      <c r="BR274" s="398">
        <v>559.51</v>
      </c>
      <c r="BS274" s="242">
        <f t="shared" si="4326"/>
        <v>1119.02</v>
      </c>
      <c r="BT274" s="212">
        <f t="shared" ref="BT274" si="4559">BT273</f>
        <v>0</v>
      </c>
      <c r="BU274" s="398">
        <v>240.76</v>
      </c>
      <c r="BV274" s="240">
        <f t="shared" si="4327"/>
        <v>0</v>
      </c>
      <c r="BW274" s="220">
        <f t="shared" ref="BW274" si="4560">BW273</f>
        <v>0</v>
      </c>
      <c r="BX274" s="397">
        <v>-14.25</v>
      </c>
      <c r="BY274" s="236">
        <f t="shared" si="4328"/>
        <v>0</v>
      </c>
      <c r="BZ274" s="212">
        <f t="shared" si="4364"/>
        <v>0</v>
      </c>
      <c r="CA274" s="213"/>
      <c r="CB274" s="240">
        <f t="shared" si="4329"/>
        <v>0</v>
      </c>
      <c r="CC274" s="214">
        <f t="shared" si="4365"/>
        <v>0</v>
      </c>
      <c r="CD274" s="215"/>
      <c r="CE274" s="242">
        <f t="shared" si="4330"/>
        <v>0</v>
      </c>
      <c r="CF274" s="221">
        <f t="shared" si="4331"/>
        <v>6387.52</v>
      </c>
      <c r="CG274" s="222">
        <f t="shared" si="4332"/>
        <v>1</v>
      </c>
      <c r="CH274" s="222">
        <f t="shared" si="4333"/>
        <v>0</v>
      </c>
      <c r="CI274" s="223">
        <v>41913</v>
      </c>
      <c r="CJ274" s="209">
        <f t="shared" si="4334"/>
        <v>6387.52</v>
      </c>
      <c r="CK274" s="209">
        <f t="shared" si="4335"/>
        <v>0</v>
      </c>
      <c r="CL274" s="209">
        <f t="shared" si="4366"/>
        <v>1171931.3899999997</v>
      </c>
      <c r="CM274" s="207">
        <f>MAX(CL55:CL274)</f>
        <v>1171931.3899999997</v>
      </c>
      <c r="CN274" s="207">
        <f t="shared" si="4336"/>
        <v>0</v>
      </c>
      <c r="CO274" s="225" t="b">
        <f>(CN275=CM394)</f>
        <v>0</v>
      </c>
      <c r="CP274" s="226">
        <f t="shared" si="4304"/>
        <v>0</v>
      </c>
      <c r="CQ274" s="227">
        <f t="shared" si="4472"/>
        <v>43191</v>
      </c>
      <c r="CR274" s="228">
        <f t="shared" si="4473"/>
        <v>153268.5</v>
      </c>
      <c r="CS274" s="228">
        <f t="shared" si="4474"/>
        <v>0</v>
      </c>
      <c r="CT274" s="228">
        <f t="shared" si="4475"/>
        <v>0</v>
      </c>
      <c r="CU274" s="228">
        <f t="shared" si="4476"/>
        <v>0</v>
      </c>
      <c r="CV274" s="228">
        <f t="shared" si="4477"/>
        <v>0</v>
      </c>
      <c r="CW274" s="228">
        <f t="shared" si="4478"/>
        <v>159537</v>
      </c>
      <c r="CX274" s="228">
        <f t="shared" si="4479"/>
        <v>0</v>
      </c>
      <c r="CY274" s="228">
        <f t="shared" si="4480"/>
        <v>0</v>
      </c>
      <c r="CZ274" s="228">
        <f t="shared" si="4481"/>
        <v>0</v>
      </c>
      <c r="DA274" s="228">
        <f t="shared" si="4482"/>
        <v>80863</v>
      </c>
      <c r="DB274" s="228">
        <f t="shared" si="4483"/>
        <v>169335</v>
      </c>
      <c r="DC274" s="228">
        <f t="shared" si="4484"/>
        <v>0</v>
      </c>
      <c r="DD274" s="228">
        <f t="shared" si="4485"/>
        <v>0</v>
      </c>
      <c r="DE274" s="228">
        <f t="shared" si="4486"/>
        <v>182029.73999999993</v>
      </c>
      <c r="DF274" s="228">
        <f t="shared" si="4487"/>
        <v>0</v>
      </c>
      <c r="DG274" s="228">
        <f t="shared" si="4488"/>
        <v>0</v>
      </c>
      <c r="DH274" s="228">
        <f t="shared" si="4489"/>
        <v>132763.31000000006</v>
      </c>
      <c r="DI274" s="228">
        <f t="shared" si="4490"/>
        <v>0</v>
      </c>
      <c r="DJ274" s="228">
        <f t="shared" si="4491"/>
        <v>0</v>
      </c>
      <c r="DK274" s="228">
        <f t="shared" si="4492"/>
        <v>497563.90000000008</v>
      </c>
      <c r="DL274" s="228">
        <f t="shared" si="4493"/>
        <v>0</v>
      </c>
      <c r="DM274" s="228">
        <f t="shared" si="4494"/>
        <v>0</v>
      </c>
      <c r="DN274" s="228">
        <f t="shared" si="4495"/>
        <v>0</v>
      </c>
      <c r="DO274" s="228">
        <f t="shared" si="4496"/>
        <v>0</v>
      </c>
      <c r="DP274" s="229">
        <f t="shared" si="4497"/>
        <v>43191</v>
      </c>
      <c r="DQ274" s="228">
        <f t="shared" si="4002"/>
        <v>1375360.4500000002</v>
      </c>
      <c r="DR274" s="230">
        <f t="shared" si="4003"/>
        <v>43191</v>
      </c>
      <c r="DS274" s="231">
        <f t="shared" si="4004"/>
        <v>0</v>
      </c>
      <c r="DT274" s="232"/>
      <c r="DU274" s="232"/>
      <c r="DV274" s="232"/>
      <c r="DW274" s="232"/>
      <c r="DX274" s="232"/>
      <c r="DY274" s="232"/>
      <c r="DZ274" s="232"/>
      <c r="EA274" s="232"/>
      <c r="EB274" s="232"/>
      <c r="EC274" s="232"/>
      <c r="ED274" s="232"/>
      <c r="EE274" s="232"/>
      <c r="EF274" s="232"/>
      <c r="EG274" s="232"/>
      <c r="EH274" s="232"/>
      <c r="EI274" s="232"/>
      <c r="EJ274" s="232"/>
      <c r="EK274" s="232"/>
      <c r="EL274" s="232"/>
      <c r="EM274" s="232"/>
      <c r="EN274" s="205"/>
      <c r="EO274" s="205"/>
      <c r="EP274" s="205"/>
      <c r="EQ274" s="205"/>
      <c r="ER274" s="205"/>
      <c r="ES274" s="205"/>
      <c r="ET274" s="205"/>
      <c r="EU274" s="205"/>
      <c r="EV274" s="205"/>
      <c r="EW274" s="205"/>
      <c r="EX274" s="205"/>
      <c r="EY274" s="205"/>
      <c r="EZ274" s="205"/>
      <c r="FA274" s="233"/>
      <c r="FB274" s="233"/>
      <c r="FC274" s="233"/>
      <c r="FD274" s="233"/>
      <c r="FE274" s="233"/>
      <c r="FF274" s="233"/>
      <c r="FG274" s="233"/>
      <c r="FH274" s="233"/>
      <c r="FI274" s="233"/>
    </row>
    <row r="275" spans="1:165" s="234" customFormat="1" ht="19.5" customHeight="1" x14ac:dyDescent="0.35">
      <c r="A275" s="205"/>
      <c r="B275" s="466">
        <f t="shared" si="4337"/>
        <v>41944</v>
      </c>
      <c r="C275" s="467">
        <f t="shared" si="4338"/>
        <v>100205.38</v>
      </c>
      <c r="D275" s="467">
        <v>0</v>
      </c>
      <c r="E275" s="467">
        <v>0</v>
      </c>
      <c r="F275" s="467">
        <f t="shared" si="4305"/>
        <v>15890.5</v>
      </c>
      <c r="G275" s="467">
        <f t="shared" si="4339"/>
        <v>116095.88</v>
      </c>
      <c r="H275" s="480">
        <f t="shared" si="4340"/>
        <v>0.15857930981350501</v>
      </c>
      <c r="I275" s="347">
        <f t="shared" si="4341"/>
        <v>1187821.8899999997</v>
      </c>
      <c r="J275" s="210">
        <f t="shared" si="4306"/>
        <v>0</v>
      </c>
      <c r="K275" s="211">
        <v>41944</v>
      </c>
      <c r="L275" s="212">
        <f t="shared" si="4342"/>
        <v>1</v>
      </c>
      <c r="M275" s="398">
        <v>2475.5</v>
      </c>
      <c r="N275" s="235">
        <f t="shared" si="4307"/>
        <v>2475.5</v>
      </c>
      <c r="O275" s="214">
        <f t="shared" ref="O275" si="4561">O274</f>
        <v>0</v>
      </c>
      <c r="P275" s="398">
        <v>247.55</v>
      </c>
      <c r="Q275" s="236">
        <f t="shared" si="4308"/>
        <v>0</v>
      </c>
      <c r="R275" s="212">
        <f t="shared" ref="R275" si="4562">R274</f>
        <v>0</v>
      </c>
      <c r="S275" s="398">
        <v>3591.4</v>
      </c>
      <c r="T275" s="237">
        <f t="shared" si="4309"/>
        <v>0</v>
      </c>
      <c r="U275" s="216">
        <f t="shared" ref="U275" si="4563">U274</f>
        <v>0</v>
      </c>
      <c r="V275" s="398">
        <v>359.14</v>
      </c>
      <c r="W275" s="237">
        <f t="shared" si="4310"/>
        <v>0</v>
      </c>
      <c r="X275" s="216">
        <f t="shared" ref="X275" si="4564">X274</f>
        <v>0</v>
      </c>
      <c r="Y275" s="382">
        <v>-5449</v>
      </c>
      <c r="Z275" s="238">
        <f t="shared" si="4311"/>
        <v>0</v>
      </c>
      <c r="AA275" s="218">
        <f t="shared" ref="AA275" si="4565">AA274</f>
        <v>1</v>
      </c>
      <c r="AB275" s="382">
        <v>-2744</v>
      </c>
      <c r="AC275" s="239">
        <f t="shared" si="4312"/>
        <v>-2744</v>
      </c>
      <c r="AD275" s="216">
        <f t="shared" ref="AD275" si="4566">AD274</f>
        <v>0</v>
      </c>
      <c r="AE275" s="382">
        <v>-580</v>
      </c>
      <c r="AF275" s="239">
        <f t="shared" si="4313"/>
        <v>0</v>
      </c>
      <c r="AG275" s="216">
        <f t="shared" ref="AG275" si="4567">AG274</f>
        <v>0</v>
      </c>
      <c r="AH275" s="383">
        <v>1732</v>
      </c>
      <c r="AI275" s="238">
        <f t="shared" si="4314"/>
        <v>0</v>
      </c>
      <c r="AJ275" s="218">
        <f t="shared" ref="AJ275" si="4568">AJ274</f>
        <v>0</v>
      </c>
      <c r="AK275" s="383">
        <v>827</v>
      </c>
      <c r="AL275" s="239">
        <f t="shared" si="4315"/>
        <v>0</v>
      </c>
      <c r="AM275" s="216">
        <f t="shared" ref="AM275" si="4569">AM274</f>
        <v>1</v>
      </c>
      <c r="AN275" s="383">
        <v>284</v>
      </c>
      <c r="AO275" s="238">
        <f t="shared" si="4316"/>
        <v>284</v>
      </c>
      <c r="AP275" s="218">
        <f t="shared" ref="AP275" si="4570">AP274</f>
        <v>1</v>
      </c>
      <c r="AQ275" s="398">
        <v>2850</v>
      </c>
      <c r="AR275" s="239">
        <f t="shared" si="4317"/>
        <v>2850</v>
      </c>
      <c r="AS275" s="216">
        <f t="shared" ref="AS275" si="4571">AS274</f>
        <v>0</v>
      </c>
      <c r="AT275" s="398">
        <v>285</v>
      </c>
      <c r="AU275" s="240">
        <f t="shared" si="4318"/>
        <v>0</v>
      </c>
      <c r="AV275" s="214">
        <f t="shared" ref="AV275" si="4572">AV274</f>
        <v>0</v>
      </c>
      <c r="AW275" s="398">
        <v>1274</v>
      </c>
      <c r="AX275" s="236">
        <f t="shared" si="4319"/>
        <v>0</v>
      </c>
      <c r="AY275" s="212">
        <f t="shared" ref="AY275" si="4573">AY274</f>
        <v>1</v>
      </c>
      <c r="AZ275" s="383">
        <v>718.75</v>
      </c>
      <c r="BA275" s="241">
        <f t="shared" si="4320"/>
        <v>718.75</v>
      </c>
      <c r="BB275" s="214">
        <f t="shared" ref="BB275" si="4574">BB274</f>
        <v>0</v>
      </c>
      <c r="BC275" s="383">
        <v>71.88</v>
      </c>
      <c r="BD275" s="242">
        <f t="shared" si="4321"/>
        <v>0</v>
      </c>
      <c r="BE275" s="212">
        <f t="shared" ref="BE275" si="4575">BE274</f>
        <v>0</v>
      </c>
      <c r="BF275" s="375">
        <v>912.5</v>
      </c>
      <c r="BG275" s="242">
        <f t="shared" si="4322"/>
        <v>0</v>
      </c>
      <c r="BH275" s="212">
        <f t="shared" ref="BH275" si="4576">BH274</f>
        <v>1</v>
      </c>
      <c r="BI275" s="375">
        <v>456.25</v>
      </c>
      <c r="BJ275" s="240">
        <f t="shared" si="4323"/>
        <v>456.25</v>
      </c>
      <c r="BK275" s="212">
        <f t="shared" ref="BK275" si="4577">BK274</f>
        <v>0</v>
      </c>
      <c r="BL275" s="375">
        <v>91.25</v>
      </c>
      <c r="BM275" s="240">
        <f t="shared" si="4324"/>
        <v>0</v>
      </c>
      <c r="BN275" s="212">
        <f t="shared" ref="BN275" si="4578">BN274</f>
        <v>0</v>
      </c>
      <c r="BO275" s="398">
        <v>1900</v>
      </c>
      <c r="BP275" s="236">
        <f t="shared" si="4325"/>
        <v>0</v>
      </c>
      <c r="BQ275" s="212">
        <f t="shared" ref="BQ275" si="4579">BQ274</f>
        <v>2</v>
      </c>
      <c r="BR275" s="398">
        <v>5925</v>
      </c>
      <c r="BS275" s="242">
        <f t="shared" si="4326"/>
        <v>11850</v>
      </c>
      <c r="BT275" s="212">
        <f t="shared" ref="BT275" si="4580">BT274</f>
        <v>0</v>
      </c>
      <c r="BU275" s="398">
        <v>2962.5</v>
      </c>
      <c r="BV275" s="240">
        <f t="shared" si="4327"/>
        <v>0</v>
      </c>
      <c r="BW275" s="220">
        <f t="shared" ref="BW275" si="4581">BW274</f>
        <v>0</v>
      </c>
      <c r="BX275" s="398">
        <v>592.5</v>
      </c>
      <c r="BY275" s="236">
        <f t="shared" si="4328"/>
        <v>0</v>
      </c>
      <c r="BZ275" s="212">
        <f t="shared" si="4364"/>
        <v>0</v>
      </c>
      <c r="CA275" s="213"/>
      <c r="CB275" s="240">
        <f t="shared" si="4329"/>
        <v>0</v>
      </c>
      <c r="CC275" s="214">
        <f t="shared" si="4365"/>
        <v>0</v>
      </c>
      <c r="CD275" s="215"/>
      <c r="CE275" s="242">
        <f t="shared" si="4330"/>
        <v>0</v>
      </c>
      <c r="CF275" s="221">
        <f t="shared" si="4331"/>
        <v>15890.5</v>
      </c>
      <c r="CG275" s="222">
        <f t="shared" si="4332"/>
        <v>1</v>
      </c>
      <c r="CH275" s="222">
        <f t="shared" si="4333"/>
        <v>0</v>
      </c>
      <c r="CI275" s="223">
        <v>41944</v>
      </c>
      <c r="CJ275" s="209">
        <f t="shared" si="4334"/>
        <v>15890.5</v>
      </c>
      <c r="CK275" s="209">
        <f t="shared" si="4335"/>
        <v>0</v>
      </c>
      <c r="CL275" s="209">
        <f t="shared" si="4366"/>
        <v>1187821.8899999997</v>
      </c>
      <c r="CM275" s="207">
        <f>MAX(CL55:CL275)</f>
        <v>1187821.8899999997</v>
      </c>
      <c r="CN275" s="207">
        <f t="shared" si="4336"/>
        <v>0</v>
      </c>
      <c r="CO275" s="225" t="b">
        <f>(CN276=CM394)</f>
        <v>0</v>
      </c>
      <c r="CP275" s="226">
        <f t="shared" si="4304"/>
        <v>0</v>
      </c>
      <c r="CQ275" s="227">
        <f t="shared" si="4472"/>
        <v>43221</v>
      </c>
      <c r="CR275" s="228">
        <f t="shared" si="4473"/>
        <v>153703.5</v>
      </c>
      <c r="CS275" s="228">
        <f t="shared" si="4474"/>
        <v>0</v>
      </c>
      <c r="CT275" s="228">
        <f t="shared" si="4475"/>
        <v>0</v>
      </c>
      <c r="CU275" s="228">
        <f t="shared" si="4476"/>
        <v>0</v>
      </c>
      <c r="CV275" s="228">
        <f t="shared" si="4477"/>
        <v>0</v>
      </c>
      <c r="CW275" s="228">
        <f t="shared" si="4478"/>
        <v>160386</v>
      </c>
      <c r="CX275" s="228">
        <f t="shared" si="4479"/>
        <v>0</v>
      </c>
      <c r="CY275" s="228">
        <f t="shared" si="4480"/>
        <v>0</v>
      </c>
      <c r="CZ275" s="228">
        <f t="shared" si="4481"/>
        <v>0</v>
      </c>
      <c r="DA275" s="228">
        <f t="shared" si="4482"/>
        <v>80791</v>
      </c>
      <c r="DB275" s="228">
        <f t="shared" si="4483"/>
        <v>168945</v>
      </c>
      <c r="DC275" s="228">
        <f t="shared" si="4484"/>
        <v>0</v>
      </c>
      <c r="DD275" s="228">
        <f t="shared" si="4485"/>
        <v>0</v>
      </c>
      <c r="DE275" s="228">
        <f t="shared" si="4486"/>
        <v>182200.98999999993</v>
      </c>
      <c r="DF275" s="228">
        <f t="shared" si="4487"/>
        <v>0</v>
      </c>
      <c r="DG275" s="228">
        <f t="shared" si="4488"/>
        <v>0</v>
      </c>
      <c r="DH275" s="228">
        <f t="shared" si="4489"/>
        <v>135175.81000000006</v>
      </c>
      <c r="DI275" s="228">
        <f t="shared" si="4490"/>
        <v>0</v>
      </c>
      <c r="DJ275" s="228">
        <f t="shared" si="4491"/>
        <v>0</v>
      </c>
      <c r="DK275" s="228">
        <f t="shared" si="4492"/>
        <v>496110.88000000006</v>
      </c>
      <c r="DL275" s="228">
        <f t="shared" si="4493"/>
        <v>0</v>
      </c>
      <c r="DM275" s="228">
        <f t="shared" si="4494"/>
        <v>0</v>
      </c>
      <c r="DN275" s="228">
        <f t="shared" si="4495"/>
        <v>0</v>
      </c>
      <c r="DO275" s="228">
        <f t="shared" si="4496"/>
        <v>0</v>
      </c>
      <c r="DP275" s="229">
        <f t="shared" si="4497"/>
        <v>43221</v>
      </c>
      <c r="DQ275" s="228">
        <f t="shared" si="4002"/>
        <v>1377313.1800000002</v>
      </c>
      <c r="DR275" s="230">
        <f t="shared" si="4003"/>
        <v>43221</v>
      </c>
      <c r="DS275" s="231">
        <f t="shared" si="4004"/>
        <v>0</v>
      </c>
      <c r="DT275" s="232"/>
      <c r="DU275" s="232"/>
      <c r="DV275" s="232"/>
      <c r="DW275" s="232"/>
      <c r="DX275" s="232"/>
      <c r="DY275" s="232"/>
      <c r="DZ275" s="232"/>
      <c r="EA275" s="232"/>
      <c r="EB275" s="232"/>
      <c r="EC275" s="232"/>
      <c r="ED275" s="232"/>
      <c r="EE275" s="232"/>
      <c r="EF275" s="232"/>
      <c r="EG275" s="232"/>
      <c r="EH275" s="232"/>
      <c r="EI275" s="232"/>
      <c r="EJ275" s="232"/>
      <c r="EK275" s="232"/>
      <c r="EL275" s="232"/>
      <c r="EM275" s="232"/>
      <c r="EN275" s="205"/>
      <c r="EO275" s="205"/>
      <c r="EP275" s="205"/>
      <c r="EQ275" s="205"/>
      <c r="ER275" s="205"/>
      <c r="ES275" s="205"/>
      <c r="ET275" s="205"/>
      <c r="EU275" s="205"/>
      <c r="EV275" s="205"/>
      <c r="EW275" s="205"/>
      <c r="EX275" s="205"/>
      <c r="EY275" s="205"/>
      <c r="EZ275" s="205"/>
      <c r="FA275" s="233"/>
      <c r="FB275" s="233"/>
      <c r="FC275" s="233"/>
      <c r="FD275" s="233"/>
      <c r="FE275" s="233"/>
      <c r="FF275" s="233"/>
      <c r="FG275" s="233"/>
      <c r="FH275" s="233"/>
      <c r="FI275" s="233"/>
    </row>
    <row r="276" spans="1:165" s="234" customFormat="1" ht="19.5" customHeight="1" x14ac:dyDescent="0.35">
      <c r="A276" s="205"/>
      <c r="B276" s="466">
        <f t="shared" si="4337"/>
        <v>41974</v>
      </c>
      <c r="C276" s="467">
        <f t="shared" si="4338"/>
        <v>116095.88</v>
      </c>
      <c r="D276" s="467">
        <v>0</v>
      </c>
      <c r="E276" s="467">
        <v>0</v>
      </c>
      <c r="F276" s="467">
        <f t="shared" si="4305"/>
        <v>8592.25</v>
      </c>
      <c r="G276" s="467">
        <f t="shared" si="4339"/>
        <v>124688.13</v>
      </c>
      <c r="H276" s="480">
        <f t="shared" si="4340"/>
        <v>7.4009947639830112E-2</v>
      </c>
      <c r="I276" s="347">
        <f t="shared" si="4341"/>
        <v>1196414.1399999997</v>
      </c>
      <c r="J276" s="210">
        <f t="shared" si="4306"/>
        <v>0</v>
      </c>
      <c r="K276" s="211">
        <v>41974</v>
      </c>
      <c r="L276" s="212">
        <f t="shared" si="4342"/>
        <v>1</v>
      </c>
      <c r="M276" s="397">
        <v>-3101</v>
      </c>
      <c r="N276" s="235">
        <f t="shared" si="4307"/>
        <v>-3101</v>
      </c>
      <c r="O276" s="214">
        <f t="shared" ref="O276" si="4582">O275</f>
        <v>0</v>
      </c>
      <c r="P276" s="397">
        <v>-380.3</v>
      </c>
      <c r="Q276" s="236">
        <f t="shared" si="4308"/>
        <v>0</v>
      </c>
      <c r="R276" s="212">
        <f t="shared" ref="R276" si="4583">R275</f>
        <v>0</v>
      </c>
      <c r="S276" s="397">
        <v>-5408</v>
      </c>
      <c r="T276" s="237">
        <f t="shared" si="4309"/>
        <v>0</v>
      </c>
      <c r="U276" s="216">
        <f t="shared" ref="U276" si="4584">U275</f>
        <v>0</v>
      </c>
      <c r="V276" s="397">
        <v>-611</v>
      </c>
      <c r="W276" s="237">
        <f t="shared" si="4310"/>
        <v>0</v>
      </c>
      <c r="X276" s="216">
        <f t="shared" ref="X276" si="4585">X275</f>
        <v>0</v>
      </c>
      <c r="Y276" s="383">
        <v>3939</v>
      </c>
      <c r="Z276" s="238">
        <f t="shared" si="4311"/>
        <v>0</v>
      </c>
      <c r="AA276" s="218">
        <f t="shared" ref="AA276" si="4586">AA275</f>
        <v>1</v>
      </c>
      <c r="AB276" s="383">
        <v>1950</v>
      </c>
      <c r="AC276" s="239">
        <f t="shared" si="4312"/>
        <v>1950</v>
      </c>
      <c r="AD276" s="216">
        <f t="shared" ref="AD276" si="4587">AD275</f>
        <v>0</v>
      </c>
      <c r="AE276" s="383">
        <v>358.8</v>
      </c>
      <c r="AF276" s="239">
        <f t="shared" si="4313"/>
        <v>0</v>
      </c>
      <c r="AG276" s="216">
        <f t="shared" ref="AG276" si="4588">AG275</f>
        <v>0</v>
      </c>
      <c r="AH276" s="382">
        <v>-8258</v>
      </c>
      <c r="AI276" s="238">
        <f t="shared" si="4314"/>
        <v>0</v>
      </c>
      <c r="AJ276" s="218">
        <f t="shared" ref="AJ276" si="4589">AJ275</f>
        <v>0</v>
      </c>
      <c r="AK276" s="382">
        <v>-4168</v>
      </c>
      <c r="AL276" s="239">
        <f t="shared" si="4315"/>
        <v>0</v>
      </c>
      <c r="AM276" s="216">
        <f t="shared" ref="AM276" si="4590">AM275</f>
        <v>1</v>
      </c>
      <c r="AN276" s="382">
        <v>-1714</v>
      </c>
      <c r="AO276" s="238">
        <f t="shared" si="4316"/>
        <v>-1714</v>
      </c>
      <c r="AP276" s="218">
        <f t="shared" ref="AP276" si="4591">AP275</f>
        <v>1</v>
      </c>
      <c r="AQ276" s="398">
        <v>3501</v>
      </c>
      <c r="AR276" s="239">
        <f t="shared" si="4317"/>
        <v>3501</v>
      </c>
      <c r="AS276" s="216">
        <f t="shared" ref="AS276" si="4592">AS275</f>
        <v>0</v>
      </c>
      <c r="AT276" s="398">
        <v>350.1</v>
      </c>
      <c r="AU276" s="240">
        <f t="shared" si="4318"/>
        <v>0</v>
      </c>
      <c r="AV276" s="214">
        <f t="shared" ref="AV276" si="4593">AV275</f>
        <v>0</v>
      </c>
      <c r="AW276" s="398">
        <v>1528</v>
      </c>
      <c r="AX276" s="236">
        <f t="shared" si="4319"/>
        <v>0</v>
      </c>
      <c r="AY276" s="212">
        <f t="shared" ref="AY276" si="4594">AY275</f>
        <v>1</v>
      </c>
      <c r="AZ276" s="383">
        <v>3646.25</v>
      </c>
      <c r="BA276" s="241">
        <f t="shared" si="4320"/>
        <v>3646.25</v>
      </c>
      <c r="BB276" s="214">
        <f t="shared" ref="BB276" si="4595">BB275</f>
        <v>0</v>
      </c>
      <c r="BC276" s="383">
        <v>364.63</v>
      </c>
      <c r="BD276" s="242">
        <f t="shared" si="4321"/>
        <v>0</v>
      </c>
      <c r="BE276" s="212">
        <f t="shared" ref="BE276" si="4596">BE275</f>
        <v>0</v>
      </c>
      <c r="BF276" s="375">
        <v>4420</v>
      </c>
      <c r="BG276" s="242">
        <f t="shared" si="4322"/>
        <v>0</v>
      </c>
      <c r="BH276" s="212">
        <f t="shared" ref="BH276" si="4597">BH275</f>
        <v>1</v>
      </c>
      <c r="BI276" s="375">
        <v>2210</v>
      </c>
      <c r="BJ276" s="240">
        <f t="shared" si="4323"/>
        <v>2210</v>
      </c>
      <c r="BK276" s="212">
        <f t="shared" ref="BK276" si="4598">BK275</f>
        <v>0</v>
      </c>
      <c r="BL276" s="375">
        <v>442</v>
      </c>
      <c r="BM276" s="240">
        <f t="shared" si="4324"/>
        <v>0</v>
      </c>
      <c r="BN276" s="212">
        <f t="shared" ref="BN276" si="4599">BN275</f>
        <v>0</v>
      </c>
      <c r="BO276" s="398">
        <v>1200</v>
      </c>
      <c r="BP276" s="236">
        <f t="shared" si="4325"/>
        <v>0</v>
      </c>
      <c r="BQ276" s="212">
        <f t="shared" ref="BQ276" si="4600">BQ275</f>
        <v>2</v>
      </c>
      <c r="BR276" s="398">
        <v>1050</v>
      </c>
      <c r="BS276" s="242">
        <f t="shared" si="4326"/>
        <v>2100</v>
      </c>
      <c r="BT276" s="212">
        <f t="shared" ref="BT276" si="4601">BT275</f>
        <v>0</v>
      </c>
      <c r="BU276" s="398">
        <v>525</v>
      </c>
      <c r="BV276" s="240">
        <f t="shared" si="4327"/>
        <v>0</v>
      </c>
      <c r="BW276" s="220">
        <f t="shared" ref="BW276" si="4602">BW275</f>
        <v>0</v>
      </c>
      <c r="BX276" s="398">
        <v>105</v>
      </c>
      <c r="BY276" s="236">
        <f t="shared" si="4328"/>
        <v>0</v>
      </c>
      <c r="BZ276" s="212">
        <f t="shared" si="4364"/>
        <v>0</v>
      </c>
      <c r="CA276" s="213"/>
      <c r="CB276" s="240">
        <f t="shared" si="4329"/>
        <v>0</v>
      </c>
      <c r="CC276" s="214">
        <f t="shared" si="4365"/>
        <v>0</v>
      </c>
      <c r="CD276" s="215"/>
      <c r="CE276" s="242">
        <f t="shared" si="4330"/>
        <v>0</v>
      </c>
      <c r="CF276" s="221">
        <f t="shared" si="4331"/>
        <v>8592.25</v>
      </c>
      <c r="CG276" s="222">
        <f t="shared" si="4332"/>
        <v>1</v>
      </c>
      <c r="CH276" s="222">
        <f t="shared" si="4333"/>
        <v>0</v>
      </c>
      <c r="CI276" s="223">
        <v>41974</v>
      </c>
      <c r="CJ276" s="209">
        <f t="shared" si="4334"/>
        <v>8592.25</v>
      </c>
      <c r="CK276" s="209">
        <f t="shared" si="4335"/>
        <v>0</v>
      </c>
      <c r="CL276" s="209">
        <f t="shared" si="4366"/>
        <v>1196414.1399999997</v>
      </c>
      <c r="CM276" s="207">
        <f>MAX(CL55:CL276)</f>
        <v>1196414.1399999997</v>
      </c>
      <c r="CN276" s="207">
        <f t="shared" si="4336"/>
        <v>0</v>
      </c>
      <c r="CO276" s="247"/>
      <c r="CP276" s="226"/>
      <c r="CQ276" s="227">
        <f t="shared" si="4472"/>
        <v>43252</v>
      </c>
      <c r="CR276" s="228">
        <f t="shared" si="4473"/>
        <v>154189.5</v>
      </c>
      <c r="CS276" s="228">
        <f t="shared" si="4474"/>
        <v>0</v>
      </c>
      <c r="CT276" s="228">
        <f t="shared" si="4475"/>
        <v>0</v>
      </c>
      <c r="CU276" s="228">
        <f t="shared" si="4476"/>
        <v>0</v>
      </c>
      <c r="CV276" s="228">
        <f t="shared" si="4477"/>
        <v>0</v>
      </c>
      <c r="CW276" s="228">
        <f t="shared" si="4478"/>
        <v>162662.5</v>
      </c>
      <c r="CX276" s="228">
        <f t="shared" si="4479"/>
        <v>0</v>
      </c>
      <c r="CY276" s="228">
        <f t="shared" si="4480"/>
        <v>0</v>
      </c>
      <c r="CZ276" s="228">
        <f t="shared" si="4481"/>
        <v>0</v>
      </c>
      <c r="DA276" s="228">
        <f t="shared" si="4482"/>
        <v>80250</v>
      </c>
      <c r="DB276" s="228">
        <f t="shared" si="4483"/>
        <v>168729</v>
      </c>
      <c r="DC276" s="228">
        <f t="shared" si="4484"/>
        <v>0</v>
      </c>
      <c r="DD276" s="228">
        <f t="shared" si="4485"/>
        <v>0</v>
      </c>
      <c r="DE276" s="228">
        <f t="shared" si="4486"/>
        <v>178086.23999999993</v>
      </c>
      <c r="DF276" s="228">
        <f t="shared" si="4487"/>
        <v>0</v>
      </c>
      <c r="DG276" s="228">
        <f t="shared" si="4488"/>
        <v>0</v>
      </c>
      <c r="DH276" s="228">
        <f t="shared" si="4489"/>
        <v>135236.44000000006</v>
      </c>
      <c r="DI276" s="228">
        <f t="shared" si="4490"/>
        <v>0</v>
      </c>
      <c r="DJ276" s="228">
        <f t="shared" si="4491"/>
        <v>0</v>
      </c>
      <c r="DK276" s="228">
        <f t="shared" si="4492"/>
        <v>495757.86000000004</v>
      </c>
      <c r="DL276" s="228">
        <f t="shared" si="4493"/>
        <v>0</v>
      </c>
      <c r="DM276" s="228">
        <f t="shared" si="4494"/>
        <v>0</v>
      </c>
      <c r="DN276" s="228">
        <f t="shared" si="4495"/>
        <v>0</v>
      </c>
      <c r="DO276" s="228">
        <f t="shared" si="4496"/>
        <v>0</v>
      </c>
      <c r="DP276" s="229">
        <f t="shared" si="4497"/>
        <v>43252</v>
      </c>
      <c r="DQ276" s="228">
        <f t="shared" si="4002"/>
        <v>1374911.54</v>
      </c>
      <c r="DR276" s="230">
        <f t="shared" si="4003"/>
        <v>43252</v>
      </c>
      <c r="DS276" s="231">
        <f t="shared" si="4004"/>
        <v>0</v>
      </c>
      <c r="DT276" s="232"/>
      <c r="DU276" s="232"/>
      <c r="DV276" s="232"/>
      <c r="DW276" s="232"/>
      <c r="DX276" s="232"/>
      <c r="DY276" s="232"/>
      <c r="DZ276" s="232"/>
      <c r="EA276" s="232"/>
      <c r="EB276" s="232"/>
      <c r="EC276" s="232"/>
      <c r="ED276" s="232"/>
      <c r="EE276" s="232"/>
      <c r="EF276" s="232"/>
      <c r="EG276" s="232"/>
      <c r="EH276" s="232"/>
      <c r="EI276" s="232"/>
      <c r="EJ276" s="232"/>
      <c r="EK276" s="232"/>
      <c r="EL276" s="232"/>
      <c r="EM276" s="232"/>
      <c r="EN276" s="205"/>
      <c r="EO276" s="205"/>
      <c r="EP276" s="205"/>
      <c r="EQ276" s="205"/>
      <c r="ER276" s="205"/>
      <c r="ES276" s="205"/>
      <c r="ET276" s="205"/>
      <c r="EU276" s="205"/>
      <c r="EV276" s="205"/>
      <c r="EW276" s="205"/>
      <c r="EX276" s="205"/>
      <c r="EY276" s="205"/>
      <c r="EZ276" s="205"/>
      <c r="FA276" s="233"/>
      <c r="FB276" s="233"/>
      <c r="FC276" s="233"/>
      <c r="FD276" s="233"/>
      <c r="FE276" s="233"/>
      <c r="FF276" s="233"/>
      <c r="FG276" s="233"/>
      <c r="FH276" s="233"/>
      <c r="FI276" s="233"/>
    </row>
    <row r="277" spans="1:165" s="234" customFormat="1" ht="19.5" customHeight="1" x14ac:dyDescent="0.35">
      <c r="A277" s="205"/>
      <c r="B277" s="466"/>
      <c r="C277" s="467"/>
      <c r="D277" s="467"/>
      <c r="E277" s="467"/>
      <c r="F277" s="481" t="s">
        <v>70</v>
      </c>
      <c r="G277" s="467"/>
      <c r="H277" s="482" t="s">
        <v>28</v>
      </c>
      <c r="I277" s="347"/>
      <c r="J277" s="210"/>
      <c r="K277" s="248"/>
      <c r="L277" s="212"/>
      <c r="M277"/>
      <c r="N277" s="235"/>
      <c r="O277" s="214"/>
      <c r="P277"/>
      <c r="Q277" s="236"/>
      <c r="R277" s="212"/>
      <c r="S277"/>
      <c r="T277" s="237"/>
      <c r="U277" s="216"/>
      <c r="V277"/>
      <c r="W277" s="237"/>
      <c r="X277" s="216"/>
      <c r="Y277" s="384" t="s">
        <v>70</v>
      </c>
      <c r="Z277" s="238"/>
      <c r="AA277" s="218"/>
      <c r="AB277" s="384" t="s">
        <v>70</v>
      </c>
      <c r="AC277" s="239"/>
      <c r="AD277" s="216"/>
      <c r="AE277" s="384" t="s">
        <v>70</v>
      </c>
      <c r="AF277" s="239"/>
      <c r="AG277" s="216"/>
      <c r="AH277" s="384" t="s">
        <v>70</v>
      </c>
      <c r="AI277" s="238"/>
      <c r="AJ277" s="218"/>
      <c r="AK277" s="384" t="s">
        <v>70</v>
      </c>
      <c r="AL277" s="239"/>
      <c r="AM277" s="216"/>
      <c r="AN277" s="384" t="s">
        <v>70</v>
      </c>
      <c r="AO277" s="238"/>
      <c r="AP277" s="218"/>
      <c r="AQ277" s="378" t="s">
        <v>4</v>
      </c>
      <c r="AR277" s="239"/>
      <c r="AS277" s="216"/>
      <c r="AT277" s="378" t="s">
        <v>4</v>
      </c>
      <c r="AU277" s="240"/>
      <c r="AV277" s="214"/>
      <c r="AW277" s="378" t="s">
        <v>4</v>
      </c>
      <c r="AX277" s="236"/>
      <c r="AY277" s="212"/>
      <c r="AZ277" s="384" t="s">
        <v>4</v>
      </c>
      <c r="BA277" s="241"/>
      <c r="BB277" s="214"/>
      <c r="BC277" s="384" t="s">
        <v>4</v>
      </c>
      <c r="BD277" s="242"/>
      <c r="BE277" s="212"/>
      <c r="BF277" s="380" t="s">
        <v>140</v>
      </c>
      <c r="BG277" s="242"/>
      <c r="BH277" s="212"/>
      <c r="BI277" s="380" t="s">
        <v>140</v>
      </c>
      <c r="BJ277" s="240"/>
      <c r="BK277" s="212"/>
      <c r="BL277" s="380" t="s">
        <v>140</v>
      </c>
      <c r="BM277" s="240"/>
      <c r="BN277" s="212"/>
      <c r="BO277" s="378" t="s">
        <v>4</v>
      </c>
      <c r="BP277" s="236"/>
      <c r="BQ277" s="212"/>
      <c r="BR277" s="378" t="s">
        <v>4</v>
      </c>
      <c r="BS277" s="242"/>
      <c r="BT277" s="212"/>
      <c r="BU277" s="378" t="s">
        <v>4</v>
      </c>
      <c r="BV277" s="240"/>
      <c r="BW277" s="220"/>
      <c r="BX277" s="378" t="s">
        <v>4</v>
      </c>
      <c r="BY277" s="236"/>
      <c r="BZ277" s="212"/>
      <c r="CA277" s="249"/>
      <c r="CB277" s="240"/>
      <c r="CC277" s="214"/>
      <c r="CD277" s="250"/>
      <c r="CE277" s="242"/>
      <c r="CF277" s="251" t="s">
        <v>4</v>
      </c>
      <c r="CG277" s="222"/>
      <c r="CH277" s="222"/>
      <c r="CI277" s="223"/>
      <c r="CJ277" s="209"/>
      <c r="CK277" s="209"/>
      <c r="CL277" s="209"/>
      <c r="CM277" s="207"/>
      <c r="CN277" s="207"/>
      <c r="CO277" s="247"/>
      <c r="CP277" s="226"/>
      <c r="CQ277" s="227">
        <f t="shared" si="4472"/>
        <v>43282</v>
      </c>
      <c r="CR277" s="228">
        <f t="shared" si="4473"/>
        <v>154901.5</v>
      </c>
      <c r="CS277" s="228">
        <f t="shared" si="4474"/>
        <v>0</v>
      </c>
      <c r="CT277" s="228">
        <f t="shared" si="4475"/>
        <v>0</v>
      </c>
      <c r="CU277" s="228">
        <f t="shared" si="4476"/>
        <v>0</v>
      </c>
      <c r="CV277" s="228">
        <f t="shared" si="4477"/>
        <v>0</v>
      </c>
      <c r="CW277" s="228">
        <f t="shared" si="4478"/>
        <v>164121</v>
      </c>
      <c r="CX277" s="228">
        <f t="shared" si="4479"/>
        <v>0</v>
      </c>
      <c r="CY277" s="228">
        <f t="shared" si="4480"/>
        <v>0</v>
      </c>
      <c r="CZ277" s="228">
        <f t="shared" si="4481"/>
        <v>0</v>
      </c>
      <c r="DA277" s="228">
        <f t="shared" si="4482"/>
        <v>80843</v>
      </c>
      <c r="DB277" s="228">
        <f t="shared" si="4483"/>
        <v>168478</v>
      </c>
      <c r="DC277" s="228">
        <f t="shared" si="4484"/>
        <v>0</v>
      </c>
      <c r="DD277" s="228">
        <f t="shared" si="4485"/>
        <v>0</v>
      </c>
      <c r="DE277" s="228">
        <f t="shared" si="4486"/>
        <v>176876.23999999993</v>
      </c>
      <c r="DF277" s="228">
        <f t="shared" si="4487"/>
        <v>0</v>
      </c>
      <c r="DG277" s="228">
        <f t="shared" si="4488"/>
        <v>0</v>
      </c>
      <c r="DH277" s="228">
        <f t="shared" si="4489"/>
        <v>134481.94000000006</v>
      </c>
      <c r="DI277" s="228">
        <f t="shared" si="4490"/>
        <v>0</v>
      </c>
      <c r="DJ277" s="228">
        <f t="shared" si="4491"/>
        <v>0</v>
      </c>
      <c r="DK277" s="228">
        <f t="shared" si="4492"/>
        <v>498082.84</v>
      </c>
      <c r="DL277" s="228">
        <f t="shared" si="4493"/>
        <v>0</v>
      </c>
      <c r="DM277" s="228">
        <f t="shared" si="4494"/>
        <v>0</v>
      </c>
      <c r="DN277" s="228">
        <f t="shared" si="4495"/>
        <v>0</v>
      </c>
      <c r="DO277" s="228">
        <f t="shared" si="4496"/>
        <v>0</v>
      </c>
      <c r="DP277" s="229">
        <f t="shared" si="4497"/>
        <v>43282</v>
      </c>
      <c r="DQ277" s="228">
        <f t="shared" si="4002"/>
        <v>1377784.52</v>
      </c>
      <c r="DR277" s="230">
        <f t="shared" si="4003"/>
        <v>43282</v>
      </c>
      <c r="DS277" s="231">
        <f t="shared" si="4004"/>
        <v>0</v>
      </c>
      <c r="DT277" s="232"/>
      <c r="DU277" s="232"/>
      <c r="DV277" s="232"/>
      <c r="DW277" s="232"/>
      <c r="DX277" s="232"/>
      <c r="DY277" s="232"/>
      <c r="DZ277" s="232"/>
      <c r="EA277" s="232"/>
      <c r="EB277" s="232"/>
      <c r="EC277" s="232"/>
      <c r="ED277" s="232"/>
      <c r="EE277" s="232"/>
      <c r="EF277" s="232"/>
      <c r="EG277" s="232"/>
      <c r="EH277" s="232"/>
      <c r="EI277" s="232"/>
      <c r="EJ277" s="232"/>
      <c r="EK277" s="232"/>
      <c r="EL277" s="232"/>
      <c r="EM277" s="232"/>
      <c r="EN277" s="205"/>
      <c r="EO277" s="205"/>
      <c r="EP277" s="205"/>
      <c r="EQ277" s="205"/>
      <c r="ER277" s="205"/>
      <c r="ES277" s="205"/>
      <c r="ET277" s="205"/>
      <c r="EU277" s="205"/>
      <c r="EV277" s="205"/>
      <c r="EW277" s="205"/>
      <c r="EX277" s="205"/>
      <c r="EY277" s="205"/>
      <c r="EZ277" s="205"/>
      <c r="FA277" s="233"/>
      <c r="FB277" s="233"/>
      <c r="FC277" s="233"/>
      <c r="FD277" s="233"/>
      <c r="FE277" s="233"/>
      <c r="FF277" s="233"/>
      <c r="FG277" s="233"/>
      <c r="FH277" s="233"/>
      <c r="FI277" s="233"/>
    </row>
    <row r="278" spans="1:165" s="234" customFormat="1" ht="19.5" customHeight="1" x14ac:dyDescent="0.35">
      <c r="A278" s="205"/>
      <c r="B278" s="466"/>
      <c r="C278" s="467"/>
      <c r="D278" s="467"/>
      <c r="E278" s="467"/>
      <c r="F278" s="479">
        <f>SUM(F265:F277)</f>
        <v>64688.130000000005</v>
      </c>
      <c r="G278" s="479"/>
      <c r="H278" s="483">
        <f>F278/D55</f>
        <v>1.0781355000000001</v>
      </c>
      <c r="I278" s="344"/>
      <c r="J278" s="253"/>
      <c r="K278" s="248"/>
      <c r="L278" s="212">
        <f>L275</f>
        <v>1</v>
      </c>
      <c r="M278" s="389">
        <v>1038</v>
      </c>
      <c r="N278" s="235">
        <f>M278*L278</f>
        <v>1038</v>
      </c>
      <c r="O278" s="214">
        <f>O275</f>
        <v>0</v>
      </c>
      <c r="P278" s="399">
        <v>-247.2</v>
      </c>
      <c r="Q278" s="236">
        <f>P278*O278</f>
        <v>0</v>
      </c>
      <c r="R278" s="212">
        <f>R275</f>
        <v>0</v>
      </c>
      <c r="S278" s="399">
        <v>-7282.4</v>
      </c>
      <c r="T278" s="237">
        <f>S278*R278</f>
        <v>0</v>
      </c>
      <c r="U278" s="216">
        <f>U275</f>
        <v>0</v>
      </c>
      <c r="V278" s="399">
        <v>-1079.24</v>
      </c>
      <c r="W278" s="237">
        <f>V278*U278</f>
        <v>0</v>
      </c>
      <c r="X278" s="216">
        <f>X275</f>
        <v>0</v>
      </c>
      <c r="Y278" s="385">
        <v>18375</v>
      </c>
      <c r="Z278" s="238">
        <f>Y278*X278</f>
        <v>0</v>
      </c>
      <c r="AA278" s="218">
        <f>AA275</f>
        <v>1</v>
      </c>
      <c r="AB278" s="385">
        <v>8992.5</v>
      </c>
      <c r="AC278" s="239">
        <f>AB278*AA278</f>
        <v>8992.5</v>
      </c>
      <c r="AD278" s="216">
        <f>AD275</f>
        <v>0</v>
      </c>
      <c r="AE278" s="385">
        <v>1486.5</v>
      </c>
      <c r="AF278" s="239">
        <f>AE278*AD278</f>
        <v>0</v>
      </c>
      <c r="AG278" s="216">
        <f>AG275</f>
        <v>0</v>
      </c>
      <c r="AH278" s="385">
        <v>19092</v>
      </c>
      <c r="AI278" s="238">
        <f>AH278*AG278</f>
        <v>0</v>
      </c>
      <c r="AJ278" s="218">
        <f>AJ275</f>
        <v>0</v>
      </c>
      <c r="AK278" s="385">
        <v>9312</v>
      </c>
      <c r="AL278" s="239">
        <f>AK278*AJ278</f>
        <v>0</v>
      </c>
      <c r="AM278" s="216">
        <f>AM275</f>
        <v>1</v>
      </c>
      <c r="AN278" s="385">
        <v>3444</v>
      </c>
      <c r="AO278" s="238">
        <f>AN278*AM278</f>
        <v>3444</v>
      </c>
      <c r="AP278" s="218">
        <f>AP275</f>
        <v>1</v>
      </c>
      <c r="AQ278" s="389">
        <v>9253</v>
      </c>
      <c r="AR278" s="239">
        <f>AQ278*AP278</f>
        <v>9253</v>
      </c>
      <c r="AS278" s="216">
        <f>AS275</f>
        <v>0</v>
      </c>
      <c r="AT278" s="389">
        <v>574.29999999999995</v>
      </c>
      <c r="AU278" s="240">
        <f>AT278*AS278</f>
        <v>0</v>
      </c>
      <c r="AV278" s="214">
        <f>AV275</f>
        <v>0</v>
      </c>
      <c r="AW278" s="389">
        <v>12223</v>
      </c>
      <c r="AX278" s="236">
        <f>AW278*AV278</f>
        <v>0</v>
      </c>
      <c r="AY278" s="212">
        <f>AY275</f>
        <v>1</v>
      </c>
      <c r="AZ278" s="385">
        <v>9014</v>
      </c>
      <c r="BA278" s="241">
        <f>AZ278*AY278</f>
        <v>9014</v>
      </c>
      <c r="BB278" s="214">
        <f>BB275</f>
        <v>0</v>
      </c>
      <c r="BC278" s="385">
        <v>585.5</v>
      </c>
      <c r="BD278" s="242">
        <f>BC278*BB278</f>
        <v>0</v>
      </c>
      <c r="BE278" s="212">
        <f>BE275</f>
        <v>0</v>
      </c>
      <c r="BF278" s="379">
        <v>11654</v>
      </c>
      <c r="BG278" s="242">
        <f>BF278*BE278</f>
        <v>0</v>
      </c>
      <c r="BH278" s="212">
        <f>BH275</f>
        <v>1</v>
      </c>
      <c r="BI278" s="379">
        <v>5651.5</v>
      </c>
      <c r="BJ278" s="240">
        <f>BI278*BH278</f>
        <v>5651.5</v>
      </c>
      <c r="BK278" s="212">
        <f>BK275</f>
        <v>0</v>
      </c>
      <c r="BL278" s="379">
        <v>849.5</v>
      </c>
      <c r="BM278" s="240">
        <f>BL278*BK278</f>
        <v>0</v>
      </c>
      <c r="BN278" s="212">
        <f>BN275</f>
        <v>0</v>
      </c>
      <c r="BO278" s="389">
        <v>8420.75</v>
      </c>
      <c r="BP278" s="236">
        <f>BO278*BN278</f>
        <v>0</v>
      </c>
      <c r="BQ278" s="212">
        <f>BQ275</f>
        <v>2</v>
      </c>
      <c r="BR278" s="389">
        <v>13647.56</v>
      </c>
      <c r="BS278" s="242">
        <f>BR278*BQ278</f>
        <v>27295.119999999999</v>
      </c>
      <c r="BT278" s="212">
        <f>BT275</f>
        <v>0</v>
      </c>
      <c r="BU278" s="389">
        <v>6628.78</v>
      </c>
      <c r="BV278" s="240">
        <f>BU278*BT278</f>
        <v>0</v>
      </c>
      <c r="BW278" s="220">
        <f>BW275</f>
        <v>0</v>
      </c>
      <c r="BX278" s="389">
        <v>1013.76</v>
      </c>
      <c r="BY278" s="236">
        <f>BX278*BW278</f>
        <v>0</v>
      </c>
      <c r="BZ278" s="212">
        <f>BZ275</f>
        <v>0</v>
      </c>
      <c r="CA278" s="213"/>
      <c r="CB278" s="240">
        <f>CA278*BZ278</f>
        <v>0</v>
      </c>
      <c r="CC278" s="214">
        <f>CC275</f>
        <v>0</v>
      </c>
      <c r="CD278" s="215"/>
      <c r="CE278" s="242">
        <f>CD278*CC278</f>
        <v>0</v>
      </c>
      <c r="CF278" s="254">
        <f>N278+Q278+T278+W278+Z278+AC278+AF278+AI278+AL278+AO278+AR278+AU278+AX278+BA278+BD278+BG278+BJ278+BM278+BP278+BS278+BV278+BY278+CB278+CE278</f>
        <v>64688.119999999995</v>
      </c>
      <c r="CG278" s="222"/>
      <c r="CH278" s="222"/>
      <c r="CI278" s="223"/>
      <c r="CJ278" s="209"/>
      <c r="CK278" s="209"/>
      <c r="CL278" s="209"/>
      <c r="CM278" s="207"/>
      <c r="CN278" s="207"/>
      <c r="CO278" s="225"/>
      <c r="CP278" s="226"/>
      <c r="CQ278" s="227">
        <f t="shared" si="4472"/>
        <v>43313</v>
      </c>
      <c r="CR278" s="228">
        <f t="shared" si="4473"/>
        <v>159163</v>
      </c>
      <c r="CS278" s="228">
        <f t="shared" si="4474"/>
        <v>0</v>
      </c>
      <c r="CT278" s="228">
        <f t="shared" si="4475"/>
        <v>0</v>
      </c>
      <c r="CU278" s="228">
        <f t="shared" si="4476"/>
        <v>0</v>
      </c>
      <c r="CV278" s="228">
        <f t="shared" si="4477"/>
        <v>0</v>
      </c>
      <c r="CW278" s="228">
        <f t="shared" si="4478"/>
        <v>165232.5</v>
      </c>
      <c r="CX278" s="228">
        <f t="shared" si="4479"/>
        <v>0</v>
      </c>
      <c r="CY278" s="228">
        <f t="shared" si="4480"/>
        <v>0</v>
      </c>
      <c r="CZ278" s="228">
        <f t="shared" si="4481"/>
        <v>0</v>
      </c>
      <c r="DA278" s="228">
        <f t="shared" si="4482"/>
        <v>81824</v>
      </c>
      <c r="DB278" s="228">
        <f t="shared" si="4483"/>
        <v>170872</v>
      </c>
      <c r="DC278" s="228">
        <f t="shared" si="4484"/>
        <v>0</v>
      </c>
      <c r="DD278" s="228">
        <f t="shared" si="4485"/>
        <v>0</v>
      </c>
      <c r="DE278" s="228">
        <f t="shared" si="4486"/>
        <v>179289.73999999993</v>
      </c>
      <c r="DF278" s="228">
        <f t="shared" si="4487"/>
        <v>0</v>
      </c>
      <c r="DG278" s="228">
        <f t="shared" si="4488"/>
        <v>0</v>
      </c>
      <c r="DH278" s="228">
        <f t="shared" si="4489"/>
        <v>134336.44000000006</v>
      </c>
      <c r="DI278" s="228">
        <f t="shared" si="4490"/>
        <v>0</v>
      </c>
      <c r="DJ278" s="228">
        <f t="shared" si="4491"/>
        <v>0</v>
      </c>
      <c r="DK278" s="228">
        <f t="shared" si="4492"/>
        <v>497226.82</v>
      </c>
      <c r="DL278" s="228">
        <f t="shared" si="4493"/>
        <v>0</v>
      </c>
      <c r="DM278" s="228">
        <f t="shared" si="4494"/>
        <v>0</v>
      </c>
      <c r="DN278" s="228">
        <f t="shared" si="4495"/>
        <v>0</v>
      </c>
      <c r="DO278" s="228">
        <f t="shared" si="4496"/>
        <v>0</v>
      </c>
      <c r="DP278" s="229">
        <f t="shared" si="4497"/>
        <v>43313</v>
      </c>
      <c r="DQ278" s="228">
        <f t="shared" si="4002"/>
        <v>1387944.5</v>
      </c>
      <c r="DR278" s="230">
        <f t="shared" si="4003"/>
        <v>43313</v>
      </c>
      <c r="DS278" s="231">
        <f t="shared" si="4004"/>
        <v>0</v>
      </c>
      <c r="DT278" s="232"/>
      <c r="DU278" s="232"/>
      <c r="DV278" s="232"/>
      <c r="DW278" s="232"/>
      <c r="DX278" s="232"/>
      <c r="DY278" s="232"/>
      <c r="DZ278" s="232"/>
      <c r="EA278" s="232"/>
      <c r="EB278" s="232"/>
      <c r="EC278" s="232"/>
      <c r="ED278" s="232"/>
      <c r="EE278" s="232"/>
      <c r="EF278" s="232"/>
      <c r="EG278" s="232"/>
      <c r="EH278" s="232"/>
      <c r="EI278" s="232"/>
      <c r="EJ278" s="232"/>
      <c r="EK278" s="232"/>
      <c r="EL278" s="232"/>
      <c r="EM278" s="232"/>
      <c r="EN278" s="205"/>
      <c r="EO278" s="205"/>
      <c r="EP278" s="205"/>
      <c r="EQ278" s="205"/>
      <c r="ER278" s="205"/>
      <c r="ES278" s="205"/>
      <c r="ET278" s="205"/>
      <c r="EU278" s="205"/>
      <c r="EV278" s="205"/>
      <c r="EW278" s="205"/>
      <c r="EX278" s="205"/>
      <c r="EY278" s="205"/>
      <c r="EZ278" s="205"/>
      <c r="FA278" s="233"/>
      <c r="FB278" s="233"/>
      <c r="FC278" s="233"/>
      <c r="FD278" s="233"/>
      <c r="FE278" s="233"/>
      <c r="FF278" s="233"/>
      <c r="FG278" s="233"/>
      <c r="FH278" s="233"/>
      <c r="FI278" s="233"/>
    </row>
    <row r="279" spans="1:165" s="234" customFormat="1" ht="19.5" customHeight="1" x14ac:dyDescent="0.35">
      <c r="A279" s="205"/>
      <c r="B279" s="466"/>
      <c r="C279" s="467"/>
      <c r="D279" s="467"/>
      <c r="E279" s="467"/>
      <c r="F279" s="467"/>
      <c r="G279" s="467"/>
      <c r="H279" s="480"/>
      <c r="I279" s="347"/>
      <c r="J279" s="210"/>
      <c r="K279" s="248"/>
      <c r="L279" s="212"/>
      <c r="M279"/>
      <c r="N279" s="255"/>
      <c r="O279" s="214"/>
      <c r="P279"/>
      <c r="Q279" s="256"/>
      <c r="R279" s="212"/>
      <c r="S279"/>
      <c r="T279" s="257"/>
      <c r="U279" s="216"/>
      <c r="V279"/>
      <c r="W279" s="258"/>
      <c r="X279" s="216"/>
      <c r="Y279"/>
      <c r="Z279" s="259"/>
      <c r="AA279" s="218"/>
      <c r="AB279"/>
      <c r="AC279" s="258"/>
      <c r="AD279" s="216"/>
      <c r="AE279"/>
      <c r="AF279" s="258"/>
      <c r="AG279" s="216"/>
      <c r="AH279"/>
      <c r="AI279" s="259"/>
      <c r="AJ279" s="218"/>
      <c r="AK279"/>
      <c r="AL279" s="258"/>
      <c r="AM279" s="216"/>
      <c r="AN279"/>
      <c r="AO279" s="259"/>
      <c r="AP279" s="218"/>
      <c r="AQ279"/>
      <c r="AR279" s="258"/>
      <c r="AS279" s="216"/>
      <c r="AT279"/>
      <c r="AU279" s="260"/>
      <c r="AV279" s="214"/>
      <c r="AW279"/>
      <c r="AX279" s="256"/>
      <c r="AY279" s="212"/>
      <c r="AZ279"/>
      <c r="BA279" s="260"/>
      <c r="BB279" s="214"/>
      <c r="BC279"/>
      <c r="BD279" s="256"/>
      <c r="BE279" s="212"/>
      <c r="BF279"/>
      <c r="BG279" s="256"/>
      <c r="BH279" s="212"/>
      <c r="BI279"/>
      <c r="BJ279" s="260"/>
      <c r="BK279" s="212"/>
      <c r="BL279"/>
      <c r="BM279" s="260"/>
      <c r="BN279" s="212"/>
      <c r="BO279"/>
      <c r="BP279" s="256"/>
      <c r="BQ279" s="212"/>
      <c r="BR279"/>
      <c r="BS279" s="256"/>
      <c r="BT279" s="212"/>
      <c r="BU279"/>
      <c r="BV279" s="260"/>
      <c r="BW279" s="220"/>
      <c r="BX279"/>
      <c r="BY279" s="256"/>
      <c r="BZ279" s="212"/>
      <c r="CA279" s="249"/>
      <c r="CB279" s="260"/>
      <c r="CC279" s="214"/>
      <c r="CD279" s="250"/>
      <c r="CE279" s="261"/>
      <c r="CF279" s="221"/>
      <c r="CG279" s="222"/>
      <c r="CH279" s="222"/>
      <c r="CI279" s="223"/>
      <c r="CJ279" s="209"/>
      <c r="CK279" s="209"/>
      <c r="CL279" s="209"/>
      <c r="CM279" s="207"/>
      <c r="CN279" s="207"/>
      <c r="CO279" s="225" t="b">
        <f>(CN280=CM394)</f>
        <v>0</v>
      </c>
      <c r="CP279" s="226">
        <f t="shared" ref="CP279:CP290" si="4603">CO279*CI280</f>
        <v>0</v>
      </c>
      <c r="CQ279" s="227">
        <f t="shared" si="4472"/>
        <v>43344</v>
      </c>
      <c r="CR279" s="228">
        <f t="shared" si="4473"/>
        <v>159786</v>
      </c>
      <c r="CS279" s="228">
        <f t="shared" si="4474"/>
        <v>0</v>
      </c>
      <c r="CT279" s="228">
        <f t="shared" si="4475"/>
        <v>0</v>
      </c>
      <c r="CU279" s="228">
        <f t="shared" si="4476"/>
        <v>0</v>
      </c>
      <c r="CV279" s="228">
        <f t="shared" si="4477"/>
        <v>0</v>
      </c>
      <c r="CW279" s="228">
        <f t="shared" si="4478"/>
        <v>164693.5</v>
      </c>
      <c r="CX279" s="228">
        <f t="shared" si="4479"/>
        <v>0</v>
      </c>
      <c r="CY279" s="228">
        <f t="shared" si="4480"/>
        <v>0</v>
      </c>
      <c r="CZ279" s="228">
        <f t="shared" si="4481"/>
        <v>0</v>
      </c>
      <c r="DA279" s="228">
        <f t="shared" si="4482"/>
        <v>81694</v>
      </c>
      <c r="DB279" s="228">
        <f t="shared" si="4483"/>
        <v>169215</v>
      </c>
      <c r="DC279" s="228">
        <f t="shared" si="4484"/>
        <v>0</v>
      </c>
      <c r="DD279" s="228">
        <f t="shared" si="4485"/>
        <v>0</v>
      </c>
      <c r="DE279" s="228">
        <f t="shared" si="4486"/>
        <v>178267.23999999993</v>
      </c>
      <c r="DF279" s="228">
        <f t="shared" si="4487"/>
        <v>0</v>
      </c>
      <c r="DG279" s="228">
        <f t="shared" si="4488"/>
        <v>0</v>
      </c>
      <c r="DH279" s="228">
        <f t="shared" si="4489"/>
        <v>134357.07000000007</v>
      </c>
      <c r="DI279" s="228">
        <f t="shared" si="4490"/>
        <v>0</v>
      </c>
      <c r="DJ279" s="228">
        <f t="shared" si="4491"/>
        <v>0</v>
      </c>
      <c r="DK279" s="228">
        <f t="shared" si="4492"/>
        <v>502351.82</v>
      </c>
      <c r="DL279" s="228">
        <f t="shared" si="4493"/>
        <v>0</v>
      </c>
      <c r="DM279" s="228">
        <f t="shared" si="4494"/>
        <v>0</v>
      </c>
      <c r="DN279" s="228">
        <f t="shared" si="4495"/>
        <v>0</v>
      </c>
      <c r="DO279" s="228">
        <f t="shared" si="4496"/>
        <v>0</v>
      </c>
      <c r="DP279" s="229">
        <f t="shared" si="4497"/>
        <v>43344</v>
      </c>
      <c r="DQ279" s="228">
        <f t="shared" si="4002"/>
        <v>1390364.6300000001</v>
      </c>
      <c r="DR279" s="230">
        <f t="shared" si="4003"/>
        <v>43344</v>
      </c>
      <c r="DS279" s="231">
        <f t="shared" si="4004"/>
        <v>0</v>
      </c>
      <c r="DT279" s="232"/>
      <c r="DU279" s="232"/>
      <c r="DV279" s="232"/>
      <c r="DW279" s="232"/>
      <c r="DX279" s="232"/>
      <c r="DY279" s="232"/>
      <c r="DZ279" s="232"/>
      <c r="EA279" s="232"/>
      <c r="EB279" s="232"/>
      <c r="EC279" s="232"/>
      <c r="ED279" s="232"/>
      <c r="EE279" s="232"/>
      <c r="EF279" s="232"/>
      <c r="EG279" s="232"/>
      <c r="EH279" s="232"/>
      <c r="EI279" s="232"/>
      <c r="EJ279" s="232"/>
      <c r="EK279" s="232"/>
      <c r="EL279" s="232"/>
      <c r="EM279" s="232"/>
      <c r="EN279" s="205"/>
      <c r="EO279" s="205"/>
      <c r="EP279" s="205"/>
      <c r="EQ279" s="205"/>
      <c r="ER279" s="205"/>
      <c r="ES279" s="205"/>
      <c r="ET279" s="205"/>
      <c r="EU279" s="205"/>
      <c r="EV279" s="205"/>
      <c r="EW279" s="205"/>
      <c r="EX279" s="205"/>
      <c r="EY279" s="205"/>
      <c r="EZ279" s="205"/>
      <c r="FA279" s="233"/>
      <c r="FB279" s="233"/>
      <c r="FC279" s="233"/>
      <c r="FD279" s="233"/>
      <c r="FE279" s="233"/>
      <c r="FF279" s="233"/>
      <c r="FG279" s="233"/>
      <c r="FH279" s="233"/>
      <c r="FI279" s="233"/>
    </row>
    <row r="280" spans="1:165" s="234" customFormat="1" ht="19.5" customHeight="1" x14ac:dyDescent="0.35">
      <c r="A280" s="205"/>
      <c r="B280" s="466">
        <f>EDATE(B276,1)</f>
        <v>42005</v>
      </c>
      <c r="C280" s="467">
        <f>C265</f>
        <v>60000</v>
      </c>
      <c r="D280" s="467">
        <f>(F278&lt;0)*-F278</f>
        <v>0</v>
      </c>
      <c r="E280" s="467">
        <f>(F278&gt;0)*-F278</f>
        <v>-64688.130000000005</v>
      </c>
      <c r="F280" s="467">
        <f t="shared" ref="F280:F291" si="4604">CF280</f>
        <v>24460.38</v>
      </c>
      <c r="G280" s="467">
        <f>F280+D55</f>
        <v>84460.38</v>
      </c>
      <c r="H280" s="480">
        <f>F280/D55</f>
        <v>0.40767300000000001</v>
      </c>
      <c r="I280" s="347">
        <f>F280+I276</f>
        <v>1220874.5199999996</v>
      </c>
      <c r="J280" s="210">
        <f t="shared" ref="J280:J291" si="4605">CN280</f>
        <v>0</v>
      </c>
      <c r="K280" s="211">
        <v>42005</v>
      </c>
      <c r="L280" s="212">
        <f>L276</f>
        <v>1</v>
      </c>
      <c r="M280" s="397">
        <v>-2980.5</v>
      </c>
      <c r="N280" s="235">
        <f t="shared" ref="N280:N291" si="4606">M280*L280</f>
        <v>-2980.5</v>
      </c>
      <c r="O280" s="214">
        <f>O276</f>
        <v>0</v>
      </c>
      <c r="P280" s="397">
        <v>-403.35</v>
      </c>
      <c r="Q280" s="236">
        <f t="shared" ref="Q280:Q291" si="4607">P280*O280</f>
        <v>0</v>
      </c>
      <c r="R280" s="212">
        <f>R276</f>
        <v>0</v>
      </c>
      <c r="S280" s="397">
        <v>-3800.8</v>
      </c>
      <c r="T280" s="237">
        <f t="shared" ref="T280:T291" si="4608">S280*R280</f>
        <v>0</v>
      </c>
      <c r="U280" s="216">
        <f>U276</f>
        <v>0</v>
      </c>
      <c r="V280" s="397">
        <v>-485.38</v>
      </c>
      <c r="W280" s="237">
        <f t="shared" ref="W280:W291" si="4609">V280*U280</f>
        <v>0</v>
      </c>
      <c r="X280" s="216">
        <f>X276</f>
        <v>0</v>
      </c>
      <c r="Y280" s="383">
        <v>5783</v>
      </c>
      <c r="Z280" s="238">
        <f t="shared" ref="Z280:Z291" si="4610">Y280*X280</f>
        <v>0</v>
      </c>
      <c r="AA280" s="218">
        <f>AA276</f>
        <v>1</v>
      </c>
      <c r="AB280" s="383">
        <v>2872</v>
      </c>
      <c r="AC280" s="239">
        <f t="shared" ref="AC280:AC291" si="4611">AB280*AA280</f>
        <v>2872</v>
      </c>
      <c r="AD280" s="216">
        <f>AD276</f>
        <v>0</v>
      </c>
      <c r="AE280" s="383">
        <v>543.20000000000005</v>
      </c>
      <c r="AF280" s="239">
        <f t="shared" ref="AF280:AF291" si="4612">AE280*AD280</f>
        <v>0</v>
      </c>
      <c r="AG280" s="216">
        <f>AG276</f>
        <v>0</v>
      </c>
      <c r="AH280" s="382">
        <v>-744</v>
      </c>
      <c r="AI280" s="238">
        <f t="shared" ref="AI280:AI291" si="4613">AH280*AG280</f>
        <v>0</v>
      </c>
      <c r="AJ280" s="218">
        <f>AJ276</f>
        <v>0</v>
      </c>
      <c r="AK280" s="382">
        <v>-391.5</v>
      </c>
      <c r="AL280" s="239">
        <f t="shared" ref="AL280:AL291" si="4614">AK280*AJ280</f>
        <v>0</v>
      </c>
      <c r="AM280" s="216">
        <f>AM276</f>
        <v>1</v>
      </c>
      <c r="AN280" s="382">
        <v>-180</v>
      </c>
      <c r="AO280" s="238">
        <f t="shared" ref="AO280:AO291" si="4615">AN280*AM280</f>
        <v>-180</v>
      </c>
      <c r="AP280" s="218">
        <f>AP276</f>
        <v>1</v>
      </c>
      <c r="AQ280" s="398">
        <v>3949</v>
      </c>
      <c r="AR280" s="239">
        <f t="shared" ref="AR280:AR291" si="4616">AQ280*AP280</f>
        <v>3949</v>
      </c>
      <c r="AS280" s="216">
        <f>AS276</f>
        <v>0</v>
      </c>
      <c r="AT280" s="398">
        <v>394.9</v>
      </c>
      <c r="AU280" s="240">
        <f t="shared" ref="AU280:AU291" si="4617">AT280*AS280</f>
        <v>0</v>
      </c>
      <c r="AV280" s="214">
        <f>AV276</f>
        <v>0</v>
      </c>
      <c r="AW280" s="398">
        <v>7466</v>
      </c>
      <c r="AX280" s="236">
        <f t="shared" ref="AX280:AX291" si="4618">AW280*AV280</f>
        <v>0</v>
      </c>
      <c r="AY280" s="212">
        <f>AY276</f>
        <v>1</v>
      </c>
      <c r="AZ280" s="383">
        <v>16233.5</v>
      </c>
      <c r="BA280" s="241">
        <f t="shared" ref="BA280:BA291" si="4619">AZ280*AY280</f>
        <v>16233.5</v>
      </c>
      <c r="BB280" s="214">
        <f>BB276</f>
        <v>0</v>
      </c>
      <c r="BC280" s="383">
        <v>1588.25</v>
      </c>
      <c r="BD280" s="242">
        <f t="shared" ref="BD280:BD291" si="4620">BC280*BB280</f>
        <v>0</v>
      </c>
      <c r="BE280" s="212">
        <f>BE276</f>
        <v>0</v>
      </c>
      <c r="BF280" s="375">
        <v>10288.75</v>
      </c>
      <c r="BG280" s="242">
        <f t="shared" ref="BG280:BG291" si="4621">BF280*BE280</f>
        <v>0</v>
      </c>
      <c r="BH280" s="212">
        <f>BH276</f>
        <v>1</v>
      </c>
      <c r="BI280" s="375">
        <v>5144.38</v>
      </c>
      <c r="BJ280" s="240">
        <f t="shared" ref="BJ280:BJ291" si="4622">BI280*BH280</f>
        <v>5144.38</v>
      </c>
      <c r="BK280" s="212">
        <f>BK276</f>
        <v>0</v>
      </c>
      <c r="BL280" s="375">
        <v>1028.8800000000001</v>
      </c>
      <c r="BM280" s="240">
        <f t="shared" ref="BM280:BM291" si="4623">BL280*BK280</f>
        <v>0</v>
      </c>
      <c r="BN280" s="212">
        <f>BN276</f>
        <v>0</v>
      </c>
      <c r="BO280" s="398">
        <v>2368.75</v>
      </c>
      <c r="BP280" s="236">
        <f t="shared" ref="BP280:BP291" si="4624">BO280*BN280</f>
        <v>0</v>
      </c>
      <c r="BQ280" s="212">
        <f>BQ276</f>
        <v>2</v>
      </c>
      <c r="BR280" s="397">
        <v>-289</v>
      </c>
      <c r="BS280" s="242">
        <f t="shared" ref="BS280:BS291" si="4625">BR280*BQ280</f>
        <v>-578</v>
      </c>
      <c r="BT280" s="212">
        <f>BT276</f>
        <v>0</v>
      </c>
      <c r="BU280" s="397">
        <v>-164</v>
      </c>
      <c r="BV280" s="240">
        <f t="shared" ref="BV280:BV291" si="4626">BU280*BT280</f>
        <v>0</v>
      </c>
      <c r="BW280" s="220">
        <f>BW276</f>
        <v>0</v>
      </c>
      <c r="BX280" s="397">
        <v>-64</v>
      </c>
      <c r="BY280" s="236">
        <f t="shared" ref="BY280:BY291" si="4627">BX280*BW280</f>
        <v>0</v>
      </c>
      <c r="BZ280" s="212">
        <f>BZ276</f>
        <v>0</v>
      </c>
      <c r="CA280" s="213"/>
      <c r="CB280" s="240">
        <f t="shared" ref="CB280:CB291" si="4628">CA280*BZ280</f>
        <v>0</v>
      </c>
      <c r="CC280" s="214">
        <f>CC276</f>
        <v>0</v>
      </c>
      <c r="CD280" s="215"/>
      <c r="CE280" s="242">
        <f t="shared" ref="CE280:CE291" si="4629">CD280*CC280</f>
        <v>0</v>
      </c>
      <c r="CF280" s="221">
        <f t="shared" ref="CF280:CF291" si="4630">N280+Q280+T280+W280+Z280+AC280+AF280+AI280+AL280+AO280+AR280+AU280+AX280+BA280+BD280+BG280+BJ280+BM280+BP280+BS280+BV280+BY280+CB280+CE280</f>
        <v>24460.38</v>
      </c>
      <c r="CG280" s="222">
        <f t="shared" ref="CG280:CG291" si="4631">(CF280&gt;0)*1</f>
        <v>1</v>
      </c>
      <c r="CH280" s="222">
        <f t="shared" ref="CH280:CH291" si="4632">(CF280&lt;0)*1</f>
        <v>0</v>
      </c>
      <c r="CI280" s="223">
        <v>42005</v>
      </c>
      <c r="CJ280" s="209">
        <f t="shared" ref="CJ280:CJ291" si="4633">CF280*CG280</f>
        <v>24460.38</v>
      </c>
      <c r="CK280" s="209">
        <f t="shared" ref="CK280:CK291" si="4634">CF280*CH280</f>
        <v>0</v>
      </c>
      <c r="CL280" s="209">
        <f>CL276+CF280</f>
        <v>1220874.5199999996</v>
      </c>
      <c r="CM280" s="207">
        <f>MAX(CL55:CL280)</f>
        <v>1220874.5199999996</v>
      </c>
      <c r="CN280" s="207">
        <f t="shared" ref="CN280:CN291" si="4635">CL280-CM280</f>
        <v>0</v>
      </c>
      <c r="CO280" s="225" t="b">
        <f>(CN281=CM394)</f>
        <v>0</v>
      </c>
      <c r="CP280" s="226">
        <f t="shared" si="4603"/>
        <v>0</v>
      </c>
      <c r="CQ280" s="227">
        <f t="shared" si="4472"/>
        <v>43374</v>
      </c>
      <c r="CR280" s="228">
        <f t="shared" si="4473"/>
        <v>166904</v>
      </c>
      <c r="CS280" s="228">
        <f t="shared" si="4474"/>
        <v>0</v>
      </c>
      <c r="CT280" s="228">
        <f t="shared" si="4475"/>
        <v>0</v>
      </c>
      <c r="CU280" s="228">
        <f t="shared" si="4476"/>
        <v>0</v>
      </c>
      <c r="CV280" s="228">
        <f t="shared" si="4477"/>
        <v>0</v>
      </c>
      <c r="CW280" s="228">
        <f t="shared" si="4478"/>
        <v>162468</v>
      </c>
      <c r="CX280" s="228">
        <f t="shared" si="4479"/>
        <v>0</v>
      </c>
      <c r="CY280" s="228">
        <f t="shared" si="4480"/>
        <v>0</v>
      </c>
      <c r="CZ280" s="228">
        <f t="shared" si="4481"/>
        <v>0</v>
      </c>
      <c r="DA280" s="228">
        <f t="shared" si="4482"/>
        <v>81199</v>
      </c>
      <c r="DB280" s="228">
        <f t="shared" si="4483"/>
        <v>169949</v>
      </c>
      <c r="DC280" s="228">
        <f t="shared" si="4484"/>
        <v>0</v>
      </c>
      <c r="DD280" s="228">
        <f t="shared" si="4485"/>
        <v>0</v>
      </c>
      <c r="DE280" s="228">
        <f t="shared" si="4486"/>
        <v>181780.72999999992</v>
      </c>
      <c r="DF280" s="228">
        <f t="shared" si="4487"/>
        <v>0</v>
      </c>
      <c r="DG280" s="228">
        <f t="shared" si="4488"/>
        <v>0</v>
      </c>
      <c r="DH280" s="228">
        <f t="shared" si="4489"/>
        <v>135836.20000000007</v>
      </c>
      <c r="DI280" s="228">
        <f t="shared" si="4490"/>
        <v>0</v>
      </c>
      <c r="DJ280" s="228">
        <f t="shared" si="4491"/>
        <v>0</v>
      </c>
      <c r="DK280" s="228">
        <f t="shared" si="4492"/>
        <v>497848.8</v>
      </c>
      <c r="DL280" s="228">
        <f t="shared" si="4493"/>
        <v>0</v>
      </c>
      <c r="DM280" s="228">
        <f t="shared" si="4494"/>
        <v>0</v>
      </c>
      <c r="DN280" s="228">
        <f t="shared" si="4495"/>
        <v>0</v>
      </c>
      <c r="DO280" s="228">
        <f t="shared" si="4496"/>
        <v>0</v>
      </c>
      <c r="DP280" s="229">
        <f t="shared" si="4497"/>
        <v>43374</v>
      </c>
      <c r="DQ280" s="228">
        <f t="shared" si="4002"/>
        <v>1395985.73</v>
      </c>
      <c r="DR280" s="230">
        <f t="shared" si="4003"/>
        <v>43374</v>
      </c>
      <c r="DS280" s="231">
        <f t="shared" si="4004"/>
        <v>0</v>
      </c>
      <c r="DT280" s="232"/>
      <c r="DU280" s="232"/>
      <c r="DV280" s="232"/>
      <c r="DW280" s="232"/>
      <c r="DX280" s="232"/>
      <c r="DY280" s="232"/>
      <c r="DZ280" s="232"/>
      <c r="EA280" s="232"/>
      <c r="EB280" s="232"/>
      <c r="EC280" s="232"/>
      <c r="ED280" s="232"/>
      <c r="EE280" s="232"/>
      <c r="EF280" s="232"/>
      <c r="EG280" s="232"/>
      <c r="EH280" s="232"/>
      <c r="EI280" s="232"/>
      <c r="EJ280" s="232"/>
      <c r="EK280" s="232"/>
      <c r="EL280" s="232"/>
      <c r="EM280" s="232"/>
      <c r="EN280" s="205"/>
      <c r="EO280" s="205"/>
      <c r="EP280" s="205"/>
      <c r="EQ280" s="205"/>
      <c r="ER280" s="205"/>
      <c r="ES280" s="205"/>
      <c r="ET280" s="205"/>
      <c r="EU280" s="205"/>
      <c r="EV280" s="205"/>
      <c r="EW280" s="205"/>
      <c r="EX280" s="205"/>
      <c r="EY280" s="205"/>
      <c r="EZ280" s="205"/>
      <c r="FA280" s="233"/>
      <c r="FB280" s="233"/>
      <c r="FC280" s="233"/>
      <c r="FD280" s="233"/>
      <c r="FE280" s="233"/>
      <c r="FF280" s="233"/>
      <c r="FG280" s="233"/>
      <c r="FH280" s="233"/>
      <c r="FI280" s="233"/>
    </row>
    <row r="281" spans="1:165" s="234" customFormat="1" ht="19.5" customHeight="1" x14ac:dyDescent="0.35">
      <c r="A281" s="205"/>
      <c r="B281" s="466">
        <f t="shared" ref="B281:B291" si="4636">EDATE(B280,1)</f>
        <v>42036</v>
      </c>
      <c r="C281" s="467">
        <f t="shared" ref="C281:C291" si="4637">G280</f>
        <v>84460.38</v>
      </c>
      <c r="D281" s="467">
        <v>0</v>
      </c>
      <c r="E281" s="467">
        <v>0</v>
      </c>
      <c r="F281" s="467">
        <f t="shared" si="4604"/>
        <v>742.48</v>
      </c>
      <c r="G281" s="467">
        <f t="shared" ref="G281:G291" si="4638">F281+G280</f>
        <v>85202.86</v>
      </c>
      <c r="H281" s="480">
        <f t="shared" ref="H281:H291" si="4639">F281/G280</f>
        <v>8.79086738657818E-3</v>
      </c>
      <c r="I281" s="347">
        <f t="shared" ref="I281:I291" si="4640">F281+I280</f>
        <v>1221616.9999999995</v>
      </c>
      <c r="J281" s="210">
        <f t="shared" si="4605"/>
        <v>0</v>
      </c>
      <c r="K281" s="211">
        <v>42036</v>
      </c>
      <c r="L281" s="212">
        <f t="shared" ref="L281:L291" si="4641">L280</f>
        <v>1</v>
      </c>
      <c r="M281" s="398">
        <v>784.5</v>
      </c>
      <c r="N281" s="235">
        <f t="shared" si="4606"/>
        <v>784.5</v>
      </c>
      <c r="O281" s="214">
        <f t="shared" ref="O281" si="4642">O280</f>
        <v>0</v>
      </c>
      <c r="P281" s="398">
        <v>43.35</v>
      </c>
      <c r="Q281" s="236">
        <f t="shared" si="4607"/>
        <v>0</v>
      </c>
      <c r="R281" s="212">
        <f t="shared" ref="R281" si="4643">R280</f>
        <v>0</v>
      </c>
      <c r="S281" s="398">
        <v>2895</v>
      </c>
      <c r="T281" s="237">
        <f t="shared" si="4608"/>
        <v>0</v>
      </c>
      <c r="U281" s="216">
        <f t="shared" ref="U281" si="4644">U280</f>
        <v>0</v>
      </c>
      <c r="V281" s="398">
        <v>254.4</v>
      </c>
      <c r="W281" s="237">
        <f t="shared" si="4609"/>
        <v>0</v>
      </c>
      <c r="X281" s="216">
        <f t="shared" ref="X281" si="4645">X280</f>
        <v>0</v>
      </c>
      <c r="Y281" s="382">
        <v>-1863</v>
      </c>
      <c r="Z281" s="238">
        <f t="shared" si="4610"/>
        <v>0</v>
      </c>
      <c r="AA281" s="218">
        <f t="shared" ref="AA281" si="4646">AA280</f>
        <v>1</v>
      </c>
      <c r="AB281" s="382">
        <v>-951</v>
      </c>
      <c r="AC281" s="239">
        <f t="shared" si="4611"/>
        <v>-951</v>
      </c>
      <c r="AD281" s="216">
        <f t="shared" ref="AD281" si="4647">AD280</f>
        <v>0</v>
      </c>
      <c r="AE281" s="382">
        <v>-221.4</v>
      </c>
      <c r="AF281" s="239">
        <f t="shared" si="4612"/>
        <v>0</v>
      </c>
      <c r="AG281" s="216">
        <f t="shared" ref="AG281" si="4648">AG280</f>
        <v>0</v>
      </c>
      <c r="AH281" s="382">
        <v>-1764</v>
      </c>
      <c r="AI281" s="238">
        <f t="shared" si="4613"/>
        <v>0</v>
      </c>
      <c r="AJ281" s="218">
        <f t="shared" ref="AJ281" si="4649">AJ280</f>
        <v>0</v>
      </c>
      <c r="AK281" s="382">
        <v>-901.5</v>
      </c>
      <c r="AL281" s="239">
        <f t="shared" si="4614"/>
        <v>0</v>
      </c>
      <c r="AM281" s="216">
        <f t="shared" ref="AM281" si="4650">AM280</f>
        <v>1</v>
      </c>
      <c r="AN281" s="382">
        <v>-384</v>
      </c>
      <c r="AO281" s="238">
        <f t="shared" si="4615"/>
        <v>-384</v>
      </c>
      <c r="AP281" s="218">
        <f t="shared" ref="AP281" si="4651">AP280</f>
        <v>1</v>
      </c>
      <c r="AQ281" s="397">
        <v>-410</v>
      </c>
      <c r="AR281" s="239">
        <f t="shared" si="4616"/>
        <v>-410</v>
      </c>
      <c r="AS281" s="216">
        <f t="shared" ref="AS281" si="4652">AS280</f>
        <v>0</v>
      </c>
      <c r="AT281" s="397">
        <v>-41</v>
      </c>
      <c r="AU281" s="240">
        <f t="shared" si="4617"/>
        <v>0</v>
      </c>
      <c r="AV281" s="214">
        <f t="shared" ref="AV281" si="4653">AV280</f>
        <v>0</v>
      </c>
      <c r="AW281" s="397">
        <v>-1375</v>
      </c>
      <c r="AX281" s="236">
        <f t="shared" si="4618"/>
        <v>0</v>
      </c>
      <c r="AY281" s="212">
        <f t="shared" ref="AY281" si="4654">AY280</f>
        <v>1</v>
      </c>
      <c r="AZ281" s="383">
        <v>1218.5</v>
      </c>
      <c r="BA281" s="241">
        <f t="shared" si="4619"/>
        <v>1218.5</v>
      </c>
      <c r="BB281" s="214">
        <f t="shared" ref="BB281" si="4655">BB280</f>
        <v>0</v>
      </c>
      <c r="BC281" s="383">
        <v>86.75</v>
      </c>
      <c r="BD281" s="242">
        <f t="shared" si="4620"/>
        <v>0</v>
      </c>
      <c r="BE281" s="212">
        <f t="shared" ref="BE281" si="4656">BE280</f>
        <v>0</v>
      </c>
      <c r="BF281" s="375">
        <v>1025</v>
      </c>
      <c r="BG281" s="242">
        <f t="shared" si="4621"/>
        <v>0</v>
      </c>
      <c r="BH281" s="212">
        <f t="shared" ref="BH281" si="4657">BH280</f>
        <v>1</v>
      </c>
      <c r="BI281" s="375">
        <v>512.5</v>
      </c>
      <c r="BJ281" s="240">
        <f t="shared" si="4622"/>
        <v>512.5</v>
      </c>
      <c r="BK281" s="212">
        <f t="shared" ref="BK281" si="4658">BK280</f>
        <v>0</v>
      </c>
      <c r="BL281" s="375">
        <v>102.5</v>
      </c>
      <c r="BM281" s="240">
        <f t="shared" si="4623"/>
        <v>0</v>
      </c>
      <c r="BN281" s="212">
        <f t="shared" ref="BN281" si="4659">BN280</f>
        <v>0</v>
      </c>
      <c r="BO281" s="398">
        <v>942.25</v>
      </c>
      <c r="BP281" s="236">
        <f t="shared" si="4624"/>
        <v>0</v>
      </c>
      <c r="BQ281" s="212">
        <f t="shared" ref="BQ281" si="4660">BQ280</f>
        <v>2</v>
      </c>
      <c r="BR281" s="397">
        <v>-14.01</v>
      </c>
      <c r="BS281" s="242">
        <f t="shared" si="4625"/>
        <v>-28.02</v>
      </c>
      <c r="BT281" s="212">
        <f t="shared" ref="BT281" si="4661">BT280</f>
        <v>0</v>
      </c>
      <c r="BU281" s="397">
        <v>-26.51</v>
      </c>
      <c r="BV281" s="240">
        <f t="shared" si="4626"/>
        <v>0</v>
      </c>
      <c r="BW281" s="220">
        <f t="shared" ref="BW281" si="4662">BW280</f>
        <v>0</v>
      </c>
      <c r="BX281" s="397">
        <v>-36.5</v>
      </c>
      <c r="BY281" s="236">
        <f t="shared" si="4627"/>
        <v>0</v>
      </c>
      <c r="BZ281" s="212">
        <f t="shared" ref="BZ281:BZ291" si="4663">BZ280</f>
        <v>0</v>
      </c>
      <c r="CA281" s="213"/>
      <c r="CB281" s="240">
        <f t="shared" si="4628"/>
        <v>0</v>
      </c>
      <c r="CC281" s="214">
        <f t="shared" ref="CC281:CC291" si="4664">CC280</f>
        <v>0</v>
      </c>
      <c r="CD281" s="215"/>
      <c r="CE281" s="242">
        <f t="shared" si="4629"/>
        <v>0</v>
      </c>
      <c r="CF281" s="221">
        <f t="shared" si="4630"/>
        <v>742.48</v>
      </c>
      <c r="CG281" s="222">
        <f t="shared" si="4631"/>
        <v>1</v>
      </c>
      <c r="CH281" s="222">
        <f t="shared" si="4632"/>
        <v>0</v>
      </c>
      <c r="CI281" s="223">
        <v>42036</v>
      </c>
      <c r="CJ281" s="209">
        <f t="shared" si="4633"/>
        <v>742.48</v>
      </c>
      <c r="CK281" s="209">
        <f t="shared" si="4634"/>
        <v>0</v>
      </c>
      <c r="CL281" s="209">
        <f t="shared" ref="CL281:CL291" si="4665">CL280+CF281</f>
        <v>1221616.9999999995</v>
      </c>
      <c r="CM281" s="207">
        <f>MAX(CL55:CL281)</f>
        <v>1221616.9999999995</v>
      </c>
      <c r="CN281" s="207">
        <f t="shared" si="4635"/>
        <v>0</v>
      </c>
      <c r="CO281" s="225" t="b">
        <f>(CN282=CM394)</f>
        <v>0</v>
      </c>
      <c r="CP281" s="226">
        <f t="shared" si="4603"/>
        <v>0</v>
      </c>
      <c r="CQ281" s="227">
        <f t="shared" si="4472"/>
        <v>43405</v>
      </c>
      <c r="CR281" s="228">
        <f t="shared" si="4473"/>
        <v>156343.5</v>
      </c>
      <c r="CS281" s="228">
        <f t="shared" si="4474"/>
        <v>0</v>
      </c>
      <c r="CT281" s="228">
        <f t="shared" si="4475"/>
        <v>0</v>
      </c>
      <c r="CU281" s="228">
        <f t="shared" si="4476"/>
        <v>0</v>
      </c>
      <c r="CV281" s="228">
        <f t="shared" si="4477"/>
        <v>0</v>
      </c>
      <c r="CW281" s="228">
        <f t="shared" si="4478"/>
        <v>161544.5</v>
      </c>
      <c r="CX281" s="228">
        <f t="shared" si="4479"/>
        <v>0</v>
      </c>
      <c r="CY281" s="228">
        <f t="shared" si="4480"/>
        <v>0</v>
      </c>
      <c r="CZ281" s="228">
        <f t="shared" si="4481"/>
        <v>0</v>
      </c>
      <c r="DA281" s="228">
        <f t="shared" si="4482"/>
        <v>80438</v>
      </c>
      <c r="DB281" s="228">
        <f t="shared" si="4483"/>
        <v>169632</v>
      </c>
      <c r="DC281" s="228">
        <f t="shared" si="4484"/>
        <v>0</v>
      </c>
      <c r="DD281" s="228">
        <f t="shared" si="4485"/>
        <v>0</v>
      </c>
      <c r="DE281" s="228">
        <f t="shared" si="4486"/>
        <v>180657.98999999993</v>
      </c>
      <c r="DF281" s="228">
        <f t="shared" si="4487"/>
        <v>0</v>
      </c>
      <c r="DG281" s="228">
        <f t="shared" si="4488"/>
        <v>0</v>
      </c>
      <c r="DH281" s="228">
        <f t="shared" si="4489"/>
        <v>135799.95000000007</v>
      </c>
      <c r="DI281" s="228">
        <f t="shared" si="4490"/>
        <v>0</v>
      </c>
      <c r="DJ281" s="228">
        <f t="shared" si="4491"/>
        <v>0</v>
      </c>
      <c r="DK281" s="228">
        <f t="shared" si="4492"/>
        <v>499189.8</v>
      </c>
      <c r="DL281" s="228">
        <f t="shared" si="4493"/>
        <v>0</v>
      </c>
      <c r="DM281" s="228">
        <f t="shared" si="4494"/>
        <v>0</v>
      </c>
      <c r="DN281" s="228">
        <f t="shared" si="4495"/>
        <v>0</v>
      </c>
      <c r="DO281" s="228">
        <f t="shared" si="4496"/>
        <v>0</v>
      </c>
      <c r="DP281" s="229">
        <f t="shared" si="4497"/>
        <v>43405</v>
      </c>
      <c r="DQ281" s="228">
        <f t="shared" si="4002"/>
        <v>1383605.74</v>
      </c>
      <c r="DR281" s="230">
        <f t="shared" si="4003"/>
        <v>43405</v>
      </c>
      <c r="DS281" s="231">
        <f t="shared" si="4004"/>
        <v>-4604.8300000000745</v>
      </c>
      <c r="DT281" s="232"/>
      <c r="DU281" s="232"/>
      <c r="DV281" s="232"/>
      <c r="DW281" s="232"/>
      <c r="DX281" s="232"/>
      <c r="DY281" s="232"/>
      <c r="DZ281" s="232"/>
      <c r="EA281" s="232"/>
      <c r="EB281" s="232"/>
      <c r="EC281" s="232"/>
      <c r="ED281" s="232"/>
      <c r="EE281" s="232"/>
      <c r="EF281" s="232"/>
      <c r="EG281" s="232"/>
      <c r="EH281" s="232"/>
      <c r="EI281" s="232"/>
      <c r="EJ281" s="232"/>
      <c r="EK281" s="232"/>
      <c r="EL281" s="232"/>
      <c r="EM281" s="232"/>
      <c r="EN281" s="205"/>
      <c r="EO281" s="205"/>
      <c r="EP281" s="205"/>
      <c r="EQ281" s="205"/>
      <c r="ER281" s="205"/>
      <c r="ES281" s="205"/>
      <c r="ET281" s="205"/>
      <c r="EU281" s="205"/>
      <c r="EV281" s="205"/>
      <c r="EW281" s="205"/>
      <c r="EX281" s="205"/>
      <c r="EY281" s="205"/>
      <c r="EZ281" s="205"/>
      <c r="FA281" s="233"/>
      <c r="FB281" s="233"/>
      <c r="FC281" s="233"/>
      <c r="FD281" s="233"/>
      <c r="FE281" s="233"/>
      <c r="FF281" s="233"/>
      <c r="FG281" s="233"/>
      <c r="FH281" s="233"/>
      <c r="FI281" s="233"/>
    </row>
    <row r="282" spans="1:165" s="234" customFormat="1" ht="19.5" customHeight="1" x14ac:dyDescent="0.35">
      <c r="A282" s="205"/>
      <c r="B282" s="466">
        <f t="shared" si="4636"/>
        <v>42064</v>
      </c>
      <c r="C282" s="467">
        <f t="shared" si="4637"/>
        <v>85202.86</v>
      </c>
      <c r="D282" s="467">
        <v>0</v>
      </c>
      <c r="E282" s="467">
        <v>0</v>
      </c>
      <c r="F282" s="467">
        <f t="shared" si="4604"/>
        <v>-4604.83</v>
      </c>
      <c r="G282" s="467">
        <f t="shared" si="4638"/>
        <v>80598.03</v>
      </c>
      <c r="H282" s="480">
        <f t="shared" si="4639"/>
        <v>-5.4045486266540814E-2</v>
      </c>
      <c r="I282" s="347">
        <f t="shared" si="4640"/>
        <v>1217012.1699999995</v>
      </c>
      <c r="J282" s="210">
        <f t="shared" si="4605"/>
        <v>-4604.8300000000745</v>
      </c>
      <c r="K282" s="211">
        <v>42064</v>
      </c>
      <c r="L282" s="212">
        <f t="shared" si="4641"/>
        <v>1</v>
      </c>
      <c r="M282" s="397">
        <v>-3615.5</v>
      </c>
      <c r="N282" s="235">
        <f t="shared" si="4606"/>
        <v>-3615.5</v>
      </c>
      <c r="O282" s="214">
        <f t="shared" ref="O282" si="4666">O281</f>
        <v>0</v>
      </c>
      <c r="P282" s="397">
        <v>-466.85</v>
      </c>
      <c r="Q282" s="236">
        <f t="shared" si="4607"/>
        <v>0</v>
      </c>
      <c r="R282" s="212">
        <f t="shared" ref="R282" si="4667">R281</f>
        <v>0</v>
      </c>
      <c r="S282" s="397">
        <v>-7678.6</v>
      </c>
      <c r="T282" s="237">
        <f t="shared" si="4608"/>
        <v>0</v>
      </c>
      <c r="U282" s="216">
        <f t="shared" ref="U282" si="4668">U281</f>
        <v>0</v>
      </c>
      <c r="V282" s="397">
        <v>-873.16</v>
      </c>
      <c r="W282" s="237">
        <f t="shared" si="4609"/>
        <v>0</v>
      </c>
      <c r="X282" s="216">
        <f t="shared" ref="X282" si="4669">X281</f>
        <v>0</v>
      </c>
      <c r="Y282" s="382">
        <v>-1334</v>
      </c>
      <c r="Z282" s="238">
        <f t="shared" si="4610"/>
        <v>0</v>
      </c>
      <c r="AA282" s="218">
        <f t="shared" ref="AA282" si="4670">AA281</f>
        <v>1</v>
      </c>
      <c r="AB282" s="382">
        <v>-686.5</v>
      </c>
      <c r="AC282" s="239">
        <f t="shared" si="4611"/>
        <v>-686.5</v>
      </c>
      <c r="AD282" s="216">
        <f t="shared" ref="AD282" si="4671">AD281</f>
        <v>0</v>
      </c>
      <c r="AE282" s="382">
        <v>-168.5</v>
      </c>
      <c r="AF282" s="239">
        <f t="shared" si="4612"/>
        <v>0</v>
      </c>
      <c r="AG282" s="216">
        <f t="shared" ref="AG282" si="4672">AG281</f>
        <v>0</v>
      </c>
      <c r="AH282" s="382">
        <v>-444</v>
      </c>
      <c r="AI282" s="238">
        <f t="shared" si="4613"/>
        <v>0</v>
      </c>
      <c r="AJ282" s="218">
        <f t="shared" ref="AJ282" si="4673">AJ281</f>
        <v>0</v>
      </c>
      <c r="AK282" s="382">
        <v>-241.5</v>
      </c>
      <c r="AL282" s="239">
        <f t="shared" si="4614"/>
        <v>0</v>
      </c>
      <c r="AM282" s="216">
        <f t="shared" ref="AM282" si="4674">AM281</f>
        <v>1</v>
      </c>
      <c r="AN282" s="382">
        <v>-120</v>
      </c>
      <c r="AO282" s="238">
        <f t="shared" si="4615"/>
        <v>-120</v>
      </c>
      <c r="AP282" s="218">
        <f t="shared" ref="AP282" si="4675">AP281</f>
        <v>1</v>
      </c>
      <c r="AQ282" s="397">
        <v>-3034</v>
      </c>
      <c r="AR282" s="239">
        <f t="shared" si="4616"/>
        <v>-3034</v>
      </c>
      <c r="AS282" s="216">
        <f t="shared" ref="AS282" si="4676">AS281</f>
        <v>0</v>
      </c>
      <c r="AT282" s="397">
        <v>-338.5</v>
      </c>
      <c r="AU282" s="240">
        <f t="shared" si="4617"/>
        <v>0</v>
      </c>
      <c r="AV282" s="214">
        <f t="shared" ref="AV282" si="4677">AV281</f>
        <v>0</v>
      </c>
      <c r="AW282" s="397">
        <v>-1033</v>
      </c>
      <c r="AX282" s="236">
        <f t="shared" si="4618"/>
        <v>0</v>
      </c>
      <c r="AY282" s="212">
        <f t="shared" ref="AY282" si="4678">AY281</f>
        <v>1</v>
      </c>
      <c r="AZ282" s="383">
        <v>624.75</v>
      </c>
      <c r="BA282" s="241">
        <f t="shared" si="4619"/>
        <v>624.75</v>
      </c>
      <c r="BB282" s="214">
        <f t="shared" ref="BB282" si="4679">BB281</f>
        <v>0</v>
      </c>
      <c r="BC282" s="383">
        <v>27.37</v>
      </c>
      <c r="BD282" s="242">
        <f t="shared" si="4620"/>
        <v>0</v>
      </c>
      <c r="BE282" s="212">
        <f t="shared" ref="BE282" si="4680">BE281</f>
        <v>0</v>
      </c>
      <c r="BF282" s="375">
        <v>5758.75</v>
      </c>
      <c r="BG282" s="242">
        <f t="shared" si="4621"/>
        <v>0</v>
      </c>
      <c r="BH282" s="212">
        <f t="shared" ref="BH282" si="4681">BH281</f>
        <v>1</v>
      </c>
      <c r="BI282" s="375">
        <v>2879.38</v>
      </c>
      <c r="BJ282" s="240">
        <f t="shared" si="4622"/>
        <v>2879.38</v>
      </c>
      <c r="BK282" s="212">
        <f t="shared" ref="BK282" si="4682">BK281</f>
        <v>0</v>
      </c>
      <c r="BL282" s="375">
        <v>575.88</v>
      </c>
      <c r="BM282" s="240">
        <f t="shared" si="4623"/>
        <v>0</v>
      </c>
      <c r="BN282" s="212">
        <f t="shared" ref="BN282" si="4683">BN281</f>
        <v>0</v>
      </c>
      <c r="BO282" s="398">
        <v>598.5</v>
      </c>
      <c r="BP282" s="236">
        <f t="shared" si="4624"/>
        <v>0</v>
      </c>
      <c r="BQ282" s="212">
        <f t="shared" ref="BQ282" si="4684">BQ281</f>
        <v>2</v>
      </c>
      <c r="BR282" s="397">
        <v>-326.48</v>
      </c>
      <c r="BS282" s="242">
        <f t="shared" si="4625"/>
        <v>-652.96</v>
      </c>
      <c r="BT282" s="212">
        <f t="shared" ref="BT282" si="4685">BT281</f>
        <v>0</v>
      </c>
      <c r="BU282" s="397">
        <v>-182.74</v>
      </c>
      <c r="BV282" s="240">
        <f t="shared" si="4626"/>
        <v>0</v>
      </c>
      <c r="BW282" s="220">
        <f t="shared" ref="BW282" si="4686">BW281</f>
        <v>0</v>
      </c>
      <c r="BX282" s="397">
        <v>-67.75</v>
      </c>
      <c r="BY282" s="236">
        <f t="shared" si="4627"/>
        <v>0</v>
      </c>
      <c r="BZ282" s="212">
        <f t="shared" si="4663"/>
        <v>0</v>
      </c>
      <c r="CA282" s="213"/>
      <c r="CB282" s="240">
        <f t="shared" si="4628"/>
        <v>0</v>
      </c>
      <c r="CC282" s="214">
        <f t="shared" si="4664"/>
        <v>0</v>
      </c>
      <c r="CD282" s="215"/>
      <c r="CE282" s="242">
        <f t="shared" si="4629"/>
        <v>0</v>
      </c>
      <c r="CF282" s="221">
        <f t="shared" si="4630"/>
        <v>-4604.83</v>
      </c>
      <c r="CG282" s="222">
        <f t="shared" si="4631"/>
        <v>0</v>
      </c>
      <c r="CH282" s="222">
        <f t="shared" si="4632"/>
        <v>1</v>
      </c>
      <c r="CI282" s="223">
        <v>42064</v>
      </c>
      <c r="CJ282" s="209">
        <f t="shared" si="4633"/>
        <v>0</v>
      </c>
      <c r="CK282" s="209">
        <f t="shared" si="4634"/>
        <v>-4604.83</v>
      </c>
      <c r="CL282" s="209">
        <f t="shared" si="4665"/>
        <v>1217012.1699999995</v>
      </c>
      <c r="CM282" s="207">
        <f>MAX(CL55:CL282)</f>
        <v>1221616.9999999995</v>
      </c>
      <c r="CN282" s="207">
        <f t="shared" si="4635"/>
        <v>-4604.8300000000745</v>
      </c>
      <c r="CO282" s="225" t="b">
        <f>(CN283=CM394)</f>
        <v>0</v>
      </c>
      <c r="CP282" s="226">
        <f t="shared" si="4603"/>
        <v>0</v>
      </c>
      <c r="CQ282" s="227">
        <f t="shared" si="4472"/>
        <v>43435</v>
      </c>
      <c r="CR282" s="228">
        <f t="shared" si="4473"/>
        <v>162920.5</v>
      </c>
      <c r="CS282" s="228">
        <f t="shared" si="4474"/>
        <v>0</v>
      </c>
      <c r="CT282" s="228">
        <f t="shared" si="4475"/>
        <v>0</v>
      </c>
      <c r="CU282" s="228">
        <f t="shared" si="4476"/>
        <v>0</v>
      </c>
      <c r="CV282" s="228">
        <f t="shared" si="4477"/>
        <v>0</v>
      </c>
      <c r="CW282" s="228">
        <f t="shared" si="4478"/>
        <v>164577</v>
      </c>
      <c r="CX282" s="228">
        <f t="shared" si="4479"/>
        <v>0</v>
      </c>
      <c r="CY282" s="228">
        <f t="shared" si="4480"/>
        <v>0</v>
      </c>
      <c r="CZ282" s="228">
        <f t="shared" si="4481"/>
        <v>0</v>
      </c>
      <c r="DA282" s="228">
        <f t="shared" si="4482"/>
        <v>80984</v>
      </c>
      <c r="DB282" s="228">
        <f t="shared" si="4483"/>
        <v>169814</v>
      </c>
      <c r="DC282" s="228">
        <f t="shared" si="4484"/>
        <v>0</v>
      </c>
      <c r="DD282" s="228">
        <f t="shared" si="4485"/>
        <v>0</v>
      </c>
      <c r="DE282" s="228">
        <f t="shared" si="4486"/>
        <v>182030.48999999993</v>
      </c>
      <c r="DF282" s="228">
        <f t="shared" si="4487"/>
        <v>0</v>
      </c>
      <c r="DG282" s="228">
        <f t="shared" si="4488"/>
        <v>0</v>
      </c>
      <c r="DH282" s="228">
        <f t="shared" si="4489"/>
        <v>135205.32000000007</v>
      </c>
      <c r="DI282" s="228">
        <f t="shared" si="4490"/>
        <v>0</v>
      </c>
      <c r="DJ282" s="228">
        <f t="shared" si="4491"/>
        <v>0</v>
      </c>
      <c r="DK282" s="228">
        <f t="shared" si="4492"/>
        <v>505661.77999999997</v>
      </c>
      <c r="DL282" s="228">
        <f t="shared" si="4493"/>
        <v>0</v>
      </c>
      <c r="DM282" s="228">
        <f t="shared" si="4494"/>
        <v>0</v>
      </c>
      <c r="DN282" s="228">
        <f t="shared" si="4495"/>
        <v>0</v>
      </c>
      <c r="DO282" s="228">
        <f t="shared" si="4496"/>
        <v>0</v>
      </c>
      <c r="DP282" s="229">
        <f t="shared" si="4497"/>
        <v>43435</v>
      </c>
      <c r="DQ282" s="228">
        <f t="shared" si="4002"/>
        <v>1401193.09</v>
      </c>
      <c r="DR282" s="230">
        <f t="shared" si="4003"/>
        <v>43435</v>
      </c>
      <c r="DS282" s="231">
        <f t="shared" si="4004"/>
        <v>-7409.9500000001863</v>
      </c>
      <c r="DT282" s="232"/>
      <c r="DU282" s="232"/>
      <c r="DV282" s="232"/>
      <c r="DW282" s="232"/>
      <c r="DX282" s="232"/>
      <c r="DY282" s="232"/>
      <c r="DZ282" s="232"/>
      <c r="EA282" s="232"/>
      <c r="EB282" s="232"/>
      <c r="EC282" s="232"/>
      <c r="ED282" s="232"/>
      <c r="EE282" s="232"/>
      <c r="EF282" s="232"/>
      <c r="EG282" s="232"/>
      <c r="EH282" s="232"/>
      <c r="EI282" s="232"/>
      <c r="EJ282" s="232"/>
      <c r="EK282" s="232"/>
      <c r="EL282" s="232"/>
      <c r="EM282" s="232"/>
      <c r="EN282" s="205"/>
      <c r="EO282" s="205"/>
      <c r="EP282" s="205"/>
      <c r="EQ282" s="205"/>
      <c r="ER282" s="205"/>
      <c r="ES282" s="205"/>
      <c r="ET282" s="205"/>
      <c r="EU282" s="205"/>
      <c r="EV282" s="205"/>
      <c r="EW282" s="205"/>
      <c r="EX282" s="205"/>
      <c r="EY282" s="205"/>
      <c r="EZ282" s="205"/>
      <c r="FA282" s="233"/>
      <c r="FB282" s="233"/>
      <c r="FC282" s="233"/>
      <c r="FD282" s="233"/>
      <c r="FE282" s="233"/>
      <c r="FF282" s="233"/>
      <c r="FG282" s="233"/>
      <c r="FH282" s="233"/>
      <c r="FI282" s="233"/>
    </row>
    <row r="283" spans="1:165" s="234" customFormat="1" ht="19.5" customHeight="1" x14ac:dyDescent="0.35">
      <c r="A283" s="205"/>
      <c r="B283" s="466">
        <f t="shared" si="4636"/>
        <v>42095</v>
      </c>
      <c r="C283" s="467">
        <f t="shared" si="4637"/>
        <v>80598.03</v>
      </c>
      <c r="D283" s="467">
        <v>0</v>
      </c>
      <c r="E283" s="467">
        <v>0</v>
      </c>
      <c r="F283" s="467">
        <f t="shared" si="4604"/>
        <v>-2805.12</v>
      </c>
      <c r="G283" s="467">
        <f t="shared" si="4638"/>
        <v>77792.91</v>
      </c>
      <c r="H283" s="480">
        <f t="shared" si="4639"/>
        <v>-3.4803828331784289E-2</v>
      </c>
      <c r="I283" s="347">
        <f t="shared" si="4640"/>
        <v>1214207.0499999993</v>
      </c>
      <c r="J283" s="210">
        <f t="shared" si="4605"/>
        <v>-7409.9500000001863</v>
      </c>
      <c r="K283" s="211">
        <v>42095</v>
      </c>
      <c r="L283" s="212">
        <f t="shared" si="4641"/>
        <v>1</v>
      </c>
      <c r="M283" s="397">
        <v>-559</v>
      </c>
      <c r="N283" s="235">
        <f t="shared" si="4606"/>
        <v>-559</v>
      </c>
      <c r="O283" s="214">
        <f t="shared" ref="O283" si="4687">O282</f>
        <v>0</v>
      </c>
      <c r="P283" s="397">
        <v>-91</v>
      </c>
      <c r="Q283" s="236">
        <f t="shared" si="4607"/>
        <v>0</v>
      </c>
      <c r="R283" s="212">
        <f t="shared" ref="R283" si="4688">R282</f>
        <v>0</v>
      </c>
      <c r="S283" s="397">
        <v>-1238.2</v>
      </c>
      <c r="T283" s="237">
        <f t="shared" si="4608"/>
        <v>0</v>
      </c>
      <c r="U283" s="216">
        <f t="shared" ref="U283" si="4689">U282</f>
        <v>0</v>
      </c>
      <c r="V283" s="397">
        <v>-158.91999999999999</v>
      </c>
      <c r="W283" s="237">
        <f t="shared" si="4609"/>
        <v>0</v>
      </c>
      <c r="X283" s="216">
        <f t="shared" ref="X283" si="4690">X282</f>
        <v>0</v>
      </c>
      <c r="Y283" s="382">
        <v>-1619</v>
      </c>
      <c r="Z283" s="238">
        <f t="shared" si="4610"/>
        <v>0</v>
      </c>
      <c r="AA283" s="218">
        <f t="shared" ref="AA283" si="4691">AA282</f>
        <v>1</v>
      </c>
      <c r="AB283" s="382">
        <v>-848.5</v>
      </c>
      <c r="AC283" s="239">
        <f t="shared" si="4611"/>
        <v>-848.5</v>
      </c>
      <c r="AD283" s="216">
        <f t="shared" ref="AD283" si="4692">AD282</f>
        <v>0</v>
      </c>
      <c r="AE283" s="382">
        <v>-232.1</v>
      </c>
      <c r="AF283" s="239">
        <f t="shared" si="4612"/>
        <v>0</v>
      </c>
      <c r="AG283" s="216">
        <f t="shared" ref="AG283" si="4693">AG282</f>
        <v>0</v>
      </c>
      <c r="AH283" s="382">
        <v>-1289</v>
      </c>
      <c r="AI283" s="238">
        <f t="shared" si="4613"/>
        <v>0</v>
      </c>
      <c r="AJ283" s="218">
        <f t="shared" ref="AJ283" si="4694">AJ282</f>
        <v>0</v>
      </c>
      <c r="AK283" s="382">
        <v>-664</v>
      </c>
      <c r="AL283" s="239">
        <f t="shared" si="4614"/>
        <v>0</v>
      </c>
      <c r="AM283" s="216">
        <f t="shared" ref="AM283" si="4695">AM282</f>
        <v>1</v>
      </c>
      <c r="AN283" s="382">
        <v>-289</v>
      </c>
      <c r="AO283" s="238">
        <f t="shared" si="4615"/>
        <v>-289</v>
      </c>
      <c r="AP283" s="218">
        <f t="shared" ref="AP283" si="4696">AP282</f>
        <v>1</v>
      </c>
      <c r="AQ283" s="397">
        <v>-550</v>
      </c>
      <c r="AR283" s="239">
        <f t="shared" si="4616"/>
        <v>-550</v>
      </c>
      <c r="AS283" s="216">
        <f t="shared" ref="AS283" si="4697">AS282</f>
        <v>0</v>
      </c>
      <c r="AT283" s="397">
        <v>-125.2</v>
      </c>
      <c r="AU283" s="240">
        <f t="shared" si="4617"/>
        <v>0</v>
      </c>
      <c r="AV283" s="214">
        <f t="shared" ref="AV283" si="4698">AV282</f>
        <v>0</v>
      </c>
      <c r="AW283" s="398">
        <v>2401</v>
      </c>
      <c r="AX283" s="236">
        <f t="shared" si="4618"/>
        <v>0</v>
      </c>
      <c r="AY283" s="212">
        <f t="shared" ref="AY283" si="4699">AY282</f>
        <v>1</v>
      </c>
      <c r="AZ283" s="382">
        <v>-434.25</v>
      </c>
      <c r="BA283" s="241">
        <f t="shared" si="4619"/>
        <v>-434.25</v>
      </c>
      <c r="BB283" s="214">
        <f t="shared" ref="BB283" si="4700">BB282</f>
        <v>0</v>
      </c>
      <c r="BC283" s="382">
        <v>-113.63</v>
      </c>
      <c r="BD283" s="242">
        <f t="shared" si="4620"/>
        <v>0</v>
      </c>
      <c r="BE283" s="212">
        <f t="shared" ref="BE283" si="4701">BE282</f>
        <v>0</v>
      </c>
      <c r="BF283" s="375">
        <v>2602.25</v>
      </c>
      <c r="BG283" s="242">
        <f t="shared" si="4621"/>
        <v>0</v>
      </c>
      <c r="BH283" s="212">
        <f t="shared" ref="BH283" si="4702">BH282</f>
        <v>1</v>
      </c>
      <c r="BI283" s="375">
        <v>1281.6300000000001</v>
      </c>
      <c r="BJ283" s="240">
        <f t="shared" si="4622"/>
        <v>1281.6300000000001</v>
      </c>
      <c r="BK283" s="212">
        <f t="shared" ref="BK283" si="4703">BK282</f>
        <v>0</v>
      </c>
      <c r="BL283" s="375">
        <v>225.13</v>
      </c>
      <c r="BM283" s="240">
        <f t="shared" si="4623"/>
        <v>0</v>
      </c>
      <c r="BN283" s="212">
        <f t="shared" ref="BN283" si="4704">BN282</f>
        <v>0</v>
      </c>
      <c r="BO283" s="398">
        <v>2042.25</v>
      </c>
      <c r="BP283" s="236">
        <f t="shared" si="4624"/>
        <v>0</v>
      </c>
      <c r="BQ283" s="212">
        <f t="shared" ref="BQ283" si="4705">BQ282</f>
        <v>2</v>
      </c>
      <c r="BR283" s="397">
        <v>-703</v>
      </c>
      <c r="BS283" s="242">
        <f t="shared" si="4625"/>
        <v>-1406</v>
      </c>
      <c r="BT283" s="212">
        <f t="shared" ref="BT283" si="4706">BT282</f>
        <v>0</v>
      </c>
      <c r="BU283" s="397">
        <v>-390.5</v>
      </c>
      <c r="BV283" s="240">
        <f t="shared" si="4626"/>
        <v>0</v>
      </c>
      <c r="BW283" s="220">
        <f t="shared" ref="BW283" si="4707">BW282</f>
        <v>0</v>
      </c>
      <c r="BX283" s="397">
        <v>-140.5</v>
      </c>
      <c r="BY283" s="236">
        <f t="shared" si="4627"/>
        <v>0</v>
      </c>
      <c r="BZ283" s="212">
        <f t="shared" si="4663"/>
        <v>0</v>
      </c>
      <c r="CA283" s="213"/>
      <c r="CB283" s="240">
        <f t="shared" si="4628"/>
        <v>0</v>
      </c>
      <c r="CC283" s="214">
        <f t="shared" si="4664"/>
        <v>0</v>
      </c>
      <c r="CD283" s="215"/>
      <c r="CE283" s="242">
        <f t="shared" si="4629"/>
        <v>0</v>
      </c>
      <c r="CF283" s="221">
        <f t="shared" si="4630"/>
        <v>-2805.12</v>
      </c>
      <c r="CG283" s="222">
        <f t="shared" si="4631"/>
        <v>0</v>
      </c>
      <c r="CH283" s="222">
        <f t="shared" si="4632"/>
        <v>1</v>
      </c>
      <c r="CI283" s="223">
        <v>42095</v>
      </c>
      <c r="CJ283" s="209">
        <f t="shared" si="4633"/>
        <v>0</v>
      </c>
      <c r="CK283" s="209">
        <f t="shared" si="4634"/>
        <v>-2805.12</v>
      </c>
      <c r="CL283" s="209">
        <f t="shared" si="4665"/>
        <v>1214207.0499999993</v>
      </c>
      <c r="CM283" s="207">
        <f>MAX(CL55:CL283)</f>
        <v>1221616.9999999995</v>
      </c>
      <c r="CN283" s="207">
        <f t="shared" si="4635"/>
        <v>-7409.9500000001863</v>
      </c>
      <c r="CO283" s="225" t="b">
        <f>(CN284=CM394)</f>
        <v>0</v>
      </c>
      <c r="CP283" s="226">
        <f t="shared" si="4603"/>
        <v>0</v>
      </c>
      <c r="CQ283" s="227">
        <f t="shared" ref="CQ283:CQ294" si="4708">CI340</f>
        <v>43466</v>
      </c>
      <c r="CR283" s="228">
        <f t="shared" ref="CR283:CR294" si="4709">N340+CR282</f>
        <v>163765</v>
      </c>
      <c r="CS283" s="228">
        <f t="shared" ref="CS283:CS294" si="4710">Q340+CS282</f>
        <v>0</v>
      </c>
      <c r="CT283" s="228">
        <f t="shared" ref="CT283:CT294" si="4711">T340+CT282</f>
        <v>0</v>
      </c>
      <c r="CU283" s="228">
        <f t="shared" ref="CU283:CU294" si="4712">W340+CU282</f>
        <v>0</v>
      </c>
      <c r="CV283" s="228">
        <f t="shared" ref="CV283:CV294" si="4713">Z340+CV282</f>
        <v>0</v>
      </c>
      <c r="CW283" s="228">
        <f t="shared" ref="CW283:CW294" si="4714">AC340+CW282</f>
        <v>166502.5</v>
      </c>
      <c r="CX283" s="228">
        <f t="shared" ref="CX283:CX294" si="4715">AF340+CX282</f>
        <v>0</v>
      </c>
      <c r="CY283" s="228">
        <f t="shared" ref="CY283:CY294" si="4716">AI340+CY282</f>
        <v>0</v>
      </c>
      <c r="CZ283" s="228">
        <f t="shared" ref="CZ283:CZ294" si="4717">AL340+CZ282</f>
        <v>0</v>
      </c>
      <c r="DA283" s="228">
        <f t="shared" ref="DA283:DA294" si="4718">AO340+DA282</f>
        <v>81568</v>
      </c>
      <c r="DB283" s="228">
        <f t="shared" ref="DB283:DB294" si="4719">AR340+DB282</f>
        <v>169278</v>
      </c>
      <c r="DC283" s="228">
        <f t="shared" ref="DC283:DC294" si="4720">AU340+DC282</f>
        <v>0</v>
      </c>
      <c r="DD283" s="228">
        <f t="shared" ref="DD283:DD294" si="4721">AX340+DD282</f>
        <v>0</v>
      </c>
      <c r="DE283" s="228">
        <f t="shared" ref="DE283:DE294" si="4722">BA340+DE282</f>
        <v>180888.98999999993</v>
      </c>
      <c r="DF283" s="228">
        <f t="shared" ref="DF283:DF294" si="4723">BD340+DF282</f>
        <v>0</v>
      </c>
      <c r="DG283" s="228">
        <f t="shared" ref="DG283:DG294" si="4724">BG340+DG282</f>
        <v>0</v>
      </c>
      <c r="DH283" s="228">
        <f t="shared" ref="DH283:DH294" si="4725">BJ340+DH282</f>
        <v>134912.94000000006</v>
      </c>
      <c r="DI283" s="228">
        <f t="shared" ref="DI283:DI294" si="4726">BM340+DI282</f>
        <v>0</v>
      </c>
      <c r="DJ283" s="228">
        <f t="shared" ref="DJ283:DJ294" si="4727">BP340+DJ282</f>
        <v>0</v>
      </c>
      <c r="DK283" s="228">
        <f t="shared" ref="DK283:DK294" si="4728">BS340+DK282</f>
        <v>507236.77999999997</v>
      </c>
      <c r="DL283" s="228">
        <f t="shared" ref="DL283:DL294" si="4729">BV340+DL282</f>
        <v>0</v>
      </c>
      <c r="DM283" s="228">
        <f t="shared" ref="DM283:DM294" si="4730">BY340+DM282</f>
        <v>0</v>
      </c>
      <c r="DN283" s="228">
        <f t="shared" ref="DN283:DN294" si="4731">CB340+DN282</f>
        <v>0</v>
      </c>
      <c r="DO283" s="228">
        <f t="shared" ref="DO283:DO294" si="4732">CE340+DO282</f>
        <v>0</v>
      </c>
      <c r="DP283" s="229">
        <f t="shared" ref="DP283:DP294" si="4733">B340</f>
        <v>43466</v>
      </c>
      <c r="DQ283" s="228">
        <f t="shared" si="4002"/>
        <v>1404152.21</v>
      </c>
      <c r="DR283" s="230">
        <f t="shared" si="4003"/>
        <v>43466</v>
      </c>
      <c r="DS283" s="231">
        <f t="shared" si="4004"/>
        <v>-6374.8500000000931</v>
      </c>
      <c r="DT283" s="232"/>
      <c r="DU283" s="232"/>
      <c r="DV283" s="232"/>
      <c r="DW283" s="232"/>
      <c r="DX283" s="232"/>
      <c r="DY283" s="232"/>
      <c r="DZ283" s="232"/>
      <c r="EA283" s="232"/>
      <c r="EB283" s="232"/>
      <c r="EC283" s="232"/>
      <c r="ED283" s="232"/>
      <c r="EE283" s="232"/>
      <c r="EF283" s="232"/>
      <c r="EG283" s="232"/>
      <c r="EH283" s="232"/>
      <c r="EI283" s="232"/>
      <c r="EJ283" s="232"/>
      <c r="EK283" s="232"/>
      <c r="EL283" s="232"/>
      <c r="EM283" s="232"/>
      <c r="EN283" s="205"/>
      <c r="EO283" s="205"/>
      <c r="EP283" s="205"/>
      <c r="EQ283" s="205"/>
      <c r="ER283" s="205"/>
      <c r="ES283" s="205"/>
      <c r="ET283" s="205"/>
      <c r="EU283" s="205"/>
      <c r="EV283" s="205"/>
      <c r="EW283" s="205"/>
      <c r="EX283" s="205"/>
      <c r="EY283" s="205"/>
      <c r="EZ283" s="205"/>
      <c r="FA283" s="233"/>
      <c r="FB283" s="233"/>
      <c r="FC283" s="233"/>
      <c r="FD283" s="233"/>
      <c r="FE283" s="233"/>
      <c r="FF283" s="233"/>
      <c r="FG283" s="233"/>
      <c r="FH283" s="233"/>
      <c r="FI283" s="233"/>
    </row>
    <row r="284" spans="1:165" s="234" customFormat="1" ht="19.5" customHeight="1" x14ac:dyDescent="0.35">
      <c r="A284" s="205"/>
      <c r="B284" s="466">
        <f t="shared" si="4636"/>
        <v>42125</v>
      </c>
      <c r="C284" s="467">
        <f t="shared" si="4637"/>
        <v>77792.91</v>
      </c>
      <c r="D284" s="467">
        <v>0</v>
      </c>
      <c r="E284" s="467">
        <v>0</v>
      </c>
      <c r="F284" s="467">
        <f t="shared" si="4604"/>
        <v>1035.0999999999995</v>
      </c>
      <c r="G284" s="467">
        <f t="shared" si="4638"/>
        <v>78828.010000000009</v>
      </c>
      <c r="H284" s="480">
        <f t="shared" si="4639"/>
        <v>1.3305839825248848E-2</v>
      </c>
      <c r="I284" s="347">
        <f t="shared" si="4640"/>
        <v>1215242.1499999994</v>
      </c>
      <c r="J284" s="210">
        <f t="shared" si="4605"/>
        <v>-6374.8500000000931</v>
      </c>
      <c r="K284" s="211">
        <v>42125</v>
      </c>
      <c r="L284" s="212">
        <f t="shared" si="4641"/>
        <v>1</v>
      </c>
      <c r="M284" s="398">
        <v>231</v>
      </c>
      <c r="N284" s="235">
        <f t="shared" si="4606"/>
        <v>231</v>
      </c>
      <c r="O284" s="214">
        <f t="shared" ref="O284" si="4734">O283</f>
        <v>0</v>
      </c>
      <c r="P284" s="397">
        <v>-47.1</v>
      </c>
      <c r="Q284" s="236">
        <f t="shared" si="4607"/>
        <v>0</v>
      </c>
      <c r="R284" s="212">
        <f t="shared" ref="R284" si="4735">R283</f>
        <v>0</v>
      </c>
      <c r="S284" s="398">
        <v>1880</v>
      </c>
      <c r="T284" s="237">
        <f t="shared" si="4608"/>
        <v>0</v>
      </c>
      <c r="U284" s="216">
        <f t="shared" ref="U284" si="4736">U283</f>
        <v>0</v>
      </c>
      <c r="V284" s="398">
        <v>188</v>
      </c>
      <c r="W284" s="237">
        <f t="shared" si="4609"/>
        <v>0</v>
      </c>
      <c r="X284" s="216">
        <f t="shared" ref="X284" si="4737">X283</f>
        <v>0</v>
      </c>
      <c r="Y284" s="382">
        <v>-6442</v>
      </c>
      <c r="Z284" s="238">
        <f t="shared" si="4610"/>
        <v>0</v>
      </c>
      <c r="AA284" s="218">
        <f t="shared" ref="AA284" si="4738">AA283</f>
        <v>1</v>
      </c>
      <c r="AB284" s="382">
        <v>-3279.5</v>
      </c>
      <c r="AC284" s="239">
        <f t="shared" si="4611"/>
        <v>-3279.5</v>
      </c>
      <c r="AD284" s="216">
        <f t="shared" ref="AD284" si="4739">AD283</f>
        <v>0</v>
      </c>
      <c r="AE284" s="382">
        <v>-749.5</v>
      </c>
      <c r="AF284" s="239">
        <f t="shared" si="4612"/>
        <v>0</v>
      </c>
      <c r="AG284" s="216">
        <f t="shared" ref="AG284" si="4740">AG283</f>
        <v>0</v>
      </c>
      <c r="AH284" s="383">
        <v>256</v>
      </c>
      <c r="AI284" s="238">
        <f t="shared" si="4613"/>
        <v>0</v>
      </c>
      <c r="AJ284" s="218">
        <f t="shared" ref="AJ284" si="4741">AJ283</f>
        <v>0</v>
      </c>
      <c r="AK284" s="383">
        <v>108.5</v>
      </c>
      <c r="AL284" s="239">
        <f t="shared" si="4614"/>
        <v>0</v>
      </c>
      <c r="AM284" s="216">
        <f t="shared" ref="AM284" si="4742">AM283</f>
        <v>1</v>
      </c>
      <c r="AN284" s="383">
        <v>20</v>
      </c>
      <c r="AO284" s="238">
        <f t="shared" si="4615"/>
        <v>20</v>
      </c>
      <c r="AP284" s="218">
        <f t="shared" ref="AP284" si="4743">AP283</f>
        <v>1</v>
      </c>
      <c r="AQ284" s="398">
        <v>914</v>
      </c>
      <c r="AR284" s="239">
        <f t="shared" si="4616"/>
        <v>914</v>
      </c>
      <c r="AS284" s="216">
        <f t="shared" ref="AS284" si="4744">AS283</f>
        <v>0</v>
      </c>
      <c r="AT284" s="398">
        <v>56.3</v>
      </c>
      <c r="AU284" s="240">
        <f t="shared" si="4617"/>
        <v>0</v>
      </c>
      <c r="AV284" s="214">
        <f t="shared" ref="AV284" si="4745">AV283</f>
        <v>0</v>
      </c>
      <c r="AW284" s="398">
        <v>739</v>
      </c>
      <c r="AX284" s="236">
        <f t="shared" si="4618"/>
        <v>0</v>
      </c>
      <c r="AY284" s="212">
        <f t="shared" ref="AY284" si="4746">AY283</f>
        <v>1</v>
      </c>
      <c r="AZ284" s="382">
        <v>-815.25</v>
      </c>
      <c r="BA284" s="241">
        <f t="shared" si="4619"/>
        <v>-815.25</v>
      </c>
      <c r="BB284" s="214">
        <f t="shared" ref="BB284" si="4747">BB283</f>
        <v>0</v>
      </c>
      <c r="BC284" s="382">
        <v>-116.63</v>
      </c>
      <c r="BD284" s="242">
        <f t="shared" si="4620"/>
        <v>0</v>
      </c>
      <c r="BE284" s="212">
        <f t="shared" ref="BE284" si="4748">BE283</f>
        <v>0</v>
      </c>
      <c r="BF284" s="374">
        <v>-2425.25</v>
      </c>
      <c r="BG284" s="242">
        <f t="shared" si="4621"/>
        <v>0</v>
      </c>
      <c r="BH284" s="212">
        <f t="shared" ref="BH284" si="4749">BH283</f>
        <v>1</v>
      </c>
      <c r="BI284" s="374">
        <v>-1232.1300000000001</v>
      </c>
      <c r="BJ284" s="240">
        <f t="shared" si="4622"/>
        <v>-1232.1300000000001</v>
      </c>
      <c r="BK284" s="212">
        <f t="shared" ref="BK284" si="4750">BK283</f>
        <v>0</v>
      </c>
      <c r="BL284" s="374">
        <v>-277.63</v>
      </c>
      <c r="BM284" s="240">
        <f t="shared" si="4623"/>
        <v>0</v>
      </c>
      <c r="BN284" s="212">
        <f t="shared" ref="BN284" si="4751">BN283</f>
        <v>0</v>
      </c>
      <c r="BO284" s="398">
        <v>87.5</v>
      </c>
      <c r="BP284" s="236">
        <f t="shared" si="4624"/>
        <v>0</v>
      </c>
      <c r="BQ284" s="212">
        <f t="shared" ref="BQ284" si="4752">BQ283</f>
        <v>2</v>
      </c>
      <c r="BR284" s="398">
        <v>2598.4899999999998</v>
      </c>
      <c r="BS284" s="242">
        <f t="shared" si="4625"/>
        <v>5196.9799999999996</v>
      </c>
      <c r="BT284" s="212">
        <f t="shared" ref="BT284" si="4753">BT283</f>
        <v>0</v>
      </c>
      <c r="BU284" s="398">
        <v>1279.74</v>
      </c>
      <c r="BV284" s="240">
        <f t="shared" si="4626"/>
        <v>0</v>
      </c>
      <c r="BW284" s="220">
        <f t="shared" ref="BW284" si="4754">BW283</f>
        <v>0</v>
      </c>
      <c r="BX284" s="398">
        <v>224.75</v>
      </c>
      <c r="BY284" s="236">
        <f t="shared" si="4627"/>
        <v>0</v>
      </c>
      <c r="BZ284" s="212">
        <f t="shared" si="4663"/>
        <v>0</v>
      </c>
      <c r="CA284" s="213"/>
      <c r="CB284" s="240">
        <f t="shared" si="4628"/>
        <v>0</v>
      </c>
      <c r="CC284" s="214">
        <f t="shared" si="4664"/>
        <v>0</v>
      </c>
      <c r="CD284" s="215"/>
      <c r="CE284" s="242">
        <f t="shared" si="4629"/>
        <v>0</v>
      </c>
      <c r="CF284" s="221">
        <f t="shared" si="4630"/>
        <v>1035.0999999999995</v>
      </c>
      <c r="CG284" s="222">
        <f t="shared" si="4631"/>
        <v>1</v>
      </c>
      <c r="CH284" s="222">
        <f t="shared" si="4632"/>
        <v>0</v>
      </c>
      <c r="CI284" s="223">
        <v>42125</v>
      </c>
      <c r="CJ284" s="209">
        <f t="shared" si="4633"/>
        <v>1035.0999999999995</v>
      </c>
      <c r="CK284" s="209">
        <f t="shared" si="4634"/>
        <v>0</v>
      </c>
      <c r="CL284" s="209">
        <f t="shared" si="4665"/>
        <v>1215242.1499999994</v>
      </c>
      <c r="CM284" s="207">
        <f>MAX(CL55:CL284)</f>
        <v>1221616.9999999995</v>
      </c>
      <c r="CN284" s="207">
        <f t="shared" si="4635"/>
        <v>-6374.8500000000931</v>
      </c>
      <c r="CO284" s="225" t="b">
        <f>(CN285=CM394)</f>
        <v>0</v>
      </c>
      <c r="CP284" s="226">
        <f t="shared" si="4603"/>
        <v>0</v>
      </c>
      <c r="CQ284" s="227">
        <f t="shared" si="4708"/>
        <v>43497</v>
      </c>
      <c r="CR284" s="228">
        <f t="shared" si="4709"/>
        <v>167784.5</v>
      </c>
      <c r="CS284" s="228">
        <f t="shared" si="4710"/>
        <v>0</v>
      </c>
      <c r="CT284" s="228">
        <f t="shared" si="4711"/>
        <v>0</v>
      </c>
      <c r="CU284" s="228">
        <f t="shared" si="4712"/>
        <v>0</v>
      </c>
      <c r="CV284" s="228">
        <f t="shared" si="4713"/>
        <v>0</v>
      </c>
      <c r="CW284" s="228">
        <f t="shared" si="4714"/>
        <v>166112</v>
      </c>
      <c r="CX284" s="228">
        <f t="shared" si="4715"/>
        <v>0</v>
      </c>
      <c r="CY284" s="228">
        <f t="shared" si="4716"/>
        <v>0</v>
      </c>
      <c r="CZ284" s="228">
        <f t="shared" si="4717"/>
        <v>0</v>
      </c>
      <c r="DA284" s="228">
        <f t="shared" si="4718"/>
        <v>81115</v>
      </c>
      <c r="DB284" s="228">
        <f t="shared" si="4719"/>
        <v>167576</v>
      </c>
      <c r="DC284" s="228">
        <f t="shared" si="4720"/>
        <v>0</v>
      </c>
      <c r="DD284" s="228">
        <f t="shared" si="4721"/>
        <v>0</v>
      </c>
      <c r="DE284" s="228">
        <f t="shared" si="4722"/>
        <v>181767.73999999993</v>
      </c>
      <c r="DF284" s="228">
        <f t="shared" si="4723"/>
        <v>0</v>
      </c>
      <c r="DG284" s="228">
        <f t="shared" si="4724"/>
        <v>0</v>
      </c>
      <c r="DH284" s="228">
        <f t="shared" si="4725"/>
        <v>134282.06000000006</v>
      </c>
      <c r="DI284" s="228">
        <f t="shared" si="4726"/>
        <v>0</v>
      </c>
      <c r="DJ284" s="228">
        <f t="shared" si="4727"/>
        <v>0</v>
      </c>
      <c r="DK284" s="228">
        <f t="shared" si="4728"/>
        <v>508008.77999999997</v>
      </c>
      <c r="DL284" s="228">
        <f t="shared" si="4729"/>
        <v>0</v>
      </c>
      <c r="DM284" s="228">
        <f t="shared" si="4730"/>
        <v>0</v>
      </c>
      <c r="DN284" s="228">
        <f t="shared" si="4731"/>
        <v>0</v>
      </c>
      <c r="DO284" s="228">
        <f t="shared" si="4732"/>
        <v>0</v>
      </c>
      <c r="DP284" s="229">
        <f t="shared" si="4733"/>
        <v>43497</v>
      </c>
      <c r="DQ284" s="228">
        <f t="shared" si="4002"/>
        <v>1406646.08</v>
      </c>
      <c r="DR284" s="230">
        <f t="shared" si="4003"/>
        <v>43497</v>
      </c>
      <c r="DS284" s="231">
        <f t="shared" si="4004"/>
        <v>-13742.479999999981</v>
      </c>
      <c r="DT284" s="232"/>
      <c r="DU284" s="232"/>
      <c r="DV284" s="232"/>
      <c r="DW284" s="232"/>
      <c r="DX284" s="232"/>
      <c r="DY284" s="232"/>
      <c r="DZ284" s="232"/>
      <c r="EA284" s="232"/>
      <c r="EB284" s="232"/>
      <c r="EC284" s="232"/>
      <c r="ED284" s="232"/>
      <c r="EE284" s="232"/>
      <c r="EF284" s="232"/>
      <c r="EG284" s="232"/>
      <c r="EH284" s="232"/>
      <c r="EI284" s="232"/>
      <c r="EJ284" s="232"/>
      <c r="EK284" s="232"/>
      <c r="EL284" s="232"/>
      <c r="EM284" s="232"/>
      <c r="EN284" s="205"/>
      <c r="EO284" s="205"/>
      <c r="EP284" s="205"/>
      <c r="EQ284" s="205"/>
      <c r="ER284" s="205"/>
      <c r="ES284" s="205"/>
      <c r="ET284" s="205"/>
      <c r="EU284" s="205"/>
      <c r="EV284" s="205"/>
      <c r="EW284" s="205"/>
      <c r="EX284" s="205"/>
      <c r="EY284" s="205"/>
      <c r="EZ284" s="205"/>
      <c r="FA284" s="233"/>
      <c r="FB284" s="233"/>
      <c r="FC284" s="233"/>
      <c r="FD284" s="233"/>
      <c r="FE284" s="233"/>
      <c r="FF284" s="233"/>
      <c r="FG284" s="233"/>
      <c r="FH284" s="233"/>
      <c r="FI284" s="233"/>
    </row>
    <row r="285" spans="1:165" s="234" customFormat="1" ht="19.5" customHeight="1" x14ac:dyDescent="0.35">
      <c r="A285" s="205"/>
      <c r="B285" s="466">
        <f t="shared" si="4636"/>
        <v>42156</v>
      </c>
      <c r="C285" s="467">
        <f t="shared" si="4637"/>
        <v>78828.010000000009</v>
      </c>
      <c r="D285" s="467">
        <v>0</v>
      </c>
      <c r="E285" s="467">
        <v>0</v>
      </c>
      <c r="F285" s="467">
        <f t="shared" si="4604"/>
        <v>-7367.63</v>
      </c>
      <c r="G285" s="467">
        <f t="shared" si="4638"/>
        <v>71460.38</v>
      </c>
      <c r="H285" s="480">
        <f t="shared" si="4639"/>
        <v>-9.3464619999921339E-2</v>
      </c>
      <c r="I285" s="347">
        <f t="shared" si="4640"/>
        <v>1207874.5199999996</v>
      </c>
      <c r="J285" s="210">
        <f t="shared" si="4605"/>
        <v>-13742.479999999981</v>
      </c>
      <c r="K285" s="211">
        <v>42156</v>
      </c>
      <c r="L285" s="212">
        <f t="shared" si="4641"/>
        <v>1</v>
      </c>
      <c r="M285" s="398">
        <v>1915</v>
      </c>
      <c r="N285" s="235">
        <f t="shared" si="4606"/>
        <v>1915</v>
      </c>
      <c r="O285" s="214">
        <f t="shared" ref="O285" si="4755">O284</f>
        <v>0</v>
      </c>
      <c r="P285" s="398">
        <v>86.2</v>
      </c>
      <c r="Q285" s="236">
        <f t="shared" si="4607"/>
        <v>0</v>
      </c>
      <c r="R285" s="212">
        <f t="shared" ref="R285" si="4756">R284</f>
        <v>0</v>
      </c>
      <c r="S285" s="397">
        <v>-1032.4000000000001</v>
      </c>
      <c r="T285" s="237">
        <f t="shared" si="4608"/>
        <v>0</v>
      </c>
      <c r="U285" s="216">
        <f t="shared" ref="U285" si="4757">U284</f>
        <v>0</v>
      </c>
      <c r="V285" s="397">
        <v>-208.54</v>
      </c>
      <c r="W285" s="237">
        <f t="shared" si="4609"/>
        <v>0</v>
      </c>
      <c r="X285" s="216">
        <f t="shared" ref="X285" si="4758">X284</f>
        <v>0</v>
      </c>
      <c r="Y285" s="382">
        <v>-1424</v>
      </c>
      <c r="Z285" s="238">
        <f t="shared" si="4610"/>
        <v>0</v>
      </c>
      <c r="AA285" s="218">
        <f t="shared" ref="AA285" si="4759">AA284</f>
        <v>1</v>
      </c>
      <c r="AB285" s="382">
        <v>-751</v>
      </c>
      <c r="AC285" s="239">
        <f t="shared" si="4611"/>
        <v>-751</v>
      </c>
      <c r="AD285" s="216">
        <f t="shared" ref="AD285" si="4760">AD284</f>
        <v>0</v>
      </c>
      <c r="AE285" s="382">
        <v>-212.6</v>
      </c>
      <c r="AF285" s="239">
        <f t="shared" si="4612"/>
        <v>0</v>
      </c>
      <c r="AG285" s="216">
        <f t="shared" ref="AG285" si="4761">AG284</f>
        <v>0</v>
      </c>
      <c r="AH285" s="383">
        <v>2886</v>
      </c>
      <c r="AI285" s="238">
        <f t="shared" si="4613"/>
        <v>0</v>
      </c>
      <c r="AJ285" s="218">
        <f t="shared" ref="AJ285" si="4762">AJ284</f>
        <v>0</v>
      </c>
      <c r="AK285" s="383">
        <v>1423.5</v>
      </c>
      <c r="AL285" s="239">
        <f t="shared" si="4614"/>
        <v>0</v>
      </c>
      <c r="AM285" s="216">
        <f t="shared" ref="AM285" si="4763">AM284</f>
        <v>1</v>
      </c>
      <c r="AN285" s="383">
        <v>546</v>
      </c>
      <c r="AO285" s="238">
        <f t="shared" si="4615"/>
        <v>546</v>
      </c>
      <c r="AP285" s="218">
        <f t="shared" ref="AP285" si="4764">AP284</f>
        <v>1</v>
      </c>
      <c r="AQ285" s="397">
        <v>-1659</v>
      </c>
      <c r="AR285" s="239">
        <f t="shared" si="4616"/>
        <v>-1659</v>
      </c>
      <c r="AS285" s="216">
        <f t="shared" ref="AS285" si="4765">AS284</f>
        <v>0</v>
      </c>
      <c r="AT285" s="397">
        <v>-201</v>
      </c>
      <c r="AU285" s="240">
        <f t="shared" si="4617"/>
        <v>0</v>
      </c>
      <c r="AV285" s="214">
        <f t="shared" ref="AV285" si="4766">AV284</f>
        <v>0</v>
      </c>
      <c r="AW285" s="397">
        <v>-1013</v>
      </c>
      <c r="AX285" s="236">
        <f t="shared" si="4618"/>
        <v>0</v>
      </c>
      <c r="AY285" s="212">
        <f t="shared" ref="AY285" si="4767">AY284</f>
        <v>1</v>
      </c>
      <c r="AZ285" s="382">
        <v>-1992.75</v>
      </c>
      <c r="BA285" s="241">
        <f t="shared" si="4619"/>
        <v>-1992.75</v>
      </c>
      <c r="BB285" s="214">
        <f t="shared" ref="BB285" si="4768">BB284</f>
        <v>0</v>
      </c>
      <c r="BC285" s="382">
        <v>-234.38</v>
      </c>
      <c r="BD285" s="242">
        <f t="shared" si="4620"/>
        <v>0</v>
      </c>
      <c r="BE285" s="212">
        <f t="shared" ref="BE285" si="4769">BE284</f>
        <v>0</v>
      </c>
      <c r="BF285" s="374">
        <v>-5262.75</v>
      </c>
      <c r="BG285" s="242">
        <f t="shared" si="4621"/>
        <v>0</v>
      </c>
      <c r="BH285" s="212">
        <f t="shared" ref="BH285" si="4770">BH284</f>
        <v>1</v>
      </c>
      <c r="BI285" s="374">
        <v>-2650.88</v>
      </c>
      <c r="BJ285" s="240">
        <f t="shared" si="4622"/>
        <v>-2650.88</v>
      </c>
      <c r="BK285" s="212">
        <f t="shared" ref="BK285" si="4771">BK284</f>
        <v>0</v>
      </c>
      <c r="BL285" s="374">
        <v>-561.38</v>
      </c>
      <c r="BM285" s="240">
        <f t="shared" si="4623"/>
        <v>0</v>
      </c>
      <c r="BN285" s="212">
        <f t="shared" ref="BN285" si="4772">BN284</f>
        <v>0</v>
      </c>
      <c r="BO285" s="397">
        <v>-603</v>
      </c>
      <c r="BP285" s="236">
        <f t="shared" si="4624"/>
        <v>0</v>
      </c>
      <c r="BQ285" s="212">
        <f t="shared" ref="BQ285" si="4773">BQ284</f>
        <v>2</v>
      </c>
      <c r="BR285" s="397">
        <v>-1387.5</v>
      </c>
      <c r="BS285" s="242">
        <f t="shared" si="4625"/>
        <v>-2775</v>
      </c>
      <c r="BT285" s="212">
        <f t="shared" ref="BT285" si="4774">BT284</f>
        <v>0</v>
      </c>
      <c r="BU285" s="397">
        <v>-693.75</v>
      </c>
      <c r="BV285" s="240">
        <f t="shared" si="4626"/>
        <v>0</v>
      </c>
      <c r="BW285" s="220">
        <f t="shared" ref="BW285" si="4775">BW284</f>
        <v>0</v>
      </c>
      <c r="BX285" s="397">
        <v>-138.75</v>
      </c>
      <c r="BY285" s="236">
        <f t="shared" si="4627"/>
        <v>0</v>
      </c>
      <c r="BZ285" s="212">
        <f t="shared" si="4663"/>
        <v>0</v>
      </c>
      <c r="CA285" s="213"/>
      <c r="CB285" s="240">
        <f t="shared" si="4628"/>
        <v>0</v>
      </c>
      <c r="CC285" s="214">
        <f t="shared" si="4664"/>
        <v>0</v>
      </c>
      <c r="CD285" s="215"/>
      <c r="CE285" s="242">
        <f t="shared" si="4629"/>
        <v>0</v>
      </c>
      <c r="CF285" s="221">
        <f t="shared" si="4630"/>
        <v>-7367.63</v>
      </c>
      <c r="CG285" s="222">
        <f t="shared" si="4631"/>
        <v>0</v>
      </c>
      <c r="CH285" s="222">
        <f t="shared" si="4632"/>
        <v>1</v>
      </c>
      <c r="CI285" s="223">
        <v>42156</v>
      </c>
      <c r="CJ285" s="209">
        <f t="shared" si="4633"/>
        <v>0</v>
      </c>
      <c r="CK285" s="209">
        <f t="shared" si="4634"/>
        <v>-7367.63</v>
      </c>
      <c r="CL285" s="209">
        <f t="shared" si="4665"/>
        <v>1207874.5199999996</v>
      </c>
      <c r="CM285" s="207">
        <f>MAX(CL55:CL285)</f>
        <v>1221616.9999999995</v>
      </c>
      <c r="CN285" s="207">
        <f t="shared" si="4635"/>
        <v>-13742.479999999981</v>
      </c>
      <c r="CO285" s="225" t="b">
        <f>(CN286=CM394)</f>
        <v>0</v>
      </c>
      <c r="CP285" s="226">
        <f t="shared" si="4603"/>
        <v>0</v>
      </c>
      <c r="CQ285" s="227">
        <f t="shared" si="4708"/>
        <v>43525</v>
      </c>
      <c r="CR285" s="228">
        <f t="shared" si="4709"/>
        <v>170280</v>
      </c>
      <c r="CS285" s="228">
        <f t="shared" si="4710"/>
        <v>0</v>
      </c>
      <c r="CT285" s="228">
        <f t="shared" si="4711"/>
        <v>0</v>
      </c>
      <c r="CU285" s="228">
        <f t="shared" si="4712"/>
        <v>0</v>
      </c>
      <c r="CV285" s="228">
        <f t="shared" si="4713"/>
        <v>0</v>
      </c>
      <c r="CW285" s="228">
        <f t="shared" si="4714"/>
        <v>163216.5</v>
      </c>
      <c r="CX285" s="228">
        <f t="shared" si="4715"/>
        <v>0</v>
      </c>
      <c r="CY285" s="228">
        <f t="shared" si="4716"/>
        <v>0</v>
      </c>
      <c r="CZ285" s="228">
        <f t="shared" si="4717"/>
        <v>0</v>
      </c>
      <c r="DA285" s="228">
        <f t="shared" si="4718"/>
        <v>81541</v>
      </c>
      <c r="DB285" s="228">
        <f t="shared" si="4719"/>
        <v>167183</v>
      </c>
      <c r="DC285" s="228">
        <f t="shared" si="4720"/>
        <v>0</v>
      </c>
      <c r="DD285" s="228">
        <f t="shared" si="4721"/>
        <v>0</v>
      </c>
      <c r="DE285" s="228">
        <f t="shared" si="4722"/>
        <v>182411.23999999993</v>
      </c>
      <c r="DF285" s="228">
        <f t="shared" si="4723"/>
        <v>0</v>
      </c>
      <c r="DG285" s="228">
        <f t="shared" si="4724"/>
        <v>0</v>
      </c>
      <c r="DH285" s="228">
        <f t="shared" si="4725"/>
        <v>134212.93000000005</v>
      </c>
      <c r="DI285" s="228">
        <f t="shared" si="4726"/>
        <v>0</v>
      </c>
      <c r="DJ285" s="228">
        <f t="shared" si="4727"/>
        <v>0</v>
      </c>
      <c r="DK285" s="228">
        <f t="shared" si="4728"/>
        <v>506630.75999999995</v>
      </c>
      <c r="DL285" s="228">
        <f t="shared" si="4729"/>
        <v>0</v>
      </c>
      <c r="DM285" s="228">
        <f t="shared" si="4730"/>
        <v>0</v>
      </c>
      <c r="DN285" s="228">
        <f t="shared" si="4731"/>
        <v>0</v>
      </c>
      <c r="DO285" s="228">
        <f t="shared" si="4732"/>
        <v>0</v>
      </c>
      <c r="DP285" s="229">
        <f t="shared" si="4733"/>
        <v>43525</v>
      </c>
      <c r="DQ285" s="228">
        <f t="shared" si="4002"/>
        <v>1405475.43</v>
      </c>
      <c r="DR285" s="230">
        <f t="shared" si="4003"/>
        <v>43525</v>
      </c>
      <c r="DS285" s="231">
        <f t="shared" si="4004"/>
        <v>-10122.540000000037</v>
      </c>
      <c r="DT285" s="232"/>
      <c r="DU285" s="232"/>
      <c r="DV285" s="232"/>
      <c r="DW285" s="232"/>
      <c r="DX285" s="232"/>
      <c r="DY285" s="232"/>
      <c r="DZ285" s="232"/>
      <c r="EA285" s="232"/>
      <c r="EB285" s="232"/>
      <c r="EC285" s="232"/>
      <c r="ED285" s="232"/>
      <c r="EE285" s="232"/>
      <c r="EF285" s="232"/>
      <c r="EG285" s="232"/>
      <c r="EH285" s="232"/>
      <c r="EI285" s="232"/>
      <c r="EJ285" s="232"/>
      <c r="EK285" s="232"/>
      <c r="EL285" s="232"/>
      <c r="EM285" s="232"/>
      <c r="EN285" s="205"/>
      <c r="EO285" s="205"/>
      <c r="EP285" s="205"/>
      <c r="EQ285" s="205"/>
      <c r="ER285" s="205"/>
      <c r="ES285" s="205"/>
      <c r="ET285" s="205"/>
      <c r="EU285" s="205"/>
      <c r="EV285" s="205"/>
      <c r="EW285" s="205"/>
      <c r="EX285" s="205"/>
      <c r="EY285" s="205"/>
      <c r="EZ285" s="205"/>
      <c r="FA285" s="233"/>
      <c r="FB285" s="233"/>
      <c r="FC285" s="233"/>
      <c r="FD285" s="233"/>
      <c r="FE285" s="233"/>
      <c r="FF285" s="233"/>
      <c r="FG285" s="233"/>
      <c r="FH285" s="233"/>
      <c r="FI285" s="233"/>
    </row>
    <row r="286" spans="1:165" s="234" customFormat="1" ht="19.5" customHeight="1" x14ac:dyDescent="0.35">
      <c r="A286" s="205"/>
      <c r="B286" s="466">
        <f t="shared" si="4636"/>
        <v>42186</v>
      </c>
      <c r="C286" s="467">
        <f t="shared" si="4637"/>
        <v>71460.38</v>
      </c>
      <c r="D286" s="467">
        <v>0</v>
      </c>
      <c r="E286" s="467">
        <v>0</v>
      </c>
      <c r="F286" s="467">
        <f t="shared" si="4604"/>
        <v>3619.94</v>
      </c>
      <c r="G286" s="467">
        <f t="shared" si="4638"/>
        <v>75080.320000000007</v>
      </c>
      <c r="H286" s="480">
        <f t="shared" si="4639"/>
        <v>5.0656601602174514E-2</v>
      </c>
      <c r="I286" s="347">
        <f t="shared" si="4640"/>
        <v>1211494.4599999995</v>
      </c>
      <c r="J286" s="210">
        <f t="shared" si="4605"/>
        <v>-10122.540000000037</v>
      </c>
      <c r="K286" s="211">
        <v>42186</v>
      </c>
      <c r="L286" s="212">
        <f t="shared" si="4641"/>
        <v>1</v>
      </c>
      <c r="M286" s="397">
        <v>-5556.5</v>
      </c>
      <c r="N286" s="235">
        <f t="shared" si="4606"/>
        <v>-5556.5</v>
      </c>
      <c r="O286" s="214">
        <f t="shared" ref="O286" si="4776">O285</f>
        <v>0</v>
      </c>
      <c r="P286" s="397">
        <v>-660.95</v>
      </c>
      <c r="Q286" s="236">
        <f t="shared" si="4607"/>
        <v>0</v>
      </c>
      <c r="R286" s="212">
        <f t="shared" ref="R286" si="4777">R285</f>
        <v>0</v>
      </c>
      <c r="S286" s="397">
        <v>-1264.4000000000001</v>
      </c>
      <c r="T286" s="237">
        <f t="shared" si="4608"/>
        <v>0</v>
      </c>
      <c r="U286" s="216">
        <f t="shared" ref="U286" si="4778">U285</f>
        <v>0</v>
      </c>
      <c r="V286" s="397">
        <v>-161.54</v>
      </c>
      <c r="W286" s="237">
        <f t="shared" si="4609"/>
        <v>0</v>
      </c>
      <c r="X286" s="216">
        <f t="shared" ref="X286" si="4779">X285</f>
        <v>0</v>
      </c>
      <c r="Y286" s="383">
        <v>7689</v>
      </c>
      <c r="Z286" s="238">
        <f t="shared" si="4610"/>
        <v>0</v>
      </c>
      <c r="AA286" s="218">
        <f t="shared" ref="AA286" si="4780">AA285</f>
        <v>1</v>
      </c>
      <c r="AB286" s="383">
        <v>3844.5</v>
      </c>
      <c r="AC286" s="239">
        <f t="shared" si="4611"/>
        <v>3844.5</v>
      </c>
      <c r="AD286" s="216">
        <f t="shared" ref="AD286" si="4781">AD285</f>
        <v>0</v>
      </c>
      <c r="AE286" s="383">
        <v>768.9</v>
      </c>
      <c r="AF286" s="239">
        <f t="shared" si="4612"/>
        <v>0</v>
      </c>
      <c r="AG286" s="216">
        <f t="shared" ref="AG286" si="4782">AG285</f>
        <v>0</v>
      </c>
      <c r="AH286" s="383">
        <v>4845</v>
      </c>
      <c r="AI286" s="238">
        <f t="shared" si="4613"/>
        <v>0</v>
      </c>
      <c r="AJ286" s="218">
        <f t="shared" ref="AJ286" si="4783">AJ285</f>
        <v>0</v>
      </c>
      <c r="AK286" s="383">
        <v>2422.5</v>
      </c>
      <c r="AL286" s="239">
        <f t="shared" si="4614"/>
        <v>0</v>
      </c>
      <c r="AM286" s="216">
        <f t="shared" ref="AM286" si="4784">AM285</f>
        <v>1</v>
      </c>
      <c r="AN286" s="383">
        <v>969</v>
      </c>
      <c r="AO286" s="238">
        <f t="shared" si="4615"/>
        <v>969</v>
      </c>
      <c r="AP286" s="218">
        <f t="shared" ref="AP286" si="4785">AP285</f>
        <v>1</v>
      </c>
      <c r="AQ286" s="397">
        <v>-1040</v>
      </c>
      <c r="AR286" s="239">
        <f t="shared" si="4616"/>
        <v>-1040</v>
      </c>
      <c r="AS286" s="216">
        <f t="shared" ref="AS286" si="4786">AS285</f>
        <v>0</v>
      </c>
      <c r="AT286" s="397">
        <v>-139.1</v>
      </c>
      <c r="AU286" s="240">
        <f t="shared" si="4617"/>
        <v>0</v>
      </c>
      <c r="AV286" s="214">
        <f t="shared" ref="AV286" si="4787">AV285</f>
        <v>0</v>
      </c>
      <c r="AW286" s="398">
        <v>3649</v>
      </c>
      <c r="AX286" s="236">
        <f t="shared" si="4618"/>
        <v>0</v>
      </c>
      <c r="AY286" s="212">
        <f t="shared" ref="AY286" si="4788">AY285</f>
        <v>1</v>
      </c>
      <c r="AZ286" s="383">
        <v>3018.5</v>
      </c>
      <c r="BA286" s="241">
        <f t="shared" si="4619"/>
        <v>3018.5</v>
      </c>
      <c r="BB286" s="214">
        <f t="shared" ref="BB286" si="4789">BB285</f>
        <v>0</v>
      </c>
      <c r="BC286" s="383">
        <v>266.75</v>
      </c>
      <c r="BD286" s="242">
        <f t="shared" si="4620"/>
        <v>0</v>
      </c>
      <c r="BE286" s="212">
        <f t="shared" ref="BE286" si="4790">BE285</f>
        <v>0</v>
      </c>
      <c r="BF286" s="375">
        <v>1919.75</v>
      </c>
      <c r="BG286" s="242">
        <f t="shared" si="4621"/>
        <v>0</v>
      </c>
      <c r="BH286" s="212">
        <f t="shared" ref="BH286" si="4791">BH285</f>
        <v>1</v>
      </c>
      <c r="BI286" s="375">
        <v>940.38</v>
      </c>
      <c r="BJ286" s="240">
        <f t="shared" si="4622"/>
        <v>940.38</v>
      </c>
      <c r="BK286" s="212">
        <f t="shared" ref="BK286" si="4792">BK285</f>
        <v>0</v>
      </c>
      <c r="BL286" s="375">
        <v>156.88</v>
      </c>
      <c r="BM286" s="240">
        <f t="shared" si="4623"/>
        <v>0</v>
      </c>
      <c r="BN286" s="212">
        <f t="shared" ref="BN286" si="4793">BN285</f>
        <v>0</v>
      </c>
      <c r="BO286" s="397">
        <v>-2720.25</v>
      </c>
      <c r="BP286" s="236">
        <f t="shared" si="4624"/>
        <v>0</v>
      </c>
      <c r="BQ286" s="212">
        <f t="shared" ref="BQ286" si="4794">BQ285</f>
        <v>2</v>
      </c>
      <c r="BR286" s="398">
        <v>722.03</v>
      </c>
      <c r="BS286" s="242">
        <f t="shared" si="4625"/>
        <v>1444.06</v>
      </c>
      <c r="BT286" s="212">
        <f t="shared" ref="BT286" si="4795">BT285</f>
        <v>0</v>
      </c>
      <c r="BU286" s="398">
        <v>322.01</v>
      </c>
      <c r="BV286" s="240">
        <f t="shared" si="4626"/>
        <v>0</v>
      </c>
      <c r="BW286" s="220">
        <f t="shared" ref="BW286" si="4796">BW285</f>
        <v>0</v>
      </c>
      <c r="BX286" s="398">
        <v>2</v>
      </c>
      <c r="BY286" s="236">
        <f t="shared" si="4627"/>
        <v>0</v>
      </c>
      <c r="BZ286" s="212">
        <f t="shared" si="4663"/>
        <v>0</v>
      </c>
      <c r="CA286" s="213"/>
      <c r="CB286" s="240">
        <f t="shared" si="4628"/>
        <v>0</v>
      </c>
      <c r="CC286" s="214">
        <f t="shared" si="4664"/>
        <v>0</v>
      </c>
      <c r="CD286" s="215"/>
      <c r="CE286" s="242">
        <f t="shared" si="4629"/>
        <v>0</v>
      </c>
      <c r="CF286" s="221">
        <f t="shared" si="4630"/>
        <v>3619.94</v>
      </c>
      <c r="CG286" s="222">
        <f t="shared" si="4631"/>
        <v>1</v>
      </c>
      <c r="CH286" s="222">
        <f t="shared" si="4632"/>
        <v>0</v>
      </c>
      <c r="CI286" s="223">
        <v>42186</v>
      </c>
      <c r="CJ286" s="209">
        <f t="shared" si="4633"/>
        <v>3619.94</v>
      </c>
      <c r="CK286" s="209">
        <f t="shared" si="4634"/>
        <v>0</v>
      </c>
      <c r="CL286" s="209">
        <f t="shared" si="4665"/>
        <v>1211494.4599999995</v>
      </c>
      <c r="CM286" s="207">
        <f>MAX(CL55:CL286)</f>
        <v>1221616.9999999995</v>
      </c>
      <c r="CN286" s="207">
        <f t="shared" si="4635"/>
        <v>-10122.540000000037</v>
      </c>
      <c r="CO286" s="225" t="b">
        <f>(CN287=CM394)</f>
        <v>0</v>
      </c>
      <c r="CP286" s="226">
        <f t="shared" si="4603"/>
        <v>0</v>
      </c>
      <c r="CQ286" s="227">
        <f t="shared" si="4708"/>
        <v>43556</v>
      </c>
      <c r="CR286" s="228">
        <f t="shared" si="4709"/>
        <v>169049.5</v>
      </c>
      <c r="CS286" s="228">
        <f t="shared" si="4710"/>
        <v>0</v>
      </c>
      <c r="CT286" s="228">
        <f t="shared" si="4711"/>
        <v>0</v>
      </c>
      <c r="CU286" s="228">
        <f t="shared" si="4712"/>
        <v>0</v>
      </c>
      <c r="CV286" s="228">
        <f t="shared" si="4713"/>
        <v>0</v>
      </c>
      <c r="CW286" s="228">
        <f t="shared" si="4714"/>
        <v>163637</v>
      </c>
      <c r="CX286" s="228">
        <f t="shared" si="4715"/>
        <v>0</v>
      </c>
      <c r="CY286" s="228">
        <f t="shared" si="4716"/>
        <v>0</v>
      </c>
      <c r="CZ286" s="228">
        <f t="shared" si="4717"/>
        <v>0</v>
      </c>
      <c r="DA286" s="228">
        <f t="shared" si="4718"/>
        <v>81733</v>
      </c>
      <c r="DB286" s="228">
        <f t="shared" si="4719"/>
        <v>167781</v>
      </c>
      <c r="DC286" s="228">
        <f t="shared" si="4720"/>
        <v>0</v>
      </c>
      <c r="DD286" s="228">
        <f t="shared" si="4721"/>
        <v>0</v>
      </c>
      <c r="DE286" s="228">
        <f t="shared" si="4722"/>
        <v>184211.01999999993</v>
      </c>
      <c r="DF286" s="228">
        <f t="shared" si="4723"/>
        <v>0</v>
      </c>
      <c r="DG286" s="228">
        <f t="shared" si="4724"/>
        <v>0</v>
      </c>
      <c r="DH286" s="228">
        <f t="shared" si="4725"/>
        <v>133508.68000000005</v>
      </c>
      <c r="DI286" s="228">
        <f t="shared" si="4726"/>
        <v>0</v>
      </c>
      <c r="DJ286" s="228">
        <f t="shared" si="4727"/>
        <v>0</v>
      </c>
      <c r="DK286" s="228">
        <f t="shared" si="4728"/>
        <v>505827.73999999993</v>
      </c>
      <c r="DL286" s="228">
        <f t="shared" si="4729"/>
        <v>0</v>
      </c>
      <c r="DM286" s="228">
        <f t="shared" si="4730"/>
        <v>0</v>
      </c>
      <c r="DN286" s="228">
        <f t="shared" si="4731"/>
        <v>0</v>
      </c>
      <c r="DO286" s="228">
        <f t="shared" si="4732"/>
        <v>0</v>
      </c>
      <c r="DP286" s="229">
        <f t="shared" si="4733"/>
        <v>43556</v>
      </c>
      <c r="DQ286" s="228">
        <f t="shared" si="4002"/>
        <v>1405747.94</v>
      </c>
      <c r="DR286" s="230">
        <f t="shared" si="4003"/>
        <v>43556</v>
      </c>
      <c r="DS286" s="231">
        <f t="shared" si="4004"/>
        <v>-2537.910000000149</v>
      </c>
      <c r="DT286" s="232"/>
      <c r="DU286" s="232"/>
      <c r="DV286" s="232"/>
      <c r="DW286" s="232"/>
      <c r="DX286" s="232"/>
      <c r="DY286" s="232"/>
      <c r="DZ286" s="232"/>
      <c r="EA286" s="232"/>
      <c r="EB286" s="232"/>
      <c r="EC286" s="232"/>
      <c r="ED286" s="232"/>
      <c r="EE286" s="232"/>
      <c r="EF286" s="232"/>
      <c r="EG286" s="232"/>
      <c r="EH286" s="232"/>
      <c r="EI286" s="232"/>
      <c r="EJ286" s="232"/>
      <c r="EK286" s="232"/>
      <c r="EL286" s="232"/>
      <c r="EM286" s="232"/>
      <c r="EN286" s="205"/>
      <c r="EO286" s="205"/>
      <c r="EP286" s="205"/>
      <c r="EQ286" s="205"/>
      <c r="ER286" s="205"/>
      <c r="ES286" s="205"/>
      <c r="ET286" s="205"/>
      <c r="EU286" s="205"/>
      <c r="EV286" s="205"/>
      <c r="EW286" s="205"/>
      <c r="EX286" s="205"/>
      <c r="EY286" s="205"/>
      <c r="EZ286" s="205"/>
      <c r="FA286" s="233"/>
      <c r="FB286" s="233"/>
      <c r="FC286" s="233"/>
      <c r="FD286" s="233"/>
      <c r="FE286" s="233"/>
      <c r="FF286" s="233"/>
      <c r="FG286" s="233"/>
      <c r="FH286" s="233"/>
      <c r="FI286" s="233"/>
    </row>
    <row r="287" spans="1:165" s="234" customFormat="1" ht="19.5" customHeight="1" x14ac:dyDescent="0.35">
      <c r="A287" s="205"/>
      <c r="B287" s="466">
        <f t="shared" si="4636"/>
        <v>42217</v>
      </c>
      <c r="C287" s="467">
        <f t="shared" si="4637"/>
        <v>75080.320000000007</v>
      </c>
      <c r="D287" s="467">
        <v>0</v>
      </c>
      <c r="E287" s="467">
        <v>0</v>
      </c>
      <c r="F287" s="467">
        <f t="shared" si="4604"/>
        <v>7584.63</v>
      </c>
      <c r="G287" s="467">
        <f t="shared" si="4638"/>
        <v>82664.950000000012</v>
      </c>
      <c r="H287" s="480">
        <f t="shared" si="4639"/>
        <v>0.10102021408539548</v>
      </c>
      <c r="I287" s="347">
        <f t="shared" si="4640"/>
        <v>1219079.0899999994</v>
      </c>
      <c r="J287" s="210">
        <f t="shared" si="4605"/>
        <v>-2537.910000000149</v>
      </c>
      <c r="K287" s="211">
        <v>42217</v>
      </c>
      <c r="L287" s="212">
        <f t="shared" si="4641"/>
        <v>1</v>
      </c>
      <c r="M287" s="398">
        <v>4516</v>
      </c>
      <c r="N287" s="235">
        <f t="shared" si="4606"/>
        <v>4516</v>
      </c>
      <c r="O287" s="214">
        <f t="shared" ref="O287" si="4797">O286</f>
        <v>0</v>
      </c>
      <c r="P287" s="398">
        <v>416.5</v>
      </c>
      <c r="Q287" s="236">
        <f t="shared" si="4607"/>
        <v>0</v>
      </c>
      <c r="R287" s="212">
        <f t="shared" ref="R287" si="4798">R286</f>
        <v>0</v>
      </c>
      <c r="S287" s="398">
        <v>4374</v>
      </c>
      <c r="T287" s="237">
        <f t="shared" si="4608"/>
        <v>0</v>
      </c>
      <c r="U287" s="216">
        <f t="shared" ref="U287" si="4799">U286</f>
        <v>0</v>
      </c>
      <c r="V287" s="398">
        <v>402.3</v>
      </c>
      <c r="W287" s="237">
        <f t="shared" si="4609"/>
        <v>0</v>
      </c>
      <c r="X287" s="216">
        <f t="shared" ref="X287" si="4800">X286</f>
        <v>0</v>
      </c>
      <c r="Y287" s="382">
        <v>-526</v>
      </c>
      <c r="Z287" s="238">
        <f t="shared" si="4610"/>
        <v>0</v>
      </c>
      <c r="AA287" s="218">
        <f t="shared" ref="AA287" si="4801">AA286</f>
        <v>1</v>
      </c>
      <c r="AB287" s="382">
        <v>-282.5</v>
      </c>
      <c r="AC287" s="239">
        <f t="shared" si="4611"/>
        <v>-282.5</v>
      </c>
      <c r="AD287" s="216">
        <f t="shared" ref="AD287" si="4802">AD286</f>
        <v>0</v>
      </c>
      <c r="AE287" s="382">
        <v>-87.7</v>
      </c>
      <c r="AF287" s="239">
        <f t="shared" si="4612"/>
        <v>0</v>
      </c>
      <c r="AG287" s="216">
        <f t="shared" ref="AG287" si="4803">AG286</f>
        <v>0</v>
      </c>
      <c r="AH287" s="382">
        <v>-6248</v>
      </c>
      <c r="AI287" s="238">
        <f t="shared" si="4613"/>
        <v>0</v>
      </c>
      <c r="AJ287" s="218">
        <f t="shared" ref="AJ287" si="4804">AJ286</f>
        <v>0</v>
      </c>
      <c r="AK287" s="382">
        <v>-3163</v>
      </c>
      <c r="AL287" s="239">
        <f t="shared" si="4614"/>
        <v>0</v>
      </c>
      <c r="AM287" s="216">
        <f t="shared" ref="AM287" si="4805">AM286</f>
        <v>1</v>
      </c>
      <c r="AN287" s="382">
        <v>-1312</v>
      </c>
      <c r="AO287" s="238">
        <f t="shared" si="4615"/>
        <v>-1312</v>
      </c>
      <c r="AP287" s="218">
        <f t="shared" ref="AP287" si="4806">AP286</f>
        <v>1</v>
      </c>
      <c r="AQ287" s="398">
        <v>1861</v>
      </c>
      <c r="AR287" s="239">
        <f t="shared" si="4616"/>
        <v>1861</v>
      </c>
      <c r="AS287" s="216">
        <f t="shared" ref="AS287" si="4807">AS286</f>
        <v>0</v>
      </c>
      <c r="AT287" s="398">
        <v>186.1</v>
      </c>
      <c r="AU287" s="240">
        <f t="shared" si="4617"/>
        <v>0</v>
      </c>
      <c r="AV287" s="214">
        <f t="shared" ref="AV287" si="4808">AV286</f>
        <v>0</v>
      </c>
      <c r="AW287" s="398">
        <v>292</v>
      </c>
      <c r="AX287" s="236">
        <f t="shared" si="4618"/>
        <v>0</v>
      </c>
      <c r="AY287" s="212">
        <f t="shared" ref="AY287" si="4809">AY286</f>
        <v>1</v>
      </c>
      <c r="AZ287" s="382">
        <v>-2112.75</v>
      </c>
      <c r="BA287" s="241">
        <f t="shared" si="4619"/>
        <v>-2112.75</v>
      </c>
      <c r="BB287" s="214">
        <f t="shared" ref="BB287" si="4810">BB286</f>
        <v>0</v>
      </c>
      <c r="BC287" s="382">
        <v>-246.38</v>
      </c>
      <c r="BD287" s="242">
        <f t="shared" si="4620"/>
        <v>0</v>
      </c>
      <c r="BE287" s="212">
        <f t="shared" ref="BE287" si="4811">BE286</f>
        <v>0</v>
      </c>
      <c r="BF287" s="375">
        <v>1324.75</v>
      </c>
      <c r="BG287" s="242">
        <f t="shared" si="4621"/>
        <v>0</v>
      </c>
      <c r="BH287" s="212">
        <f t="shared" ref="BH287" si="4812">BH286</f>
        <v>1</v>
      </c>
      <c r="BI287" s="375">
        <v>642.88</v>
      </c>
      <c r="BJ287" s="240">
        <f t="shared" si="4622"/>
        <v>642.88</v>
      </c>
      <c r="BK287" s="212">
        <f t="shared" ref="BK287" si="4813">BK286</f>
        <v>0</v>
      </c>
      <c r="BL287" s="375">
        <v>97.38</v>
      </c>
      <c r="BM287" s="240">
        <f t="shared" si="4623"/>
        <v>0</v>
      </c>
      <c r="BN287" s="212">
        <f t="shared" ref="BN287" si="4814">BN286</f>
        <v>0</v>
      </c>
      <c r="BO287" s="397">
        <v>-1887.25</v>
      </c>
      <c r="BP287" s="236">
        <f t="shared" si="4624"/>
        <v>0</v>
      </c>
      <c r="BQ287" s="212">
        <f t="shared" ref="BQ287" si="4815">BQ286</f>
        <v>2</v>
      </c>
      <c r="BR287" s="398">
        <v>2136</v>
      </c>
      <c r="BS287" s="242">
        <f t="shared" si="4625"/>
        <v>4272</v>
      </c>
      <c r="BT287" s="212">
        <f t="shared" ref="BT287" si="4816">BT286</f>
        <v>0</v>
      </c>
      <c r="BU287" s="398">
        <v>1048.5</v>
      </c>
      <c r="BV287" s="240">
        <f t="shared" si="4626"/>
        <v>0</v>
      </c>
      <c r="BW287" s="220">
        <f t="shared" ref="BW287" si="4817">BW286</f>
        <v>0</v>
      </c>
      <c r="BX287" s="398">
        <v>178.5</v>
      </c>
      <c r="BY287" s="236">
        <f t="shared" si="4627"/>
        <v>0</v>
      </c>
      <c r="BZ287" s="212">
        <f t="shared" si="4663"/>
        <v>0</v>
      </c>
      <c r="CA287" s="213"/>
      <c r="CB287" s="240">
        <f t="shared" si="4628"/>
        <v>0</v>
      </c>
      <c r="CC287" s="214">
        <f t="shared" si="4664"/>
        <v>0</v>
      </c>
      <c r="CD287" s="215"/>
      <c r="CE287" s="242">
        <f t="shared" si="4629"/>
        <v>0</v>
      </c>
      <c r="CF287" s="221">
        <f t="shared" si="4630"/>
        <v>7584.63</v>
      </c>
      <c r="CG287" s="222">
        <f t="shared" si="4631"/>
        <v>1</v>
      </c>
      <c r="CH287" s="222">
        <f t="shared" si="4632"/>
        <v>0</v>
      </c>
      <c r="CI287" s="223">
        <v>42217</v>
      </c>
      <c r="CJ287" s="209">
        <f t="shared" si="4633"/>
        <v>7584.63</v>
      </c>
      <c r="CK287" s="209">
        <f t="shared" si="4634"/>
        <v>0</v>
      </c>
      <c r="CL287" s="209">
        <f t="shared" si="4665"/>
        <v>1219079.0899999994</v>
      </c>
      <c r="CM287" s="207">
        <f>MAX(CL55:CL287)</f>
        <v>1221616.9999999995</v>
      </c>
      <c r="CN287" s="207">
        <f t="shared" si="4635"/>
        <v>-2537.910000000149</v>
      </c>
      <c r="CO287" s="225" t="b">
        <f>(CN288=CM394)</f>
        <v>0</v>
      </c>
      <c r="CP287" s="226">
        <f t="shared" si="4603"/>
        <v>0</v>
      </c>
      <c r="CQ287" s="227">
        <f t="shared" si="4708"/>
        <v>43586</v>
      </c>
      <c r="CR287" s="228">
        <f t="shared" si="4709"/>
        <v>178738</v>
      </c>
      <c r="CS287" s="228">
        <f t="shared" si="4710"/>
        <v>0</v>
      </c>
      <c r="CT287" s="228">
        <f t="shared" si="4711"/>
        <v>0</v>
      </c>
      <c r="CU287" s="228">
        <f t="shared" si="4712"/>
        <v>0</v>
      </c>
      <c r="CV287" s="228">
        <f t="shared" si="4713"/>
        <v>0</v>
      </c>
      <c r="CW287" s="228">
        <f t="shared" si="4714"/>
        <v>161896</v>
      </c>
      <c r="CX287" s="228">
        <f t="shared" si="4715"/>
        <v>0</v>
      </c>
      <c r="CY287" s="228">
        <f t="shared" si="4716"/>
        <v>0</v>
      </c>
      <c r="CZ287" s="228">
        <f t="shared" si="4717"/>
        <v>0</v>
      </c>
      <c r="DA287" s="228">
        <f t="shared" si="4718"/>
        <v>82091</v>
      </c>
      <c r="DB287" s="228">
        <f t="shared" si="4719"/>
        <v>168860</v>
      </c>
      <c r="DC287" s="228">
        <f t="shared" si="4720"/>
        <v>0</v>
      </c>
      <c r="DD287" s="228">
        <f t="shared" si="4721"/>
        <v>0</v>
      </c>
      <c r="DE287" s="228">
        <f t="shared" si="4722"/>
        <v>182179.50999999992</v>
      </c>
      <c r="DF287" s="228">
        <f t="shared" si="4723"/>
        <v>0</v>
      </c>
      <c r="DG287" s="228">
        <f t="shared" si="4724"/>
        <v>0</v>
      </c>
      <c r="DH287" s="228">
        <f t="shared" si="4725"/>
        <v>133786.18000000005</v>
      </c>
      <c r="DI287" s="228">
        <f t="shared" si="4726"/>
        <v>0</v>
      </c>
      <c r="DJ287" s="228">
        <f t="shared" si="4727"/>
        <v>0</v>
      </c>
      <c r="DK287" s="228">
        <f t="shared" si="4728"/>
        <v>512124.73999999993</v>
      </c>
      <c r="DL287" s="228">
        <f t="shared" si="4729"/>
        <v>0</v>
      </c>
      <c r="DM287" s="228">
        <f t="shared" si="4730"/>
        <v>0</v>
      </c>
      <c r="DN287" s="228">
        <f t="shared" si="4731"/>
        <v>0</v>
      </c>
      <c r="DO287" s="228">
        <f t="shared" si="4732"/>
        <v>0</v>
      </c>
      <c r="DP287" s="229">
        <f t="shared" si="4733"/>
        <v>43586</v>
      </c>
      <c r="DQ287" s="228">
        <f t="shared" si="4002"/>
        <v>1419675.43</v>
      </c>
      <c r="DR287" s="230">
        <f t="shared" si="4003"/>
        <v>43586</v>
      </c>
      <c r="DS287" s="231">
        <f t="shared" si="4004"/>
        <v>-100.64000000013039</v>
      </c>
      <c r="DT287" s="232"/>
      <c r="DU287" s="232"/>
      <c r="DV287" s="232"/>
      <c r="DW287" s="232"/>
      <c r="DX287" s="232"/>
      <c r="DY287" s="232"/>
      <c r="DZ287" s="232"/>
      <c r="EA287" s="232"/>
      <c r="EB287" s="232"/>
      <c r="EC287" s="232"/>
      <c r="ED287" s="232"/>
      <c r="EE287" s="232"/>
      <c r="EF287" s="232"/>
      <c r="EG287" s="232"/>
      <c r="EH287" s="232"/>
      <c r="EI287" s="232"/>
      <c r="EJ287" s="232"/>
      <c r="EK287" s="232"/>
      <c r="EL287" s="232"/>
      <c r="EM287" s="232"/>
      <c r="EN287" s="205"/>
      <c r="EO287" s="205"/>
      <c r="EP287" s="205"/>
      <c r="EQ287" s="205"/>
      <c r="ER287" s="205"/>
      <c r="ES287" s="205"/>
      <c r="ET287" s="205"/>
      <c r="EU287" s="205"/>
      <c r="EV287" s="205"/>
      <c r="EW287" s="205"/>
      <c r="EX287" s="205"/>
      <c r="EY287" s="205"/>
      <c r="EZ287" s="205"/>
      <c r="FA287" s="233"/>
      <c r="FB287" s="233"/>
      <c r="FC287" s="233"/>
      <c r="FD287" s="233"/>
      <c r="FE287" s="233"/>
      <c r="FF287" s="233"/>
      <c r="FG287" s="233"/>
      <c r="FH287" s="233"/>
      <c r="FI287" s="233"/>
    </row>
    <row r="288" spans="1:165" s="234" customFormat="1" ht="19.5" customHeight="1" x14ac:dyDescent="0.35">
      <c r="A288" s="205"/>
      <c r="B288" s="466">
        <f t="shared" si="4636"/>
        <v>42248</v>
      </c>
      <c r="C288" s="467">
        <f t="shared" si="4637"/>
        <v>82664.950000000012</v>
      </c>
      <c r="D288" s="467">
        <v>0</v>
      </c>
      <c r="E288" s="467">
        <v>0</v>
      </c>
      <c r="F288" s="467">
        <f t="shared" si="4604"/>
        <v>2437.27</v>
      </c>
      <c r="G288" s="467">
        <f t="shared" si="4638"/>
        <v>85102.220000000016</v>
      </c>
      <c r="H288" s="480">
        <f t="shared" si="4639"/>
        <v>2.9483717101383353E-2</v>
      </c>
      <c r="I288" s="347">
        <f t="shared" si="4640"/>
        <v>1221516.3599999994</v>
      </c>
      <c r="J288" s="210">
        <f t="shared" si="4605"/>
        <v>-100.64000000013039</v>
      </c>
      <c r="K288" s="211">
        <v>42248</v>
      </c>
      <c r="L288" s="212">
        <f t="shared" si="4641"/>
        <v>1</v>
      </c>
      <c r="M288" s="398">
        <v>2607.5</v>
      </c>
      <c r="N288" s="235">
        <f t="shared" si="4606"/>
        <v>2607.5</v>
      </c>
      <c r="O288" s="214">
        <f t="shared" ref="O288" si="4818">O287</f>
        <v>0</v>
      </c>
      <c r="P288" s="398">
        <v>260.75</v>
      </c>
      <c r="Q288" s="236">
        <f t="shared" si="4607"/>
        <v>0</v>
      </c>
      <c r="R288" s="212">
        <f t="shared" ref="R288" si="4819">R287</f>
        <v>0</v>
      </c>
      <c r="S288" s="397">
        <v>-2590.4</v>
      </c>
      <c r="T288" s="237">
        <f t="shared" si="4608"/>
        <v>0</v>
      </c>
      <c r="U288" s="216">
        <f t="shared" ref="U288" si="4820">U287</f>
        <v>0</v>
      </c>
      <c r="V288" s="397">
        <v>-329.24</v>
      </c>
      <c r="W288" s="237">
        <f t="shared" si="4609"/>
        <v>0</v>
      </c>
      <c r="X288" s="216">
        <f t="shared" ref="X288" si="4821">X287</f>
        <v>0</v>
      </c>
      <c r="Y288" s="382">
        <v>-4060</v>
      </c>
      <c r="Z288" s="238">
        <f t="shared" si="4610"/>
        <v>0</v>
      </c>
      <c r="AA288" s="218">
        <f t="shared" ref="AA288" si="4822">AA287</f>
        <v>1</v>
      </c>
      <c r="AB288" s="382">
        <v>-2069</v>
      </c>
      <c r="AC288" s="239">
        <f t="shared" si="4611"/>
        <v>-2069</v>
      </c>
      <c r="AD288" s="216">
        <f t="shared" ref="AD288" si="4823">AD287</f>
        <v>0</v>
      </c>
      <c r="AE288" s="382">
        <v>-476.2</v>
      </c>
      <c r="AF288" s="239">
        <f t="shared" si="4612"/>
        <v>0</v>
      </c>
      <c r="AG288" s="216">
        <f t="shared" ref="AG288" si="4824">AG287</f>
        <v>0</v>
      </c>
      <c r="AH288" s="382">
        <v>-5924</v>
      </c>
      <c r="AI288" s="238">
        <f t="shared" si="4613"/>
        <v>0</v>
      </c>
      <c r="AJ288" s="218">
        <f t="shared" ref="AJ288" si="4825">AJ287</f>
        <v>0</v>
      </c>
      <c r="AK288" s="382">
        <v>-2981.5</v>
      </c>
      <c r="AL288" s="239">
        <f t="shared" si="4614"/>
        <v>0</v>
      </c>
      <c r="AM288" s="216">
        <f t="shared" ref="AM288" si="4826">AM287</f>
        <v>1</v>
      </c>
      <c r="AN288" s="382">
        <v>-1216</v>
      </c>
      <c r="AO288" s="238">
        <f t="shared" si="4615"/>
        <v>-1216</v>
      </c>
      <c r="AP288" s="218">
        <f t="shared" ref="AP288" si="4827">AP287</f>
        <v>1</v>
      </c>
      <c r="AQ288" s="398">
        <v>964</v>
      </c>
      <c r="AR288" s="239">
        <f t="shared" si="4616"/>
        <v>964</v>
      </c>
      <c r="AS288" s="216">
        <f t="shared" ref="AS288" si="4828">AS287</f>
        <v>0</v>
      </c>
      <c r="AT288" s="398">
        <v>96.4</v>
      </c>
      <c r="AU288" s="240">
        <f t="shared" si="4617"/>
        <v>0</v>
      </c>
      <c r="AV288" s="214">
        <f t="shared" ref="AV288" si="4829">AV287</f>
        <v>0</v>
      </c>
      <c r="AW288" s="398">
        <v>975</v>
      </c>
      <c r="AX288" s="236">
        <f t="shared" si="4618"/>
        <v>0</v>
      </c>
      <c r="AY288" s="212">
        <f t="shared" ref="AY288" si="4830">AY287</f>
        <v>1</v>
      </c>
      <c r="AZ288" s="382">
        <v>-515.25</v>
      </c>
      <c r="BA288" s="241">
        <f t="shared" si="4619"/>
        <v>-515.25</v>
      </c>
      <c r="BB288" s="214">
        <f t="shared" ref="BB288" si="4831">BB287</f>
        <v>0</v>
      </c>
      <c r="BC288" s="382">
        <v>-86.63</v>
      </c>
      <c r="BD288" s="242">
        <f t="shared" si="4620"/>
        <v>0</v>
      </c>
      <c r="BE288" s="212">
        <f t="shared" ref="BE288" si="4832">BE287</f>
        <v>0</v>
      </c>
      <c r="BF288" s="375">
        <v>871</v>
      </c>
      <c r="BG288" s="242">
        <f t="shared" si="4621"/>
        <v>0</v>
      </c>
      <c r="BH288" s="212">
        <f t="shared" ref="BH288" si="4833">BH287</f>
        <v>1</v>
      </c>
      <c r="BI288" s="375">
        <v>416</v>
      </c>
      <c r="BJ288" s="240">
        <f t="shared" si="4622"/>
        <v>416</v>
      </c>
      <c r="BK288" s="212">
        <f t="shared" ref="BK288" si="4834">BK287</f>
        <v>0</v>
      </c>
      <c r="BL288" s="375">
        <v>52</v>
      </c>
      <c r="BM288" s="240">
        <f t="shared" si="4623"/>
        <v>0</v>
      </c>
      <c r="BN288" s="212">
        <f t="shared" ref="BN288" si="4835">BN287</f>
        <v>0</v>
      </c>
      <c r="BO288" s="397">
        <v>-1446.75</v>
      </c>
      <c r="BP288" s="236">
        <f t="shared" si="4624"/>
        <v>0</v>
      </c>
      <c r="BQ288" s="212">
        <f t="shared" ref="BQ288" si="4836">BQ287</f>
        <v>2</v>
      </c>
      <c r="BR288" s="398">
        <v>1125.01</v>
      </c>
      <c r="BS288" s="242">
        <f t="shared" si="4625"/>
        <v>2250.02</v>
      </c>
      <c r="BT288" s="212">
        <f t="shared" ref="BT288" si="4837">BT287</f>
        <v>0</v>
      </c>
      <c r="BU288" s="398">
        <v>562.51</v>
      </c>
      <c r="BV288" s="240">
        <f t="shared" si="4626"/>
        <v>0</v>
      </c>
      <c r="BW288" s="220">
        <f t="shared" ref="BW288" si="4838">BW287</f>
        <v>0</v>
      </c>
      <c r="BX288" s="398">
        <v>112.5</v>
      </c>
      <c r="BY288" s="236">
        <f t="shared" si="4627"/>
        <v>0</v>
      </c>
      <c r="BZ288" s="212">
        <f t="shared" si="4663"/>
        <v>0</v>
      </c>
      <c r="CA288" s="213"/>
      <c r="CB288" s="240">
        <f t="shared" si="4628"/>
        <v>0</v>
      </c>
      <c r="CC288" s="214">
        <f t="shared" si="4664"/>
        <v>0</v>
      </c>
      <c r="CD288" s="215"/>
      <c r="CE288" s="242">
        <f t="shared" si="4629"/>
        <v>0</v>
      </c>
      <c r="CF288" s="221">
        <f t="shared" si="4630"/>
        <v>2437.27</v>
      </c>
      <c r="CG288" s="222">
        <f t="shared" si="4631"/>
        <v>1</v>
      </c>
      <c r="CH288" s="222">
        <f t="shared" si="4632"/>
        <v>0</v>
      </c>
      <c r="CI288" s="223">
        <v>42248</v>
      </c>
      <c r="CJ288" s="209">
        <f t="shared" si="4633"/>
        <v>2437.27</v>
      </c>
      <c r="CK288" s="209">
        <f t="shared" si="4634"/>
        <v>0</v>
      </c>
      <c r="CL288" s="209">
        <f t="shared" si="4665"/>
        <v>1221516.3599999994</v>
      </c>
      <c r="CM288" s="207">
        <f>MAX(CL55:CL288)</f>
        <v>1221616.9999999995</v>
      </c>
      <c r="CN288" s="207">
        <f t="shared" si="4635"/>
        <v>-100.64000000013039</v>
      </c>
      <c r="CO288" s="225" t="b">
        <f>(CN289=CM394)</f>
        <v>0</v>
      </c>
      <c r="CP288" s="226">
        <f t="shared" si="4603"/>
        <v>0</v>
      </c>
      <c r="CQ288" s="227">
        <f t="shared" si="4708"/>
        <v>43617</v>
      </c>
      <c r="CR288" s="228">
        <f t="shared" si="4709"/>
        <v>174717</v>
      </c>
      <c r="CS288" s="228">
        <f t="shared" si="4710"/>
        <v>0</v>
      </c>
      <c r="CT288" s="228">
        <f t="shared" si="4711"/>
        <v>0</v>
      </c>
      <c r="CU288" s="228">
        <f t="shared" si="4712"/>
        <v>0</v>
      </c>
      <c r="CV288" s="228">
        <f t="shared" si="4713"/>
        <v>0</v>
      </c>
      <c r="CW288" s="228">
        <f t="shared" si="4714"/>
        <v>167091</v>
      </c>
      <c r="CX288" s="228">
        <f t="shared" si="4715"/>
        <v>0</v>
      </c>
      <c r="CY288" s="228">
        <f t="shared" si="4716"/>
        <v>0</v>
      </c>
      <c r="CZ288" s="228">
        <f t="shared" si="4717"/>
        <v>0</v>
      </c>
      <c r="DA288" s="228">
        <f t="shared" si="4718"/>
        <v>82317</v>
      </c>
      <c r="DB288" s="228">
        <f t="shared" si="4719"/>
        <v>168185</v>
      </c>
      <c r="DC288" s="228">
        <f t="shared" si="4720"/>
        <v>0</v>
      </c>
      <c r="DD288" s="228">
        <f t="shared" si="4721"/>
        <v>0</v>
      </c>
      <c r="DE288" s="228">
        <f t="shared" si="4722"/>
        <v>186014.49999999991</v>
      </c>
      <c r="DF288" s="228">
        <f t="shared" si="4723"/>
        <v>0</v>
      </c>
      <c r="DG288" s="228">
        <f t="shared" si="4724"/>
        <v>0</v>
      </c>
      <c r="DH288" s="228">
        <f t="shared" si="4725"/>
        <v>134109.06000000006</v>
      </c>
      <c r="DI288" s="228">
        <f t="shared" si="4726"/>
        <v>0</v>
      </c>
      <c r="DJ288" s="228">
        <f t="shared" si="4727"/>
        <v>0</v>
      </c>
      <c r="DK288" s="228">
        <f t="shared" si="4728"/>
        <v>512924.73999999993</v>
      </c>
      <c r="DL288" s="228">
        <f t="shared" si="4729"/>
        <v>0</v>
      </c>
      <c r="DM288" s="228">
        <f t="shared" si="4730"/>
        <v>0</v>
      </c>
      <c r="DN288" s="228">
        <f t="shared" si="4731"/>
        <v>0</v>
      </c>
      <c r="DO288" s="228">
        <f t="shared" si="4732"/>
        <v>0</v>
      </c>
      <c r="DP288" s="229">
        <f t="shared" si="4733"/>
        <v>43617</v>
      </c>
      <c r="DQ288" s="228">
        <f t="shared" si="4002"/>
        <v>1425358.2999999998</v>
      </c>
      <c r="DR288" s="230">
        <f t="shared" si="4003"/>
        <v>43617</v>
      </c>
      <c r="DS288" s="231">
        <f t="shared" si="4004"/>
        <v>-1463.2500000002328</v>
      </c>
      <c r="DT288" s="232"/>
      <c r="DU288" s="232"/>
      <c r="DV288" s="232"/>
      <c r="DW288" s="232"/>
      <c r="DX288" s="232"/>
      <c r="DY288" s="232"/>
      <c r="DZ288" s="232"/>
      <c r="EA288" s="232"/>
      <c r="EB288" s="232"/>
      <c r="EC288" s="232"/>
      <c r="ED288" s="232"/>
      <c r="EE288" s="232"/>
      <c r="EF288" s="232"/>
      <c r="EG288" s="232"/>
      <c r="EH288" s="232"/>
      <c r="EI288" s="232"/>
      <c r="EJ288" s="232"/>
      <c r="EK288" s="232"/>
      <c r="EL288" s="232"/>
      <c r="EM288" s="232"/>
      <c r="EN288" s="205"/>
      <c r="EO288" s="205"/>
      <c r="EP288" s="205"/>
      <c r="EQ288" s="205"/>
      <c r="ER288" s="205"/>
      <c r="ES288" s="205"/>
      <c r="ET288" s="205"/>
      <c r="EU288" s="205"/>
      <c r="EV288" s="205"/>
      <c r="EW288" s="205"/>
      <c r="EX288" s="205"/>
      <c r="EY288" s="205"/>
      <c r="EZ288" s="205"/>
      <c r="FA288" s="233"/>
      <c r="FB288" s="233"/>
      <c r="FC288" s="233"/>
      <c r="FD288" s="233"/>
      <c r="FE288" s="233"/>
      <c r="FF288" s="233"/>
      <c r="FG288" s="233"/>
      <c r="FH288" s="233"/>
      <c r="FI288" s="233"/>
    </row>
    <row r="289" spans="1:165" s="234" customFormat="1" ht="19.5" customHeight="1" x14ac:dyDescent="0.35">
      <c r="A289" s="205"/>
      <c r="B289" s="466">
        <f t="shared" si="4636"/>
        <v>42278</v>
      </c>
      <c r="C289" s="467">
        <f t="shared" si="4637"/>
        <v>85102.220000000016</v>
      </c>
      <c r="D289" s="467">
        <v>0</v>
      </c>
      <c r="E289" s="467">
        <v>0</v>
      </c>
      <c r="F289" s="467">
        <f t="shared" si="4604"/>
        <v>-1362.6100000000001</v>
      </c>
      <c r="G289" s="467">
        <f t="shared" si="4638"/>
        <v>83739.610000000015</v>
      </c>
      <c r="H289" s="480">
        <f t="shared" si="4639"/>
        <v>-1.6011450700110993E-2</v>
      </c>
      <c r="I289" s="347">
        <f t="shared" si="4640"/>
        <v>1220153.7499999993</v>
      </c>
      <c r="J289" s="210">
        <f t="shared" si="4605"/>
        <v>-1463.2500000002328</v>
      </c>
      <c r="K289" s="211">
        <v>42278</v>
      </c>
      <c r="L289" s="212">
        <f t="shared" si="4641"/>
        <v>1</v>
      </c>
      <c r="M289" s="398">
        <v>1938.5</v>
      </c>
      <c r="N289" s="235">
        <f t="shared" si="4606"/>
        <v>1938.5</v>
      </c>
      <c r="O289" s="214">
        <f t="shared" ref="O289" si="4839">O288</f>
        <v>0</v>
      </c>
      <c r="P289" s="398">
        <v>158.75</v>
      </c>
      <c r="Q289" s="236">
        <f t="shared" si="4607"/>
        <v>0</v>
      </c>
      <c r="R289" s="212">
        <f t="shared" ref="R289" si="4840">R288</f>
        <v>0</v>
      </c>
      <c r="S289" s="398">
        <v>3220.4</v>
      </c>
      <c r="T289" s="237">
        <f t="shared" si="4608"/>
        <v>0</v>
      </c>
      <c r="U289" s="216">
        <f t="shared" ref="U289" si="4841">U288</f>
        <v>0</v>
      </c>
      <c r="V289" s="398">
        <v>286.94</v>
      </c>
      <c r="W289" s="237">
        <f t="shared" si="4609"/>
        <v>0</v>
      </c>
      <c r="X289" s="216">
        <f t="shared" ref="X289" si="4842">X288</f>
        <v>0</v>
      </c>
      <c r="Y289" s="383">
        <v>3443</v>
      </c>
      <c r="Z289" s="238">
        <f t="shared" si="4610"/>
        <v>0</v>
      </c>
      <c r="AA289" s="218">
        <f t="shared" ref="AA289" si="4843">AA288</f>
        <v>1</v>
      </c>
      <c r="AB289" s="383">
        <v>1702</v>
      </c>
      <c r="AC289" s="239">
        <f t="shared" si="4611"/>
        <v>1702</v>
      </c>
      <c r="AD289" s="216">
        <f t="shared" ref="AD289" si="4844">AD288</f>
        <v>0</v>
      </c>
      <c r="AE289" s="383">
        <v>309.2</v>
      </c>
      <c r="AF289" s="239">
        <f t="shared" si="4612"/>
        <v>0</v>
      </c>
      <c r="AG289" s="216">
        <f t="shared" ref="AG289" si="4845">AG288</f>
        <v>0</v>
      </c>
      <c r="AH289" s="383">
        <v>5245</v>
      </c>
      <c r="AI289" s="238">
        <f t="shared" si="4613"/>
        <v>0</v>
      </c>
      <c r="AJ289" s="218">
        <f t="shared" ref="AJ289" si="4846">AJ288</f>
        <v>0</v>
      </c>
      <c r="AK289" s="383">
        <v>2622.5</v>
      </c>
      <c r="AL289" s="239">
        <f t="shared" si="4614"/>
        <v>0</v>
      </c>
      <c r="AM289" s="216">
        <f t="shared" ref="AM289" si="4847">AM288</f>
        <v>1</v>
      </c>
      <c r="AN289" s="383">
        <v>1049</v>
      </c>
      <c r="AO289" s="238">
        <f t="shared" si="4615"/>
        <v>1049</v>
      </c>
      <c r="AP289" s="218">
        <f t="shared" ref="AP289" si="4848">AP288</f>
        <v>1</v>
      </c>
      <c r="AQ289" s="397">
        <v>-2240</v>
      </c>
      <c r="AR289" s="239">
        <f t="shared" si="4616"/>
        <v>-2240</v>
      </c>
      <c r="AS289" s="216">
        <f t="shared" ref="AS289" si="4849">AS288</f>
        <v>0</v>
      </c>
      <c r="AT289" s="397">
        <v>-294.2</v>
      </c>
      <c r="AU289" s="240">
        <f t="shared" si="4617"/>
        <v>0</v>
      </c>
      <c r="AV289" s="214">
        <f t="shared" ref="AV289" si="4850">AV288</f>
        <v>0</v>
      </c>
      <c r="AW289" s="397">
        <v>-1439</v>
      </c>
      <c r="AX289" s="236">
        <f t="shared" si="4618"/>
        <v>0</v>
      </c>
      <c r="AY289" s="212">
        <f t="shared" ref="AY289" si="4851">AY288</f>
        <v>1</v>
      </c>
      <c r="AZ289" s="382">
        <v>-1131.75</v>
      </c>
      <c r="BA289" s="241">
        <f t="shared" si="4619"/>
        <v>-1131.75</v>
      </c>
      <c r="BB289" s="214">
        <f t="shared" ref="BB289" si="4852">BB288</f>
        <v>0</v>
      </c>
      <c r="BC289" s="382">
        <v>-183.38</v>
      </c>
      <c r="BD289" s="242">
        <f t="shared" si="4620"/>
        <v>0</v>
      </c>
      <c r="BE289" s="212">
        <f t="shared" ref="BE289" si="4853">BE288</f>
        <v>0</v>
      </c>
      <c r="BF289" s="374">
        <v>-2126.75</v>
      </c>
      <c r="BG289" s="242">
        <f t="shared" si="4621"/>
        <v>0</v>
      </c>
      <c r="BH289" s="212">
        <f t="shared" ref="BH289" si="4854">BH288</f>
        <v>1</v>
      </c>
      <c r="BI289" s="374">
        <v>-1102.3800000000001</v>
      </c>
      <c r="BJ289" s="240">
        <f t="shared" si="4622"/>
        <v>-1102.3800000000001</v>
      </c>
      <c r="BK289" s="212">
        <f t="shared" ref="BK289" si="4855">BK288</f>
        <v>0</v>
      </c>
      <c r="BL289" s="374">
        <v>-282.88</v>
      </c>
      <c r="BM289" s="240">
        <f t="shared" si="4623"/>
        <v>0</v>
      </c>
      <c r="BN289" s="212">
        <f t="shared" ref="BN289" si="4856">BN288</f>
        <v>0</v>
      </c>
      <c r="BO289" s="397">
        <v>-3251.5</v>
      </c>
      <c r="BP289" s="236">
        <f t="shared" si="4624"/>
        <v>0</v>
      </c>
      <c r="BQ289" s="212">
        <f t="shared" ref="BQ289" si="4857">BQ288</f>
        <v>2</v>
      </c>
      <c r="BR289" s="397">
        <v>-788.99</v>
      </c>
      <c r="BS289" s="242">
        <f t="shared" si="4625"/>
        <v>-1577.98</v>
      </c>
      <c r="BT289" s="212">
        <f t="shared" ref="BT289" si="4858">BT288</f>
        <v>0</v>
      </c>
      <c r="BU289" s="397">
        <v>-413.99</v>
      </c>
      <c r="BV289" s="240">
        <f t="shared" si="4626"/>
        <v>0</v>
      </c>
      <c r="BW289" s="220">
        <f t="shared" ref="BW289" si="4859">BW288</f>
        <v>0</v>
      </c>
      <c r="BX289" s="397">
        <v>-114</v>
      </c>
      <c r="BY289" s="236">
        <f t="shared" si="4627"/>
        <v>0</v>
      </c>
      <c r="BZ289" s="212">
        <f t="shared" si="4663"/>
        <v>0</v>
      </c>
      <c r="CA289" s="213"/>
      <c r="CB289" s="240">
        <f t="shared" si="4628"/>
        <v>0</v>
      </c>
      <c r="CC289" s="214">
        <f t="shared" si="4664"/>
        <v>0</v>
      </c>
      <c r="CD289" s="215"/>
      <c r="CE289" s="242">
        <f t="shared" si="4629"/>
        <v>0</v>
      </c>
      <c r="CF289" s="221">
        <f t="shared" si="4630"/>
        <v>-1362.6100000000001</v>
      </c>
      <c r="CG289" s="222">
        <f t="shared" si="4631"/>
        <v>0</v>
      </c>
      <c r="CH289" s="222">
        <f t="shared" si="4632"/>
        <v>1</v>
      </c>
      <c r="CI289" s="223">
        <v>42278</v>
      </c>
      <c r="CJ289" s="209">
        <f t="shared" si="4633"/>
        <v>0</v>
      </c>
      <c r="CK289" s="209">
        <f t="shared" si="4634"/>
        <v>-1362.6100000000001</v>
      </c>
      <c r="CL289" s="209">
        <f t="shared" si="4665"/>
        <v>1220153.7499999993</v>
      </c>
      <c r="CM289" s="207">
        <f>MAX(CL55:CL289)</f>
        <v>1221616.9999999995</v>
      </c>
      <c r="CN289" s="207">
        <f t="shared" si="4635"/>
        <v>-1463.2500000002328</v>
      </c>
      <c r="CO289" s="225" t="b">
        <f>(CN290=CM394)</f>
        <v>0</v>
      </c>
      <c r="CP289" s="226">
        <f t="shared" si="4603"/>
        <v>0</v>
      </c>
      <c r="CQ289" s="227">
        <f t="shared" si="4708"/>
        <v>43647</v>
      </c>
      <c r="CR289" s="228">
        <f t="shared" si="4709"/>
        <v>176648</v>
      </c>
      <c r="CS289" s="228">
        <f t="shared" si="4710"/>
        <v>0</v>
      </c>
      <c r="CT289" s="228">
        <f t="shared" si="4711"/>
        <v>0</v>
      </c>
      <c r="CU289" s="228">
        <f t="shared" si="4712"/>
        <v>0</v>
      </c>
      <c r="CV289" s="228">
        <f t="shared" si="4713"/>
        <v>0</v>
      </c>
      <c r="CW289" s="228">
        <f t="shared" si="4714"/>
        <v>167228</v>
      </c>
      <c r="CX289" s="228">
        <f t="shared" si="4715"/>
        <v>0</v>
      </c>
      <c r="CY289" s="228">
        <f t="shared" si="4716"/>
        <v>0</v>
      </c>
      <c r="CZ289" s="228">
        <f t="shared" si="4717"/>
        <v>0</v>
      </c>
      <c r="DA289" s="228">
        <f t="shared" si="4718"/>
        <v>83266</v>
      </c>
      <c r="DB289" s="228">
        <f t="shared" si="4719"/>
        <v>168484</v>
      </c>
      <c r="DC289" s="228">
        <f t="shared" si="4720"/>
        <v>0</v>
      </c>
      <c r="DD289" s="228">
        <f t="shared" si="4721"/>
        <v>0</v>
      </c>
      <c r="DE289" s="228">
        <f t="shared" si="4722"/>
        <v>182432.49999999991</v>
      </c>
      <c r="DF289" s="228">
        <f t="shared" si="4723"/>
        <v>0</v>
      </c>
      <c r="DG289" s="228">
        <f t="shared" si="4724"/>
        <v>0</v>
      </c>
      <c r="DH289" s="228">
        <f t="shared" si="4725"/>
        <v>134095.06000000006</v>
      </c>
      <c r="DI289" s="228">
        <f t="shared" si="4726"/>
        <v>0</v>
      </c>
      <c r="DJ289" s="228">
        <f t="shared" si="4727"/>
        <v>0</v>
      </c>
      <c r="DK289" s="228">
        <f t="shared" si="4728"/>
        <v>511265.65999999992</v>
      </c>
      <c r="DL289" s="228">
        <f t="shared" si="4729"/>
        <v>0</v>
      </c>
      <c r="DM289" s="228">
        <f t="shared" si="4730"/>
        <v>0</v>
      </c>
      <c r="DN289" s="228">
        <f t="shared" si="4731"/>
        <v>0</v>
      </c>
      <c r="DO289" s="228">
        <f t="shared" si="4732"/>
        <v>0</v>
      </c>
      <c r="DP289" s="229">
        <f t="shared" si="4733"/>
        <v>43647</v>
      </c>
      <c r="DQ289" s="228">
        <f t="shared" si="4002"/>
        <v>1423419.2199999997</v>
      </c>
      <c r="DR289" s="230">
        <f t="shared" si="4003"/>
        <v>43647</v>
      </c>
      <c r="DS289" s="231">
        <f t="shared" si="4004"/>
        <v>0</v>
      </c>
      <c r="DT289" s="232"/>
      <c r="DU289" s="232"/>
      <c r="DV289" s="232"/>
      <c r="DW289" s="232"/>
      <c r="DX289" s="232"/>
      <c r="DY289" s="232"/>
      <c r="DZ289" s="232"/>
      <c r="EA289" s="232"/>
      <c r="EB289" s="232"/>
      <c r="EC289" s="232"/>
      <c r="ED289" s="232"/>
      <c r="EE289" s="232"/>
      <c r="EF289" s="232"/>
      <c r="EG289" s="232"/>
      <c r="EH289" s="232"/>
      <c r="EI289" s="232"/>
      <c r="EJ289" s="232"/>
      <c r="EK289" s="232"/>
      <c r="EL289" s="232"/>
      <c r="EM289" s="232"/>
      <c r="EN289" s="205"/>
      <c r="EO289" s="205"/>
      <c r="EP289" s="205"/>
      <c r="EQ289" s="205"/>
      <c r="ER289" s="205"/>
      <c r="ES289" s="205"/>
      <c r="ET289" s="205"/>
      <c r="EU289" s="205"/>
      <c r="EV289" s="205"/>
      <c r="EW289" s="205"/>
      <c r="EX289" s="205"/>
      <c r="EY289" s="205"/>
      <c r="EZ289" s="205"/>
      <c r="FA289" s="233"/>
      <c r="FB289" s="233"/>
      <c r="FC289" s="233"/>
      <c r="FD289" s="233"/>
      <c r="FE289" s="233"/>
      <c r="FF289" s="233"/>
      <c r="FG289" s="233"/>
      <c r="FH289" s="233"/>
      <c r="FI289" s="233"/>
    </row>
    <row r="290" spans="1:165" s="234" customFormat="1" ht="19.5" customHeight="1" x14ac:dyDescent="0.35">
      <c r="A290" s="205"/>
      <c r="B290" s="466">
        <f t="shared" si="4636"/>
        <v>42309</v>
      </c>
      <c r="C290" s="467">
        <f t="shared" si="4637"/>
        <v>83739.610000000015</v>
      </c>
      <c r="D290" s="467">
        <v>0</v>
      </c>
      <c r="E290" s="467">
        <v>0</v>
      </c>
      <c r="F290" s="467">
        <f t="shared" si="4604"/>
        <v>15786.49</v>
      </c>
      <c r="G290" s="467">
        <f t="shared" si="4638"/>
        <v>99526.10000000002</v>
      </c>
      <c r="H290" s="480">
        <f t="shared" si="4639"/>
        <v>0.18851879056995843</v>
      </c>
      <c r="I290" s="347">
        <f t="shared" si="4640"/>
        <v>1235940.2399999993</v>
      </c>
      <c r="J290" s="210">
        <f t="shared" si="4605"/>
        <v>0</v>
      </c>
      <c r="K290" s="211">
        <v>42309</v>
      </c>
      <c r="L290" s="212">
        <f t="shared" si="4641"/>
        <v>1</v>
      </c>
      <c r="M290" s="398">
        <v>52.5</v>
      </c>
      <c r="N290" s="235">
        <f t="shared" si="4606"/>
        <v>52.5</v>
      </c>
      <c r="O290" s="214">
        <f t="shared" ref="O290" si="4860">O289</f>
        <v>0</v>
      </c>
      <c r="P290" s="398">
        <v>5.25</v>
      </c>
      <c r="Q290" s="236">
        <f t="shared" si="4607"/>
        <v>0</v>
      </c>
      <c r="R290" s="212">
        <f t="shared" ref="R290" si="4861">R289</f>
        <v>0</v>
      </c>
      <c r="S290" s="398">
        <v>313.60000000000002</v>
      </c>
      <c r="T290" s="237">
        <f t="shared" si="4608"/>
        <v>0</v>
      </c>
      <c r="U290" s="216">
        <f t="shared" ref="U290" si="4862">U289</f>
        <v>0</v>
      </c>
      <c r="V290" s="398">
        <v>31.36</v>
      </c>
      <c r="W290" s="237">
        <f t="shared" si="4609"/>
        <v>0</v>
      </c>
      <c r="X290" s="216">
        <f t="shared" ref="X290" si="4863">X289</f>
        <v>0</v>
      </c>
      <c r="Y290" s="383">
        <v>7756</v>
      </c>
      <c r="Z290" s="238">
        <f t="shared" si="4610"/>
        <v>0</v>
      </c>
      <c r="AA290" s="218">
        <f t="shared" ref="AA290" si="4864">AA289</f>
        <v>1</v>
      </c>
      <c r="AB290" s="383">
        <v>3878</v>
      </c>
      <c r="AC290" s="239">
        <f t="shared" si="4611"/>
        <v>3878</v>
      </c>
      <c r="AD290" s="216">
        <f t="shared" ref="AD290" si="4865">AD289</f>
        <v>0</v>
      </c>
      <c r="AE290" s="383">
        <v>775.6</v>
      </c>
      <c r="AF290" s="239">
        <f t="shared" si="4612"/>
        <v>0</v>
      </c>
      <c r="AG290" s="216">
        <f t="shared" ref="AG290" si="4866">AG289</f>
        <v>0</v>
      </c>
      <c r="AH290" s="383">
        <v>5906</v>
      </c>
      <c r="AI290" s="238">
        <f t="shared" si="4613"/>
        <v>0</v>
      </c>
      <c r="AJ290" s="218">
        <f t="shared" ref="AJ290" si="4867">AJ289</f>
        <v>0</v>
      </c>
      <c r="AK290" s="383">
        <v>2933.5</v>
      </c>
      <c r="AL290" s="239">
        <f t="shared" si="4614"/>
        <v>0</v>
      </c>
      <c r="AM290" s="216">
        <f t="shared" ref="AM290" si="4868">AM289</f>
        <v>1</v>
      </c>
      <c r="AN290" s="383">
        <v>1150</v>
      </c>
      <c r="AO290" s="238">
        <f t="shared" si="4615"/>
        <v>1150</v>
      </c>
      <c r="AP290" s="218">
        <f t="shared" ref="AP290" si="4869">AP289</f>
        <v>1</v>
      </c>
      <c r="AQ290" s="397">
        <v>-1119</v>
      </c>
      <c r="AR290" s="239">
        <f t="shared" si="4616"/>
        <v>-1119</v>
      </c>
      <c r="AS290" s="216">
        <f t="shared" ref="AS290" si="4870">AS289</f>
        <v>0</v>
      </c>
      <c r="AT290" s="397">
        <v>-147</v>
      </c>
      <c r="AU290" s="240">
        <f t="shared" si="4617"/>
        <v>0</v>
      </c>
      <c r="AV290" s="214">
        <f t="shared" ref="AV290" si="4871">AV289</f>
        <v>0</v>
      </c>
      <c r="AW290" s="398">
        <v>1661</v>
      </c>
      <c r="AX290" s="236">
        <f t="shared" si="4618"/>
        <v>0</v>
      </c>
      <c r="AY290" s="212">
        <f t="shared" ref="AY290" si="4872">AY289</f>
        <v>1</v>
      </c>
      <c r="AZ290" s="383">
        <v>4957.49</v>
      </c>
      <c r="BA290" s="241">
        <f t="shared" si="4619"/>
        <v>4957.49</v>
      </c>
      <c r="BB290" s="214">
        <f t="shared" ref="BB290" si="4873">BB289</f>
        <v>0</v>
      </c>
      <c r="BC290" s="383">
        <v>495.75</v>
      </c>
      <c r="BD290" s="242">
        <f t="shared" si="4620"/>
        <v>0</v>
      </c>
      <c r="BE290" s="212">
        <f t="shared" ref="BE290" si="4874">BE289</f>
        <v>0</v>
      </c>
      <c r="BF290" s="375">
        <v>5485</v>
      </c>
      <c r="BG290" s="242">
        <f t="shared" si="4621"/>
        <v>0</v>
      </c>
      <c r="BH290" s="212">
        <f t="shared" ref="BH290" si="4875">BH289</f>
        <v>1</v>
      </c>
      <c r="BI290" s="375">
        <v>2742.5</v>
      </c>
      <c r="BJ290" s="240">
        <f t="shared" si="4622"/>
        <v>2742.5</v>
      </c>
      <c r="BK290" s="212">
        <f t="shared" ref="BK290" si="4876">BK289</f>
        <v>0</v>
      </c>
      <c r="BL290" s="375">
        <v>548.5</v>
      </c>
      <c r="BM290" s="240">
        <f t="shared" si="4623"/>
        <v>0</v>
      </c>
      <c r="BN290" s="212">
        <f t="shared" ref="BN290" si="4877">BN289</f>
        <v>0</v>
      </c>
      <c r="BO290" s="397">
        <v>-2023.25</v>
      </c>
      <c r="BP290" s="236">
        <f t="shared" si="4624"/>
        <v>0</v>
      </c>
      <c r="BQ290" s="212">
        <f t="shared" ref="BQ290" si="4878">BQ289</f>
        <v>2</v>
      </c>
      <c r="BR290" s="398">
        <v>2062.5</v>
      </c>
      <c r="BS290" s="242">
        <f t="shared" si="4625"/>
        <v>4125</v>
      </c>
      <c r="BT290" s="212">
        <f t="shared" ref="BT290" si="4879">BT289</f>
        <v>0</v>
      </c>
      <c r="BU290" s="398">
        <v>1031.25</v>
      </c>
      <c r="BV290" s="240">
        <f t="shared" si="4626"/>
        <v>0</v>
      </c>
      <c r="BW290" s="220">
        <f t="shared" ref="BW290" si="4880">BW289</f>
        <v>0</v>
      </c>
      <c r="BX290" s="398">
        <v>206.25</v>
      </c>
      <c r="BY290" s="236">
        <f t="shared" si="4627"/>
        <v>0</v>
      </c>
      <c r="BZ290" s="212">
        <f t="shared" si="4663"/>
        <v>0</v>
      </c>
      <c r="CA290" s="213"/>
      <c r="CB290" s="240">
        <f t="shared" si="4628"/>
        <v>0</v>
      </c>
      <c r="CC290" s="214">
        <f t="shared" si="4664"/>
        <v>0</v>
      </c>
      <c r="CD290" s="215"/>
      <c r="CE290" s="242">
        <f t="shared" si="4629"/>
        <v>0</v>
      </c>
      <c r="CF290" s="221">
        <f t="shared" si="4630"/>
        <v>15786.49</v>
      </c>
      <c r="CG290" s="222">
        <f t="shared" si="4631"/>
        <v>1</v>
      </c>
      <c r="CH290" s="222">
        <f t="shared" si="4632"/>
        <v>0</v>
      </c>
      <c r="CI290" s="223">
        <v>42309</v>
      </c>
      <c r="CJ290" s="209">
        <f t="shared" si="4633"/>
        <v>15786.49</v>
      </c>
      <c r="CK290" s="209">
        <f t="shared" si="4634"/>
        <v>0</v>
      </c>
      <c r="CL290" s="209">
        <f t="shared" si="4665"/>
        <v>1235940.2399999993</v>
      </c>
      <c r="CM290" s="207">
        <f>MAX(CL55:CL290)</f>
        <v>1235940.2399999993</v>
      </c>
      <c r="CN290" s="207">
        <f t="shared" si="4635"/>
        <v>0</v>
      </c>
      <c r="CO290" s="225" t="b">
        <f>(CN291=CM394)</f>
        <v>0</v>
      </c>
      <c r="CP290" s="226">
        <f t="shared" si="4603"/>
        <v>0</v>
      </c>
      <c r="CQ290" s="227">
        <f t="shared" si="4708"/>
        <v>43678</v>
      </c>
      <c r="CR290" s="228">
        <f t="shared" si="4709"/>
        <v>176623</v>
      </c>
      <c r="CS290" s="228">
        <f t="shared" si="4710"/>
        <v>0</v>
      </c>
      <c r="CT290" s="228">
        <f t="shared" si="4711"/>
        <v>0</v>
      </c>
      <c r="CU290" s="228">
        <f t="shared" si="4712"/>
        <v>0</v>
      </c>
      <c r="CV290" s="228">
        <f t="shared" si="4713"/>
        <v>0</v>
      </c>
      <c r="CW290" s="228">
        <f t="shared" si="4714"/>
        <v>172647</v>
      </c>
      <c r="CX290" s="228">
        <f t="shared" si="4715"/>
        <v>0</v>
      </c>
      <c r="CY290" s="228">
        <f t="shared" si="4716"/>
        <v>0</v>
      </c>
      <c r="CZ290" s="228">
        <f t="shared" si="4717"/>
        <v>0</v>
      </c>
      <c r="DA290" s="228">
        <f t="shared" si="4718"/>
        <v>85358</v>
      </c>
      <c r="DB290" s="228">
        <f t="shared" si="4719"/>
        <v>169601</v>
      </c>
      <c r="DC290" s="228">
        <f t="shared" si="4720"/>
        <v>0</v>
      </c>
      <c r="DD290" s="228">
        <f t="shared" si="4721"/>
        <v>0</v>
      </c>
      <c r="DE290" s="228">
        <f t="shared" si="4722"/>
        <v>182041.99999999991</v>
      </c>
      <c r="DF290" s="228">
        <f t="shared" si="4723"/>
        <v>0</v>
      </c>
      <c r="DG290" s="228">
        <f t="shared" si="4724"/>
        <v>0</v>
      </c>
      <c r="DH290" s="228">
        <f t="shared" si="4725"/>
        <v>134638.19000000006</v>
      </c>
      <c r="DI290" s="228">
        <f t="shared" si="4726"/>
        <v>0</v>
      </c>
      <c r="DJ290" s="228">
        <f t="shared" si="4727"/>
        <v>0</v>
      </c>
      <c r="DK290" s="228">
        <f t="shared" si="4728"/>
        <v>510712.6399999999</v>
      </c>
      <c r="DL290" s="228">
        <f t="shared" si="4729"/>
        <v>0</v>
      </c>
      <c r="DM290" s="228">
        <f t="shared" si="4730"/>
        <v>0</v>
      </c>
      <c r="DN290" s="228">
        <f t="shared" si="4731"/>
        <v>0</v>
      </c>
      <c r="DO290" s="228">
        <f t="shared" si="4732"/>
        <v>0</v>
      </c>
      <c r="DP290" s="229">
        <f t="shared" si="4733"/>
        <v>43678</v>
      </c>
      <c r="DQ290" s="228">
        <f t="shared" si="4002"/>
        <v>1431621.8299999998</v>
      </c>
      <c r="DR290" s="230">
        <f t="shared" si="4003"/>
        <v>43678</v>
      </c>
      <c r="DS290" s="231">
        <f t="shared" si="4004"/>
        <v>-7093.8000000000466</v>
      </c>
      <c r="DT290" s="232"/>
      <c r="DU290" s="232"/>
      <c r="DV290" s="232"/>
      <c r="DW290" s="232"/>
      <c r="DX290" s="232"/>
      <c r="DY290" s="232"/>
      <c r="DZ290" s="232"/>
      <c r="EA290" s="232"/>
      <c r="EB290" s="232"/>
      <c r="EC290" s="232"/>
      <c r="ED290" s="232"/>
      <c r="EE290" s="232"/>
      <c r="EF290" s="232"/>
      <c r="EG290" s="232"/>
      <c r="EH290" s="232"/>
      <c r="EI290" s="232"/>
      <c r="EJ290" s="232"/>
      <c r="EK290" s="232"/>
      <c r="EL290" s="232"/>
      <c r="EM290" s="232"/>
      <c r="EN290" s="205"/>
      <c r="EO290" s="205"/>
      <c r="EP290" s="205"/>
      <c r="EQ290" s="205"/>
      <c r="ER290" s="205"/>
      <c r="ES290" s="205"/>
      <c r="ET290" s="205"/>
      <c r="EU290" s="205"/>
      <c r="EV290" s="205"/>
      <c r="EW290" s="205"/>
      <c r="EX290" s="205"/>
      <c r="EY290" s="205"/>
      <c r="EZ290" s="205"/>
      <c r="FA290" s="233"/>
      <c r="FB290" s="233"/>
      <c r="FC290" s="233"/>
      <c r="FD290" s="233"/>
      <c r="FE290" s="233"/>
      <c r="FF290" s="233"/>
      <c r="FG290" s="233"/>
      <c r="FH290" s="233"/>
      <c r="FI290" s="233"/>
    </row>
    <row r="291" spans="1:165" s="234" customFormat="1" ht="19.5" customHeight="1" x14ac:dyDescent="0.35">
      <c r="A291" s="205"/>
      <c r="B291" s="466">
        <f t="shared" si="4636"/>
        <v>42339</v>
      </c>
      <c r="C291" s="467">
        <f t="shared" si="4637"/>
        <v>99526.10000000002</v>
      </c>
      <c r="D291" s="467">
        <v>0</v>
      </c>
      <c r="E291" s="467">
        <v>0</v>
      </c>
      <c r="F291" s="467">
        <f t="shared" si="4604"/>
        <v>-7093.7999999999993</v>
      </c>
      <c r="G291" s="467">
        <f t="shared" si="4638"/>
        <v>92432.300000000017</v>
      </c>
      <c r="H291" s="480">
        <f t="shared" si="4639"/>
        <v>-7.1275775901999558E-2</v>
      </c>
      <c r="I291" s="347">
        <f t="shared" si="4640"/>
        <v>1228846.4399999992</v>
      </c>
      <c r="J291" s="210">
        <f t="shared" si="4605"/>
        <v>-7093.8000000000466</v>
      </c>
      <c r="K291" s="211">
        <v>42339</v>
      </c>
      <c r="L291" s="212">
        <f t="shared" si="4641"/>
        <v>1</v>
      </c>
      <c r="M291" s="398">
        <v>102.5</v>
      </c>
      <c r="N291" s="235">
        <f t="shared" si="4606"/>
        <v>102.5</v>
      </c>
      <c r="O291" s="214">
        <f t="shared" ref="O291" si="4881">O290</f>
        <v>0</v>
      </c>
      <c r="P291" s="397">
        <v>-24.85</v>
      </c>
      <c r="Q291" s="236">
        <f t="shared" si="4607"/>
        <v>0</v>
      </c>
      <c r="R291" s="212">
        <f t="shared" ref="R291" si="4882">R290</f>
        <v>0</v>
      </c>
      <c r="S291" s="397">
        <v>-1424.8</v>
      </c>
      <c r="T291" s="237">
        <f t="shared" si="4608"/>
        <v>0</v>
      </c>
      <c r="U291" s="216">
        <f t="shared" ref="U291" si="4883">U290</f>
        <v>0</v>
      </c>
      <c r="V291" s="397">
        <v>-142.47999999999999</v>
      </c>
      <c r="W291" s="237">
        <f t="shared" si="4609"/>
        <v>0</v>
      </c>
      <c r="X291" s="216">
        <f t="shared" ref="X291" si="4884">X290</f>
        <v>0</v>
      </c>
      <c r="Y291" s="383">
        <v>307</v>
      </c>
      <c r="Z291" s="238">
        <f t="shared" si="4610"/>
        <v>0</v>
      </c>
      <c r="AA291" s="218">
        <f t="shared" ref="AA291" si="4885">AA290</f>
        <v>1</v>
      </c>
      <c r="AB291" s="383">
        <v>153.5</v>
      </c>
      <c r="AC291" s="239">
        <f t="shared" si="4611"/>
        <v>153.5</v>
      </c>
      <c r="AD291" s="216">
        <f t="shared" ref="AD291" si="4886">AD290</f>
        <v>0</v>
      </c>
      <c r="AE291" s="383">
        <v>30.7</v>
      </c>
      <c r="AF291" s="239">
        <f t="shared" si="4612"/>
        <v>0</v>
      </c>
      <c r="AG291" s="216">
        <f t="shared" ref="AG291" si="4887">AG290</f>
        <v>0</v>
      </c>
      <c r="AH291" s="383">
        <v>1165</v>
      </c>
      <c r="AI291" s="238">
        <f t="shared" si="4613"/>
        <v>0</v>
      </c>
      <c r="AJ291" s="218">
        <f t="shared" ref="AJ291" si="4888">AJ290</f>
        <v>0</v>
      </c>
      <c r="AK291" s="383">
        <v>582.5</v>
      </c>
      <c r="AL291" s="239">
        <f t="shared" si="4614"/>
        <v>0</v>
      </c>
      <c r="AM291" s="216">
        <f t="shared" ref="AM291" si="4889">AM290</f>
        <v>1</v>
      </c>
      <c r="AN291" s="383">
        <v>233</v>
      </c>
      <c r="AO291" s="238">
        <f t="shared" si="4615"/>
        <v>233</v>
      </c>
      <c r="AP291" s="218">
        <f t="shared" ref="AP291" si="4890">AP290</f>
        <v>1</v>
      </c>
      <c r="AQ291" s="397">
        <v>-2123</v>
      </c>
      <c r="AR291" s="239">
        <f t="shared" si="4616"/>
        <v>-2123</v>
      </c>
      <c r="AS291" s="216">
        <f t="shared" ref="AS291" si="4891">AS290</f>
        <v>0</v>
      </c>
      <c r="AT291" s="397">
        <v>-282.5</v>
      </c>
      <c r="AU291" s="240">
        <f t="shared" si="4617"/>
        <v>0</v>
      </c>
      <c r="AV291" s="214">
        <f t="shared" ref="AV291" si="4892">AV290</f>
        <v>0</v>
      </c>
      <c r="AW291" s="398">
        <v>2571</v>
      </c>
      <c r="AX291" s="236">
        <f t="shared" si="4618"/>
        <v>0</v>
      </c>
      <c r="AY291" s="212">
        <f t="shared" ref="AY291" si="4893">AY290</f>
        <v>1</v>
      </c>
      <c r="AZ291" s="382">
        <v>-2952.74</v>
      </c>
      <c r="BA291" s="241">
        <f t="shared" si="4619"/>
        <v>-2952.74</v>
      </c>
      <c r="BB291" s="214">
        <f t="shared" ref="BB291" si="4894">BB290</f>
        <v>0</v>
      </c>
      <c r="BC291" s="382">
        <v>-330.37</v>
      </c>
      <c r="BD291" s="242">
        <f t="shared" si="4620"/>
        <v>0</v>
      </c>
      <c r="BE291" s="212">
        <f t="shared" ref="BE291" si="4895">BE290</f>
        <v>0</v>
      </c>
      <c r="BF291" s="374">
        <v>-3219</v>
      </c>
      <c r="BG291" s="242">
        <f t="shared" si="4621"/>
        <v>0</v>
      </c>
      <c r="BH291" s="212">
        <f t="shared" ref="BH291" si="4896">BH290</f>
        <v>1</v>
      </c>
      <c r="BI291" s="374">
        <v>-1629</v>
      </c>
      <c r="BJ291" s="240">
        <f t="shared" si="4622"/>
        <v>-1629</v>
      </c>
      <c r="BK291" s="212">
        <f t="shared" ref="BK291" si="4897">BK290</f>
        <v>0</v>
      </c>
      <c r="BL291" s="374">
        <v>-357</v>
      </c>
      <c r="BM291" s="240">
        <f t="shared" si="4623"/>
        <v>0</v>
      </c>
      <c r="BN291" s="212">
        <f t="shared" ref="BN291" si="4898">BN290</f>
        <v>0</v>
      </c>
      <c r="BO291" s="398">
        <v>1962.5</v>
      </c>
      <c r="BP291" s="236">
        <f t="shared" si="4624"/>
        <v>0</v>
      </c>
      <c r="BQ291" s="212">
        <f t="shared" ref="BQ291" si="4899">BQ290</f>
        <v>2</v>
      </c>
      <c r="BR291" s="397">
        <v>-439.03</v>
      </c>
      <c r="BS291" s="242">
        <f t="shared" si="4625"/>
        <v>-878.06</v>
      </c>
      <c r="BT291" s="212">
        <f t="shared" ref="BT291" si="4900">BT290</f>
        <v>0</v>
      </c>
      <c r="BU291" s="397">
        <v>-239.01</v>
      </c>
      <c r="BV291" s="240">
        <f t="shared" si="4626"/>
        <v>0</v>
      </c>
      <c r="BW291" s="220">
        <f t="shared" ref="BW291" si="4901">BW290</f>
        <v>0</v>
      </c>
      <c r="BX291" s="397">
        <v>-79</v>
      </c>
      <c r="BY291" s="236">
        <f t="shared" si="4627"/>
        <v>0</v>
      </c>
      <c r="BZ291" s="212">
        <f t="shared" si="4663"/>
        <v>0</v>
      </c>
      <c r="CA291" s="213"/>
      <c r="CB291" s="240">
        <f t="shared" si="4628"/>
        <v>0</v>
      </c>
      <c r="CC291" s="214">
        <f t="shared" si="4664"/>
        <v>0</v>
      </c>
      <c r="CD291" s="215"/>
      <c r="CE291" s="242">
        <f t="shared" si="4629"/>
        <v>0</v>
      </c>
      <c r="CF291" s="221">
        <f t="shared" si="4630"/>
        <v>-7093.7999999999993</v>
      </c>
      <c r="CG291" s="222">
        <f t="shared" si="4631"/>
        <v>0</v>
      </c>
      <c r="CH291" s="222">
        <f t="shared" si="4632"/>
        <v>1</v>
      </c>
      <c r="CI291" s="223">
        <v>42339</v>
      </c>
      <c r="CJ291" s="209">
        <f t="shared" si="4633"/>
        <v>0</v>
      </c>
      <c r="CK291" s="209">
        <f t="shared" si="4634"/>
        <v>-7093.7999999999993</v>
      </c>
      <c r="CL291" s="209">
        <f t="shared" si="4665"/>
        <v>1228846.4399999992</v>
      </c>
      <c r="CM291" s="207">
        <f>MAX(CL55:CL291)</f>
        <v>1235940.2399999993</v>
      </c>
      <c r="CN291" s="207">
        <f t="shared" si="4635"/>
        <v>-7093.8000000000466</v>
      </c>
      <c r="CO291" s="247"/>
      <c r="CP291" s="226"/>
      <c r="CQ291" s="227">
        <f t="shared" si="4708"/>
        <v>43709</v>
      </c>
      <c r="CR291" s="228">
        <f t="shared" si="4709"/>
        <v>181117</v>
      </c>
      <c r="CS291" s="228">
        <f t="shared" si="4710"/>
        <v>0</v>
      </c>
      <c r="CT291" s="228">
        <f t="shared" si="4711"/>
        <v>0</v>
      </c>
      <c r="CU291" s="228">
        <f t="shared" si="4712"/>
        <v>0</v>
      </c>
      <c r="CV291" s="228">
        <f t="shared" si="4713"/>
        <v>0</v>
      </c>
      <c r="CW291" s="228">
        <f t="shared" si="4714"/>
        <v>169989</v>
      </c>
      <c r="CX291" s="228">
        <f t="shared" si="4715"/>
        <v>0</v>
      </c>
      <c r="CY291" s="228">
        <f t="shared" si="4716"/>
        <v>0</v>
      </c>
      <c r="CZ291" s="228">
        <f t="shared" si="4717"/>
        <v>0</v>
      </c>
      <c r="DA291" s="228">
        <f t="shared" si="4718"/>
        <v>85603</v>
      </c>
      <c r="DB291" s="228">
        <f t="shared" si="4719"/>
        <v>168515</v>
      </c>
      <c r="DC291" s="228">
        <f t="shared" si="4720"/>
        <v>0</v>
      </c>
      <c r="DD291" s="228">
        <f t="shared" si="4721"/>
        <v>0</v>
      </c>
      <c r="DE291" s="228">
        <f t="shared" si="4722"/>
        <v>182613.24999999991</v>
      </c>
      <c r="DF291" s="228">
        <f t="shared" si="4723"/>
        <v>0</v>
      </c>
      <c r="DG291" s="228">
        <f t="shared" si="4724"/>
        <v>0</v>
      </c>
      <c r="DH291" s="228">
        <f t="shared" si="4725"/>
        <v>135210.07000000007</v>
      </c>
      <c r="DI291" s="228">
        <f t="shared" si="4726"/>
        <v>0</v>
      </c>
      <c r="DJ291" s="228">
        <f t="shared" si="4727"/>
        <v>0</v>
      </c>
      <c r="DK291" s="228">
        <f t="shared" si="4728"/>
        <v>511484.6399999999</v>
      </c>
      <c r="DL291" s="228">
        <f t="shared" si="4729"/>
        <v>0</v>
      </c>
      <c r="DM291" s="228">
        <f t="shared" si="4730"/>
        <v>0</v>
      </c>
      <c r="DN291" s="228">
        <f t="shared" si="4731"/>
        <v>0</v>
      </c>
      <c r="DO291" s="228">
        <f t="shared" si="4732"/>
        <v>0</v>
      </c>
      <c r="DP291" s="229">
        <f t="shared" si="4733"/>
        <v>43709</v>
      </c>
      <c r="DQ291" s="228">
        <f t="shared" si="4002"/>
        <v>1434531.96</v>
      </c>
      <c r="DR291" s="230">
        <f t="shared" si="4003"/>
        <v>43709</v>
      </c>
      <c r="DS291" s="231">
        <f t="shared" si="4004"/>
        <v>0</v>
      </c>
      <c r="DT291" s="232"/>
      <c r="DU291" s="232"/>
      <c r="DV291" s="232"/>
      <c r="DW291" s="232"/>
      <c r="DX291" s="232"/>
      <c r="DY291" s="232"/>
      <c r="DZ291" s="232"/>
      <c r="EA291" s="232"/>
      <c r="EB291" s="232"/>
      <c r="EC291" s="232"/>
      <c r="ED291" s="232"/>
      <c r="EE291" s="232"/>
      <c r="EF291" s="232"/>
      <c r="EG291" s="232"/>
      <c r="EH291" s="232"/>
      <c r="EI291" s="232"/>
      <c r="EJ291" s="232"/>
      <c r="EK291" s="232"/>
      <c r="EL291" s="232"/>
      <c r="EM291" s="232"/>
      <c r="EN291" s="205"/>
      <c r="EO291" s="205"/>
      <c r="EP291" s="205"/>
      <c r="EQ291" s="205"/>
      <c r="ER291" s="205"/>
      <c r="ES291" s="205"/>
      <c r="ET291" s="205"/>
      <c r="EU291" s="205"/>
      <c r="EV291" s="205"/>
      <c r="EW291" s="205"/>
      <c r="EX291" s="205"/>
      <c r="EY291" s="205"/>
      <c r="EZ291" s="205"/>
      <c r="FA291" s="233"/>
      <c r="FB291" s="233"/>
      <c r="FC291" s="233"/>
      <c r="FD291" s="233"/>
      <c r="FE291" s="233"/>
      <c r="FF291" s="233"/>
      <c r="FG291" s="233"/>
      <c r="FH291" s="233"/>
      <c r="FI291" s="233"/>
    </row>
    <row r="292" spans="1:165" s="234" customFormat="1" ht="19.5" customHeight="1" x14ac:dyDescent="0.35">
      <c r="A292" s="205"/>
      <c r="B292" s="466"/>
      <c r="C292" s="467"/>
      <c r="D292" s="467"/>
      <c r="E292" s="467"/>
      <c r="F292" s="481" t="s">
        <v>70</v>
      </c>
      <c r="G292" s="467"/>
      <c r="H292" s="482" t="s">
        <v>28</v>
      </c>
      <c r="I292" s="347"/>
      <c r="J292" s="210"/>
      <c r="K292" s="248"/>
      <c r="L292" s="212"/>
      <c r="M292"/>
      <c r="N292" s="235"/>
      <c r="O292" s="214"/>
      <c r="P292"/>
      <c r="Q292" s="236"/>
      <c r="R292" s="212"/>
      <c r="S292"/>
      <c r="T292" s="237"/>
      <c r="U292" s="216"/>
      <c r="V292"/>
      <c r="W292" s="237"/>
      <c r="X292" s="216"/>
      <c r="Y292" s="384" t="s">
        <v>70</v>
      </c>
      <c r="Z292" s="238"/>
      <c r="AA292" s="218"/>
      <c r="AB292" s="384" t="s">
        <v>70</v>
      </c>
      <c r="AC292" s="239"/>
      <c r="AD292" s="216"/>
      <c r="AE292" s="384" t="s">
        <v>70</v>
      </c>
      <c r="AF292" s="239"/>
      <c r="AG292" s="216"/>
      <c r="AH292" s="384" t="s">
        <v>70</v>
      </c>
      <c r="AI292" s="238"/>
      <c r="AJ292" s="218"/>
      <c r="AK292" s="384" t="s">
        <v>70</v>
      </c>
      <c r="AL292" s="239"/>
      <c r="AM292" s="216"/>
      <c r="AN292" s="384" t="s">
        <v>70</v>
      </c>
      <c r="AO292" s="238"/>
      <c r="AP292" s="218"/>
      <c r="AQ292" s="378" t="s">
        <v>4</v>
      </c>
      <c r="AR292" s="239"/>
      <c r="AS292" s="216"/>
      <c r="AT292" s="378" t="s">
        <v>4</v>
      </c>
      <c r="AU292" s="240"/>
      <c r="AV292" s="214"/>
      <c r="AW292" s="378" t="s">
        <v>4</v>
      </c>
      <c r="AX292" s="236"/>
      <c r="AY292" s="212"/>
      <c r="AZ292" s="384" t="s">
        <v>4</v>
      </c>
      <c r="BA292" s="241"/>
      <c r="BB292" s="214"/>
      <c r="BC292" s="384" t="s">
        <v>4</v>
      </c>
      <c r="BD292" s="242"/>
      <c r="BE292" s="212"/>
      <c r="BF292" s="380" t="s">
        <v>140</v>
      </c>
      <c r="BG292" s="242"/>
      <c r="BH292" s="212"/>
      <c r="BI292" s="380" t="s">
        <v>140</v>
      </c>
      <c r="BJ292" s="240"/>
      <c r="BK292" s="212"/>
      <c r="BL292" s="380" t="s">
        <v>140</v>
      </c>
      <c r="BM292" s="240"/>
      <c r="BN292" s="212"/>
      <c r="BO292" s="378" t="s">
        <v>4</v>
      </c>
      <c r="BP292" s="236"/>
      <c r="BQ292" s="212"/>
      <c r="BR292" s="378" t="s">
        <v>4</v>
      </c>
      <c r="BS292" s="242"/>
      <c r="BT292" s="212"/>
      <c r="BU292" s="378" t="s">
        <v>4</v>
      </c>
      <c r="BV292" s="240"/>
      <c r="BW292" s="220"/>
      <c r="BX292" s="378" t="s">
        <v>4</v>
      </c>
      <c r="BY292" s="236"/>
      <c r="BZ292" s="212"/>
      <c r="CA292" s="249"/>
      <c r="CB292" s="240"/>
      <c r="CC292" s="214"/>
      <c r="CD292" s="250"/>
      <c r="CE292" s="242"/>
      <c r="CF292" s="251" t="s">
        <v>4</v>
      </c>
      <c r="CG292" s="222"/>
      <c r="CH292" s="222"/>
      <c r="CI292" s="223"/>
      <c r="CJ292" s="209"/>
      <c r="CK292" s="209"/>
      <c r="CL292" s="209"/>
      <c r="CM292" s="207"/>
      <c r="CN292" s="207"/>
      <c r="CO292" s="247"/>
      <c r="CP292" s="226"/>
      <c r="CQ292" s="227">
        <f t="shared" si="4708"/>
        <v>43739</v>
      </c>
      <c r="CR292" s="228">
        <f t="shared" si="4709"/>
        <v>178537</v>
      </c>
      <c r="CS292" s="228">
        <f t="shared" si="4710"/>
        <v>0</v>
      </c>
      <c r="CT292" s="228">
        <f t="shared" si="4711"/>
        <v>0</v>
      </c>
      <c r="CU292" s="228">
        <f t="shared" si="4712"/>
        <v>0</v>
      </c>
      <c r="CV292" s="228">
        <f t="shared" si="4713"/>
        <v>0</v>
      </c>
      <c r="CW292" s="228">
        <f t="shared" si="4714"/>
        <v>168006</v>
      </c>
      <c r="CX292" s="228">
        <f t="shared" si="4715"/>
        <v>0</v>
      </c>
      <c r="CY292" s="228">
        <f t="shared" si="4716"/>
        <v>0</v>
      </c>
      <c r="CZ292" s="228">
        <f t="shared" si="4717"/>
        <v>0</v>
      </c>
      <c r="DA292" s="228">
        <f t="shared" si="4718"/>
        <v>85086</v>
      </c>
      <c r="DB292" s="228">
        <f t="shared" si="4719"/>
        <v>167807</v>
      </c>
      <c r="DC292" s="228">
        <f t="shared" si="4720"/>
        <v>0</v>
      </c>
      <c r="DD292" s="228">
        <f t="shared" si="4721"/>
        <v>0</v>
      </c>
      <c r="DE292" s="228">
        <f t="shared" si="4722"/>
        <v>182052.99999999991</v>
      </c>
      <c r="DF292" s="228">
        <f t="shared" si="4723"/>
        <v>0</v>
      </c>
      <c r="DG292" s="228">
        <f t="shared" si="4724"/>
        <v>0</v>
      </c>
      <c r="DH292" s="228">
        <f t="shared" si="4725"/>
        <v>135155.44000000006</v>
      </c>
      <c r="DI292" s="228">
        <f t="shared" si="4726"/>
        <v>0</v>
      </c>
      <c r="DJ292" s="228">
        <f t="shared" si="4727"/>
        <v>0</v>
      </c>
      <c r="DK292" s="228">
        <f t="shared" si="4728"/>
        <v>509778.6399999999</v>
      </c>
      <c r="DL292" s="228">
        <f t="shared" si="4729"/>
        <v>0</v>
      </c>
      <c r="DM292" s="228">
        <f t="shared" si="4730"/>
        <v>0</v>
      </c>
      <c r="DN292" s="228">
        <f t="shared" si="4731"/>
        <v>0</v>
      </c>
      <c r="DO292" s="228">
        <f t="shared" si="4732"/>
        <v>0</v>
      </c>
      <c r="DP292" s="229">
        <f t="shared" si="4733"/>
        <v>43739</v>
      </c>
      <c r="DQ292" s="228">
        <f t="shared" si="4002"/>
        <v>1426423.0799999998</v>
      </c>
      <c r="DR292" s="230">
        <f t="shared" si="4003"/>
        <v>43739</v>
      </c>
      <c r="DS292" s="231">
        <f t="shared" si="4004"/>
        <v>0</v>
      </c>
      <c r="DT292" s="232"/>
      <c r="DU292" s="232"/>
      <c r="DV292" s="232"/>
      <c r="DW292" s="232"/>
      <c r="DX292" s="232"/>
      <c r="DY292" s="232"/>
      <c r="DZ292" s="232"/>
      <c r="EA292" s="232"/>
      <c r="EB292" s="232"/>
      <c r="EC292" s="232"/>
      <c r="ED292" s="232"/>
      <c r="EE292" s="232"/>
      <c r="EF292" s="232"/>
      <c r="EG292" s="232"/>
      <c r="EH292" s="232"/>
      <c r="EI292" s="232"/>
      <c r="EJ292" s="232"/>
      <c r="EK292" s="232"/>
      <c r="EL292" s="232"/>
      <c r="EM292" s="232"/>
      <c r="EN292" s="205"/>
      <c r="EO292" s="205"/>
      <c r="EP292" s="205"/>
      <c r="EQ292" s="205"/>
      <c r="ER292" s="205"/>
      <c r="ES292" s="205"/>
      <c r="ET292" s="205"/>
      <c r="EU292" s="205"/>
      <c r="EV292" s="205"/>
      <c r="EW292" s="205"/>
      <c r="EX292" s="205"/>
      <c r="EY292" s="205"/>
      <c r="EZ292" s="205"/>
      <c r="FA292" s="233"/>
      <c r="FB292" s="233"/>
      <c r="FC292" s="233"/>
      <c r="FD292" s="233"/>
      <c r="FE292" s="233"/>
      <c r="FF292" s="233"/>
      <c r="FG292" s="233"/>
      <c r="FH292" s="233"/>
      <c r="FI292" s="233"/>
    </row>
    <row r="293" spans="1:165" s="234" customFormat="1" ht="19.5" customHeight="1" x14ac:dyDescent="0.35">
      <c r="A293" s="205"/>
      <c r="B293" s="466"/>
      <c r="C293" s="467"/>
      <c r="D293" s="467"/>
      <c r="E293" s="467"/>
      <c r="F293" s="479">
        <f>SUM(F280:F292)</f>
        <v>32432.3</v>
      </c>
      <c r="G293" s="479"/>
      <c r="H293" s="483">
        <f>F293/D55</f>
        <v>0.54053833333333334</v>
      </c>
      <c r="I293" s="344"/>
      <c r="J293" s="253"/>
      <c r="K293" s="248"/>
      <c r="L293" s="212">
        <f>L290</f>
        <v>1</v>
      </c>
      <c r="M293" s="399">
        <v>-564</v>
      </c>
      <c r="N293" s="235">
        <f>M293*L293</f>
        <v>-564</v>
      </c>
      <c r="O293" s="214">
        <f>O290</f>
        <v>0</v>
      </c>
      <c r="P293" s="399">
        <v>-723.3</v>
      </c>
      <c r="Q293" s="236">
        <f>P293*O293</f>
        <v>0</v>
      </c>
      <c r="R293" s="212">
        <f>R290</f>
        <v>0</v>
      </c>
      <c r="S293" s="399">
        <v>-6346.6</v>
      </c>
      <c r="T293" s="237">
        <f>S293*R293</f>
        <v>0</v>
      </c>
      <c r="U293" s="216">
        <f>U290</f>
        <v>0</v>
      </c>
      <c r="V293" s="399">
        <v>-1196.26</v>
      </c>
      <c r="W293" s="237">
        <f>V293*U293</f>
        <v>0</v>
      </c>
      <c r="X293" s="216">
        <f>X290</f>
        <v>0</v>
      </c>
      <c r="Y293" s="385">
        <v>7710</v>
      </c>
      <c r="Z293" s="238">
        <f>Y293*X293</f>
        <v>0</v>
      </c>
      <c r="AA293" s="218">
        <f>AA290</f>
        <v>1</v>
      </c>
      <c r="AB293" s="385">
        <v>3582</v>
      </c>
      <c r="AC293" s="239">
        <f>AB293*AA293</f>
        <v>3582</v>
      </c>
      <c r="AD293" s="216">
        <f>AD290</f>
        <v>0</v>
      </c>
      <c r="AE293" s="385">
        <v>279.60000000000002</v>
      </c>
      <c r="AF293" s="239">
        <f>AE293*AD293</f>
        <v>0</v>
      </c>
      <c r="AG293" s="216">
        <f>AG290</f>
        <v>0</v>
      </c>
      <c r="AH293" s="385">
        <v>3890</v>
      </c>
      <c r="AI293" s="238">
        <f>AH293*AG293</f>
        <v>0</v>
      </c>
      <c r="AJ293" s="218">
        <f>AJ290</f>
        <v>0</v>
      </c>
      <c r="AK293" s="385">
        <v>1750</v>
      </c>
      <c r="AL293" s="239">
        <f>AK293*AJ293</f>
        <v>0</v>
      </c>
      <c r="AM293" s="216">
        <f>AM290</f>
        <v>1</v>
      </c>
      <c r="AN293" s="385">
        <v>466</v>
      </c>
      <c r="AO293" s="238">
        <f>AN293*AM293</f>
        <v>466</v>
      </c>
      <c r="AP293" s="218">
        <f>AP290</f>
        <v>1</v>
      </c>
      <c r="AQ293" s="399">
        <v>-4487</v>
      </c>
      <c r="AR293" s="239">
        <f>AQ293*AP293</f>
        <v>-4487</v>
      </c>
      <c r="AS293" s="216">
        <f>AS290</f>
        <v>0</v>
      </c>
      <c r="AT293" s="399">
        <v>-834.8</v>
      </c>
      <c r="AU293" s="240">
        <f>AT293*AS293</f>
        <v>0</v>
      </c>
      <c r="AV293" s="214">
        <f>AV290</f>
        <v>0</v>
      </c>
      <c r="AW293" s="389">
        <v>14894</v>
      </c>
      <c r="AX293" s="236">
        <f>AW293*AV293</f>
        <v>0</v>
      </c>
      <c r="AY293" s="212">
        <f>AY290</f>
        <v>1</v>
      </c>
      <c r="AZ293" s="385">
        <v>16098</v>
      </c>
      <c r="BA293" s="241">
        <f>AZ293*AY293</f>
        <v>16098</v>
      </c>
      <c r="BB293" s="214">
        <f>BB290</f>
        <v>0</v>
      </c>
      <c r="BC293" s="385">
        <v>1153.5</v>
      </c>
      <c r="BD293" s="242">
        <f>BC293*BB293</f>
        <v>0</v>
      </c>
      <c r="BE293" s="212">
        <f>BE290</f>
        <v>0</v>
      </c>
      <c r="BF293" s="379">
        <v>16241.5</v>
      </c>
      <c r="BG293" s="242">
        <f>BF293*BE293</f>
        <v>0</v>
      </c>
      <c r="BH293" s="212">
        <f>BH290</f>
        <v>1</v>
      </c>
      <c r="BI293" s="379">
        <v>7945.25</v>
      </c>
      <c r="BJ293" s="240">
        <f>BI293*BH293</f>
        <v>7945.25</v>
      </c>
      <c r="BK293" s="212">
        <f>BK290</f>
        <v>0</v>
      </c>
      <c r="BL293" s="379">
        <v>1308.25</v>
      </c>
      <c r="BM293" s="240">
        <f>BL293*BK293</f>
        <v>0</v>
      </c>
      <c r="BN293" s="212">
        <f>BN290</f>
        <v>0</v>
      </c>
      <c r="BO293" s="399">
        <v>-3930.25</v>
      </c>
      <c r="BP293" s="236">
        <f>BO293*BN293</f>
        <v>0</v>
      </c>
      <c r="BQ293" s="212">
        <f>BQ290</f>
        <v>2</v>
      </c>
      <c r="BR293" s="389">
        <v>4696.03</v>
      </c>
      <c r="BS293" s="242">
        <f>BR293*BQ293</f>
        <v>9392.06</v>
      </c>
      <c r="BT293" s="212">
        <f>BT290</f>
        <v>0</v>
      </c>
      <c r="BU293" s="389">
        <v>2133.5100000000002</v>
      </c>
      <c r="BV293" s="240">
        <f>BU293*BT293</f>
        <v>0</v>
      </c>
      <c r="BW293" s="220">
        <f>BW290</f>
        <v>0</v>
      </c>
      <c r="BX293" s="389">
        <v>83.5</v>
      </c>
      <c r="BY293" s="236">
        <f>BX293*BW293</f>
        <v>0</v>
      </c>
      <c r="BZ293" s="212">
        <f>BZ290</f>
        <v>0</v>
      </c>
      <c r="CA293" s="213"/>
      <c r="CB293" s="240">
        <f>CA293*BZ293</f>
        <v>0</v>
      </c>
      <c r="CC293" s="214">
        <f>CC290</f>
        <v>0</v>
      </c>
      <c r="CD293" s="215"/>
      <c r="CE293" s="242">
        <f>CD293*CC293</f>
        <v>0</v>
      </c>
      <c r="CF293" s="254">
        <f>N293+Q293+T293+W293+Z293+AC293+AF293+AI293+AL293+AO293+AR293+AU293+AX293+BA293+BD293+BG293+BJ293+BM293+BP293+BS293+BV293+BY293+CB293+CE293</f>
        <v>32432.309999999998</v>
      </c>
      <c r="CG293" s="222"/>
      <c r="CH293" s="222"/>
      <c r="CI293" s="223"/>
      <c r="CJ293" s="209"/>
      <c r="CK293" s="209"/>
      <c r="CL293" s="209"/>
      <c r="CM293" s="207"/>
      <c r="CN293" s="207"/>
      <c r="CO293" s="247"/>
      <c r="CP293" s="226"/>
      <c r="CQ293" s="227">
        <f t="shared" si="4708"/>
        <v>43770</v>
      </c>
      <c r="CR293" s="228">
        <f t="shared" si="4709"/>
        <v>183708</v>
      </c>
      <c r="CS293" s="228">
        <f t="shared" si="4710"/>
        <v>0</v>
      </c>
      <c r="CT293" s="228">
        <f t="shared" si="4711"/>
        <v>0</v>
      </c>
      <c r="CU293" s="228">
        <f t="shared" si="4712"/>
        <v>0</v>
      </c>
      <c r="CV293" s="228">
        <f t="shared" si="4713"/>
        <v>0</v>
      </c>
      <c r="CW293" s="228">
        <f t="shared" si="4714"/>
        <v>167497.5</v>
      </c>
      <c r="CX293" s="228">
        <f t="shared" si="4715"/>
        <v>0</v>
      </c>
      <c r="CY293" s="228">
        <f t="shared" si="4716"/>
        <v>0</v>
      </c>
      <c r="CZ293" s="228">
        <f t="shared" si="4717"/>
        <v>0</v>
      </c>
      <c r="DA293" s="228">
        <f t="shared" si="4718"/>
        <v>85196</v>
      </c>
      <c r="DB293" s="228">
        <f t="shared" si="4719"/>
        <v>166953</v>
      </c>
      <c r="DC293" s="228">
        <f t="shared" si="4720"/>
        <v>0</v>
      </c>
      <c r="DD293" s="228">
        <f t="shared" si="4721"/>
        <v>0</v>
      </c>
      <c r="DE293" s="228">
        <f t="shared" si="4722"/>
        <v>180779.74999999991</v>
      </c>
      <c r="DF293" s="228">
        <f t="shared" si="4723"/>
        <v>0</v>
      </c>
      <c r="DG293" s="228">
        <f t="shared" si="4724"/>
        <v>0</v>
      </c>
      <c r="DH293" s="228">
        <f t="shared" si="4725"/>
        <v>134693.94000000006</v>
      </c>
      <c r="DI293" s="228">
        <f t="shared" si="4726"/>
        <v>0</v>
      </c>
      <c r="DJ293" s="228">
        <f t="shared" si="4727"/>
        <v>0</v>
      </c>
      <c r="DK293" s="228">
        <f t="shared" si="4728"/>
        <v>512853.61999999988</v>
      </c>
      <c r="DL293" s="228">
        <f t="shared" si="4729"/>
        <v>0</v>
      </c>
      <c r="DM293" s="228">
        <f t="shared" si="4730"/>
        <v>0</v>
      </c>
      <c r="DN293" s="228">
        <f t="shared" si="4731"/>
        <v>0</v>
      </c>
      <c r="DO293" s="228">
        <f t="shared" si="4732"/>
        <v>0</v>
      </c>
      <c r="DP293" s="229">
        <f t="shared" si="4733"/>
        <v>43770</v>
      </c>
      <c r="DQ293" s="228">
        <f t="shared" si="4002"/>
        <v>1431681.8099999998</v>
      </c>
      <c r="DR293" s="230">
        <f t="shared" si="4003"/>
        <v>43770</v>
      </c>
      <c r="DS293" s="231">
        <f t="shared" si="4004"/>
        <v>0</v>
      </c>
      <c r="DT293" s="232"/>
      <c r="DU293" s="232"/>
      <c r="DV293" s="232"/>
      <c r="DW293" s="232"/>
      <c r="DX293" s="232"/>
      <c r="DY293" s="232"/>
      <c r="DZ293" s="232"/>
      <c r="EA293" s="232"/>
      <c r="EB293" s="232"/>
      <c r="EC293" s="232"/>
      <c r="ED293" s="232"/>
      <c r="EE293" s="232"/>
      <c r="EF293" s="232"/>
      <c r="EG293" s="232"/>
      <c r="EH293" s="232"/>
      <c r="EI293" s="232"/>
      <c r="EJ293" s="232"/>
      <c r="EK293" s="232"/>
      <c r="EL293" s="232"/>
      <c r="EM293" s="232"/>
      <c r="EN293" s="205"/>
      <c r="EO293" s="205"/>
      <c r="EP293" s="205"/>
      <c r="EQ293" s="205"/>
      <c r="ER293" s="205"/>
      <c r="ES293" s="205"/>
      <c r="ET293" s="205"/>
      <c r="EU293" s="205"/>
      <c r="EV293" s="205"/>
      <c r="EW293" s="205"/>
      <c r="EX293" s="205"/>
      <c r="EY293" s="205"/>
      <c r="EZ293" s="205"/>
      <c r="FA293" s="233"/>
      <c r="FB293" s="233"/>
      <c r="FC293" s="233"/>
      <c r="FD293" s="233"/>
      <c r="FE293" s="233"/>
      <c r="FF293" s="233"/>
      <c r="FG293" s="233"/>
      <c r="FH293" s="233"/>
      <c r="FI293" s="233"/>
    </row>
    <row r="294" spans="1:165" s="234" customFormat="1" ht="19.5" customHeight="1" x14ac:dyDescent="0.35">
      <c r="A294" s="205"/>
      <c r="B294" s="466"/>
      <c r="C294" s="467"/>
      <c r="D294" s="467"/>
      <c r="E294" s="467"/>
      <c r="F294" s="467"/>
      <c r="G294" s="467"/>
      <c r="H294" s="480"/>
      <c r="I294" s="347"/>
      <c r="J294" s="210"/>
      <c r="K294" s="248"/>
      <c r="L294" s="212"/>
      <c r="M294"/>
      <c r="N294" s="255"/>
      <c r="O294" s="214"/>
      <c r="P294"/>
      <c r="Q294" s="256"/>
      <c r="R294" s="212"/>
      <c r="S294"/>
      <c r="T294" s="257"/>
      <c r="U294" s="216"/>
      <c r="V294"/>
      <c r="W294" s="258"/>
      <c r="X294" s="216"/>
      <c r="Y294"/>
      <c r="Z294" s="259"/>
      <c r="AA294" s="218"/>
      <c r="AB294"/>
      <c r="AC294" s="258"/>
      <c r="AD294" s="216"/>
      <c r="AE294"/>
      <c r="AF294" s="258"/>
      <c r="AG294" s="216"/>
      <c r="AH294"/>
      <c r="AI294" s="259"/>
      <c r="AJ294" s="218"/>
      <c r="AK294"/>
      <c r="AL294" s="258"/>
      <c r="AM294" s="216"/>
      <c r="AN294"/>
      <c r="AO294" s="259"/>
      <c r="AP294" s="218"/>
      <c r="AQ294"/>
      <c r="AR294" s="258"/>
      <c r="AS294" s="216"/>
      <c r="AT294"/>
      <c r="AU294" s="260"/>
      <c r="AV294" s="214"/>
      <c r="AW294"/>
      <c r="AX294" s="256"/>
      <c r="AY294" s="212"/>
      <c r="AZ294"/>
      <c r="BA294" s="260"/>
      <c r="BB294" s="214"/>
      <c r="BC294"/>
      <c r="BD294" s="256"/>
      <c r="BE294" s="212"/>
      <c r="BF294"/>
      <c r="BG294" s="256"/>
      <c r="BH294" s="212"/>
      <c r="BI294"/>
      <c r="BJ294" s="260"/>
      <c r="BK294" s="212"/>
      <c r="BL294"/>
      <c r="BM294" s="260"/>
      <c r="BN294" s="212"/>
      <c r="BO294"/>
      <c r="BP294" s="256"/>
      <c r="BQ294" s="212"/>
      <c r="BR294"/>
      <c r="BS294" s="256"/>
      <c r="BT294" s="212"/>
      <c r="BU294"/>
      <c r="BV294" s="260"/>
      <c r="BW294" s="220"/>
      <c r="BX294"/>
      <c r="BY294" s="256"/>
      <c r="BZ294" s="212"/>
      <c r="CA294" s="249"/>
      <c r="CB294" s="260"/>
      <c r="CC294" s="214"/>
      <c r="CD294" s="250"/>
      <c r="CE294" s="261"/>
      <c r="CF294" s="221"/>
      <c r="CG294" s="222"/>
      <c r="CH294" s="222"/>
      <c r="CI294" s="223"/>
      <c r="CJ294" s="209"/>
      <c r="CK294" s="209"/>
      <c r="CL294" s="209"/>
      <c r="CM294" s="207"/>
      <c r="CN294" s="207"/>
      <c r="CO294" s="225" t="b">
        <f>(CN295=CM394)</f>
        <v>0</v>
      </c>
      <c r="CP294" s="226">
        <f t="shared" ref="CP294:CP305" si="4902">CO294*CI295</f>
        <v>0</v>
      </c>
      <c r="CQ294" s="227">
        <f t="shared" si="4708"/>
        <v>43800</v>
      </c>
      <c r="CR294" s="228">
        <f t="shared" si="4709"/>
        <v>188198</v>
      </c>
      <c r="CS294" s="228">
        <f t="shared" si="4710"/>
        <v>0</v>
      </c>
      <c r="CT294" s="228">
        <f t="shared" si="4711"/>
        <v>0</v>
      </c>
      <c r="CU294" s="228">
        <f t="shared" si="4712"/>
        <v>0</v>
      </c>
      <c r="CV294" s="228">
        <f t="shared" si="4713"/>
        <v>0</v>
      </c>
      <c r="CW294" s="228">
        <f t="shared" si="4714"/>
        <v>168914.5</v>
      </c>
      <c r="CX294" s="228">
        <f t="shared" si="4715"/>
        <v>0</v>
      </c>
      <c r="CY294" s="228">
        <f t="shared" si="4716"/>
        <v>0</v>
      </c>
      <c r="CZ294" s="228">
        <f t="shared" si="4717"/>
        <v>0</v>
      </c>
      <c r="DA294" s="228">
        <f t="shared" si="4718"/>
        <v>85895</v>
      </c>
      <c r="DB294" s="228">
        <f t="shared" si="4719"/>
        <v>167692</v>
      </c>
      <c r="DC294" s="228">
        <f t="shared" si="4720"/>
        <v>0</v>
      </c>
      <c r="DD294" s="228">
        <f t="shared" si="4721"/>
        <v>0</v>
      </c>
      <c r="DE294" s="228">
        <f t="shared" si="4722"/>
        <v>181539.49999999991</v>
      </c>
      <c r="DF294" s="228">
        <f t="shared" si="4723"/>
        <v>0</v>
      </c>
      <c r="DG294" s="228">
        <f t="shared" si="4724"/>
        <v>0</v>
      </c>
      <c r="DH294" s="228">
        <f t="shared" si="4725"/>
        <v>135104.94000000006</v>
      </c>
      <c r="DI294" s="228">
        <f t="shared" si="4726"/>
        <v>0</v>
      </c>
      <c r="DJ294" s="228">
        <f t="shared" si="4727"/>
        <v>0</v>
      </c>
      <c r="DK294" s="228">
        <f t="shared" si="4728"/>
        <v>509469.59999999986</v>
      </c>
      <c r="DL294" s="228">
        <f t="shared" si="4729"/>
        <v>0</v>
      </c>
      <c r="DM294" s="228">
        <f t="shared" si="4730"/>
        <v>0</v>
      </c>
      <c r="DN294" s="228">
        <f t="shared" si="4731"/>
        <v>0</v>
      </c>
      <c r="DO294" s="228">
        <f t="shared" si="4732"/>
        <v>0</v>
      </c>
      <c r="DP294" s="229">
        <f t="shared" si="4733"/>
        <v>43800</v>
      </c>
      <c r="DQ294" s="228">
        <f t="shared" si="4002"/>
        <v>1436813.5399999998</v>
      </c>
      <c r="DR294" s="230">
        <f t="shared" si="4003"/>
        <v>43800</v>
      </c>
      <c r="DS294" s="231">
        <f t="shared" si="4004"/>
        <v>0</v>
      </c>
      <c r="DT294" s="232"/>
      <c r="DU294" s="232"/>
      <c r="DV294" s="232"/>
      <c r="DW294" s="232"/>
      <c r="DX294" s="232"/>
      <c r="DY294" s="232"/>
      <c r="DZ294" s="232"/>
      <c r="EA294" s="232"/>
      <c r="EB294" s="232"/>
      <c r="EC294" s="232"/>
      <c r="ED294" s="232"/>
      <c r="EE294" s="232"/>
      <c r="EF294" s="232"/>
      <c r="EG294" s="232"/>
      <c r="EH294" s="232"/>
      <c r="EI294" s="232"/>
      <c r="EJ294" s="232"/>
      <c r="EK294" s="232"/>
      <c r="EL294" s="232"/>
      <c r="EM294" s="232"/>
      <c r="EN294" s="205"/>
      <c r="EO294" s="205"/>
      <c r="EP294" s="205"/>
      <c r="EQ294" s="205"/>
      <c r="ER294" s="205"/>
      <c r="ES294" s="205"/>
      <c r="ET294" s="205"/>
      <c r="EU294" s="205"/>
      <c r="EV294" s="205"/>
      <c r="EW294" s="205"/>
      <c r="EX294" s="205"/>
      <c r="EY294" s="205"/>
      <c r="EZ294" s="205"/>
      <c r="FA294" s="233"/>
      <c r="FB294" s="233"/>
      <c r="FC294" s="233"/>
      <c r="FD294" s="233"/>
      <c r="FE294" s="233"/>
      <c r="FF294" s="233"/>
      <c r="FG294" s="233"/>
      <c r="FH294" s="233"/>
      <c r="FI294" s="233"/>
    </row>
    <row r="295" spans="1:165" s="234" customFormat="1" ht="19.5" customHeight="1" x14ac:dyDescent="0.35">
      <c r="A295" s="205"/>
      <c r="B295" s="466">
        <f>EDATE(B291,1)</f>
        <v>42370</v>
      </c>
      <c r="C295" s="467">
        <f>C280</f>
        <v>60000</v>
      </c>
      <c r="D295" s="467">
        <f>(F293&lt;0)*-F293</f>
        <v>0</v>
      </c>
      <c r="E295" s="467">
        <f>(F293&gt;0)*-F293</f>
        <v>-32432.3</v>
      </c>
      <c r="F295" s="467">
        <f t="shared" ref="F295:F306" si="4903">CF295</f>
        <v>10974.849999999999</v>
      </c>
      <c r="G295" s="467">
        <f>F295+D55</f>
        <v>70974.850000000006</v>
      </c>
      <c r="H295" s="480">
        <f>F295/D55</f>
        <v>0.18291416666666666</v>
      </c>
      <c r="I295" s="347">
        <f>F295+I291</f>
        <v>1239821.2899999993</v>
      </c>
      <c r="J295" s="210">
        <f t="shared" ref="J295:J306" si="4904">CN295</f>
        <v>0</v>
      </c>
      <c r="K295" s="211">
        <v>42370</v>
      </c>
      <c r="L295" s="212">
        <f>L291</f>
        <v>1</v>
      </c>
      <c r="M295" s="398">
        <v>5185</v>
      </c>
      <c r="N295" s="235">
        <f t="shared" ref="N295:N306" si="4905">M295*L295</f>
        <v>5185</v>
      </c>
      <c r="O295" s="214">
        <f>O291</f>
        <v>0</v>
      </c>
      <c r="P295" s="398">
        <v>518.5</v>
      </c>
      <c r="Q295" s="236">
        <f t="shared" ref="Q295:Q306" si="4906">P295*O295</f>
        <v>0</v>
      </c>
      <c r="R295" s="212">
        <f>R291</f>
        <v>0</v>
      </c>
      <c r="S295" s="398">
        <v>6243</v>
      </c>
      <c r="T295" s="237">
        <f t="shared" ref="T295:T306" si="4907">S295*R295</f>
        <v>0</v>
      </c>
      <c r="U295" s="216">
        <f>U291</f>
        <v>0</v>
      </c>
      <c r="V295" s="398">
        <v>589.20000000000005</v>
      </c>
      <c r="W295" s="237">
        <f t="shared" ref="W295:W306" si="4908">V295*U295</f>
        <v>0</v>
      </c>
      <c r="X295" s="216">
        <f>X291</f>
        <v>0</v>
      </c>
      <c r="Y295" s="383">
        <v>2464</v>
      </c>
      <c r="Z295" s="238">
        <f t="shared" ref="Z295:Z306" si="4909">Y295*X295</f>
        <v>0</v>
      </c>
      <c r="AA295" s="218">
        <f>AA291</f>
        <v>1</v>
      </c>
      <c r="AB295" s="383">
        <v>1212.5</v>
      </c>
      <c r="AC295" s="239">
        <f t="shared" ref="AC295:AC306" si="4910">AB295*AA295</f>
        <v>1212.5</v>
      </c>
      <c r="AD295" s="216">
        <f>AD291</f>
        <v>0</v>
      </c>
      <c r="AE295" s="383">
        <v>211.3</v>
      </c>
      <c r="AF295" s="239">
        <f t="shared" ref="AF295:AF306" si="4911">AE295*AD295</f>
        <v>0</v>
      </c>
      <c r="AG295" s="216">
        <f>AG291</f>
        <v>0</v>
      </c>
      <c r="AH295" s="383">
        <v>301</v>
      </c>
      <c r="AI295" s="238">
        <f t="shared" ref="AI295:AI306" si="4912">AH295*AG295</f>
        <v>0</v>
      </c>
      <c r="AJ295" s="218">
        <f>AJ291</f>
        <v>0</v>
      </c>
      <c r="AK295" s="383">
        <v>131</v>
      </c>
      <c r="AL295" s="239">
        <f t="shared" ref="AL295:AL306" si="4913">AK295*AJ295</f>
        <v>0</v>
      </c>
      <c r="AM295" s="216">
        <f>AM291</f>
        <v>1</v>
      </c>
      <c r="AN295" s="383">
        <v>29</v>
      </c>
      <c r="AO295" s="238">
        <f t="shared" ref="AO295:AO306" si="4914">AN295*AM295</f>
        <v>29</v>
      </c>
      <c r="AP295" s="218">
        <f>AP291</f>
        <v>1</v>
      </c>
      <c r="AQ295" s="397">
        <v>-501</v>
      </c>
      <c r="AR295" s="239">
        <f t="shared" ref="AR295:AR306" si="4915">AQ295*AP295</f>
        <v>-501</v>
      </c>
      <c r="AS295" s="216">
        <f>AS291</f>
        <v>0</v>
      </c>
      <c r="AT295" s="397">
        <v>-85.2</v>
      </c>
      <c r="AU295" s="240">
        <f t="shared" ref="AU295:AU306" si="4916">AT295*AS295</f>
        <v>0</v>
      </c>
      <c r="AV295" s="214">
        <f>AV291</f>
        <v>0</v>
      </c>
      <c r="AW295" s="398">
        <v>699</v>
      </c>
      <c r="AX295" s="236">
        <f t="shared" ref="AX295:AX306" si="4917">AW295*AV295</f>
        <v>0</v>
      </c>
      <c r="AY295" s="212">
        <f>AY291</f>
        <v>1</v>
      </c>
      <c r="AZ295" s="382">
        <v>-296.5</v>
      </c>
      <c r="BA295" s="241">
        <f t="shared" ref="BA295:BA306" si="4918">AZ295*AY295</f>
        <v>-296.5</v>
      </c>
      <c r="BB295" s="214">
        <f>BB291</f>
        <v>0</v>
      </c>
      <c r="BC295" s="382">
        <v>-64.75</v>
      </c>
      <c r="BD295" s="242">
        <f t="shared" ref="BD295:BD306" si="4919">BC295*BB295</f>
        <v>0</v>
      </c>
      <c r="BE295" s="212">
        <f>BE291</f>
        <v>0</v>
      </c>
      <c r="BF295" s="374">
        <v>-1974.25</v>
      </c>
      <c r="BG295" s="242">
        <f t="shared" ref="BG295:BG306" si="4920">BF295*BE295</f>
        <v>0</v>
      </c>
      <c r="BH295" s="212">
        <f>BH291</f>
        <v>1</v>
      </c>
      <c r="BI295" s="374">
        <v>-1026.1300000000001</v>
      </c>
      <c r="BJ295" s="240">
        <f t="shared" ref="BJ295:BJ306" si="4921">BI295*BH295</f>
        <v>-1026.1300000000001</v>
      </c>
      <c r="BK295" s="212">
        <f>BK291</f>
        <v>0</v>
      </c>
      <c r="BL295" s="374">
        <v>-267.63</v>
      </c>
      <c r="BM295" s="240">
        <f t="shared" ref="BM295:BM306" si="4922">BL295*BK295</f>
        <v>0</v>
      </c>
      <c r="BN295" s="212">
        <f>BN291</f>
        <v>0</v>
      </c>
      <c r="BO295" s="398">
        <v>3631.25</v>
      </c>
      <c r="BP295" s="236">
        <f t="shared" ref="BP295:BP306" si="4923">BO295*BN295</f>
        <v>0</v>
      </c>
      <c r="BQ295" s="212">
        <f>BQ291</f>
        <v>2</v>
      </c>
      <c r="BR295" s="398">
        <v>3185.99</v>
      </c>
      <c r="BS295" s="242">
        <f t="shared" ref="BS295:BS306" si="4924">BR295*BQ295</f>
        <v>6371.98</v>
      </c>
      <c r="BT295" s="212">
        <f>BT291</f>
        <v>0</v>
      </c>
      <c r="BU295" s="398">
        <v>1573.49</v>
      </c>
      <c r="BV295" s="240">
        <f t="shared" ref="BV295:BV306" si="4925">BU295*BT295</f>
        <v>0</v>
      </c>
      <c r="BW295" s="220">
        <f>BW291</f>
        <v>0</v>
      </c>
      <c r="BX295" s="398">
        <v>283.5</v>
      </c>
      <c r="BY295" s="236">
        <f t="shared" ref="BY295:BY306" si="4926">BX295*BW295</f>
        <v>0</v>
      </c>
      <c r="BZ295" s="212">
        <f>BZ291</f>
        <v>0</v>
      </c>
      <c r="CA295" s="213"/>
      <c r="CB295" s="240">
        <f t="shared" ref="CB295:CB306" si="4927">CA295*BZ295</f>
        <v>0</v>
      </c>
      <c r="CC295" s="214">
        <f>CC291</f>
        <v>0</v>
      </c>
      <c r="CD295" s="215"/>
      <c r="CE295" s="242">
        <f t="shared" ref="CE295:CE306" si="4928">CD295*CC295</f>
        <v>0</v>
      </c>
      <c r="CF295" s="221">
        <f t="shared" ref="CF295:CF306" si="4929">N295+Q295+T295+W295+Z295+AC295+AF295+AI295+AL295+AO295+AR295+AU295+AX295+BA295+BD295+BG295+BJ295+BM295+BP295+BS295+BV295+BY295+CB295+CE295</f>
        <v>10974.849999999999</v>
      </c>
      <c r="CG295" s="222">
        <f t="shared" ref="CG295:CG306" si="4930">(CF295&gt;0)*1</f>
        <v>1</v>
      </c>
      <c r="CH295" s="222">
        <f t="shared" ref="CH295:CH306" si="4931">(CF295&lt;0)*1</f>
        <v>0</v>
      </c>
      <c r="CI295" s="223">
        <v>42370</v>
      </c>
      <c r="CJ295" s="209">
        <f t="shared" ref="CJ295:CJ306" si="4932">CF295*CG295</f>
        <v>10974.849999999999</v>
      </c>
      <c r="CK295" s="209">
        <f t="shared" ref="CK295:CK306" si="4933">CF295*CH295</f>
        <v>0</v>
      </c>
      <c r="CL295" s="209">
        <f>CL291+CF295</f>
        <v>1239821.2899999993</v>
      </c>
      <c r="CM295" s="207">
        <f>MAX(CL55:CL295)</f>
        <v>1239821.2899999993</v>
      </c>
      <c r="CN295" s="207">
        <f t="shared" ref="CN295:CN306" si="4934">CL295-CM295</f>
        <v>0</v>
      </c>
      <c r="CO295" s="225" t="b">
        <f>(CN296=CM394)</f>
        <v>0</v>
      </c>
      <c r="CP295" s="226">
        <f t="shared" si="4902"/>
        <v>0</v>
      </c>
      <c r="CQ295" s="227">
        <f t="shared" ref="CQ295:CQ306" si="4935">CI355</f>
        <v>43831</v>
      </c>
      <c r="CR295" s="228">
        <f t="shared" ref="CR295:CR306" si="4936">N355+CR294</f>
        <v>187935</v>
      </c>
      <c r="CS295" s="228">
        <f t="shared" ref="CS295:CS306" si="4937">Q355+CS294</f>
        <v>0</v>
      </c>
      <c r="CT295" s="228">
        <f t="shared" ref="CT295:CT306" si="4938">T355+CT294</f>
        <v>0</v>
      </c>
      <c r="CU295" s="228">
        <f t="shared" ref="CU295:CU306" si="4939">W355+CU294</f>
        <v>0</v>
      </c>
      <c r="CV295" s="228">
        <f t="shared" ref="CV295:CV306" si="4940">Z355+CV294</f>
        <v>0</v>
      </c>
      <c r="CW295" s="228">
        <f t="shared" ref="CW295:CW306" si="4941">AC355+CW294</f>
        <v>172498.5</v>
      </c>
      <c r="CX295" s="228">
        <f t="shared" ref="CX295:CX306" si="4942">AF355+CX294</f>
        <v>0</v>
      </c>
      <c r="CY295" s="228">
        <f t="shared" ref="CY295:CY306" si="4943">AI355+CY294</f>
        <v>0</v>
      </c>
      <c r="CZ295" s="228">
        <f t="shared" ref="CZ295:CZ306" si="4944">AL355+CZ294</f>
        <v>0</v>
      </c>
      <c r="DA295" s="228">
        <f t="shared" ref="DA295:DA306" si="4945">AO355+DA294</f>
        <v>84920.7</v>
      </c>
      <c r="DB295" s="228">
        <f t="shared" ref="DB295:DB306" si="4946">AR355+DB294</f>
        <v>168626</v>
      </c>
      <c r="DC295" s="228">
        <f t="shared" ref="DC295:DC306" si="4947">AU355+DC294</f>
        <v>0</v>
      </c>
      <c r="DD295" s="228">
        <f t="shared" ref="DD295:DD306" si="4948">AX355+DD294</f>
        <v>0</v>
      </c>
      <c r="DE295" s="228">
        <f t="shared" ref="DE295:DE306" si="4949">BA355+DE294</f>
        <v>181509.49999999991</v>
      </c>
      <c r="DF295" s="228">
        <f t="shared" ref="DF295:DF306" si="4950">BD355+DF294</f>
        <v>0</v>
      </c>
      <c r="DG295" s="228">
        <f t="shared" ref="DG295:DG306" si="4951">BG355+DG294</f>
        <v>0</v>
      </c>
      <c r="DH295" s="228">
        <f t="shared" ref="DH295:DH306" si="4952">BJ355+DH294</f>
        <v>134292.81000000006</v>
      </c>
      <c r="DI295" s="228">
        <f t="shared" ref="DI295:DI306" si="4953">BM355+DI294</f>
        <v>0</v>
      </c>
      <c r="DJ295" s="228">
        <f t="shared" ref="DJ295:DJ306" si="4954">BP355+DJ294</f>
        <v>0</v>
      </c>
      <c r="DK295" s="228">
        <f t="shared" ref="DK295:DK306" si="4955">BS355+DK294</f>
        <v>507263.59999999986</v>
      </c>
      <c r="DL295" s="228">
        <f t="shared" ref="DL295:DL306" si="4956">BV355+DL294</f>
        <v>0</v>
      </c>
      <c r="DM295" s="228">
        <f t="shared" ref="DM295:DM306" si="4957">BY355+DM294</f>
        <v>0</v>
      </c>
      <c r="DN295" s="228">
        <f t="shared" ref="DN295:DN306" si="4958">CB355+DN294</f>
        <v>0</v>
      </c>
      <c r="DO295" s="228">
        <f t="shared" ref="DO295:DO306" si="4959">CE355+DO294</f>
        <v>0</v>
      </c>
      <c r="DP295" s="229">
        <f t="shared" ref="DP295:DP306" si="4960">B355</f>
        <v>43831</v>
      </c>
      <c r="DQ295" s="228">
        <f t="shared" si="4002"/>
        <v>1437046.1099999999</v>
      </c>
      <c r="DR295" s="230">
        <f t="shared" si="4003"/>
        <v>43831</v>
      </c>
      <c r="DS295" s="231">
        <f t="shared" si="4004"/>
        <v>0</v>
      </c>
      <c r="DT295" s="232"/>
      <c r="DU295" s="232"/>
      <c r="DV295" s="232"/>
      <c r="DW295" s="232"/>
      <c r="DX295" s="232"/>
      <c r="DY295" s="232"/>
      <c r="DZ295" s="232"/>
      <c r="EA295" s="232"/>
      <c r="EB295" s="232"/>
      <c r="EC295" s="232"/>
      <c r="ED295" s="232"/>
      <c r="EE295" s="232"/>
      <c r="EF295" s="232"/>
      <c r="EG295" s="232"/>
      <c r="EH295" s="232"/>
      <c r="EI295" s="232"/>
      <c r="EJ295" s="232"/>
      <c r="EK295" s="232"/>
      <c r="EL295" s="232"/>
      <c r="EM295" s="232"/>
      <c r="EN295" s="205"/>
      <c r="EO295" s="205"/>
      <c r="EP295" s="205"/>
      <c r="EQ295" s="205"/>
      <c r="ER295" s="205"/>
      <c r="ES295" s="205"/>
      <c r="ET295" s="205"/>
      <c r="EU295" s="205"/>
      <c r="EV295" s="205"/>
      <c r="EW295" s="205"/>
      <c r="EX295" s="205"/>
      <c r="EY295" s="205"/>
      <c r="EZ295" s="205"/>
      <c r="FA295" s="233"/>
      <c r="FB295" s="233"/>
      <c r="FC295" s="233"/>
      <c r="FD295" s="233"/>
      <c r="FE295" s="233"/>
      <c r="FF295" s="233"/>
      <c r="FG295" s="233"/>
      <c r="FH295" s="233"/>
      <c r="FI295" s="233"/>
    </row>
    <row r="296" spans="1:165" s="234" customFormat="1" ht="19.5" customHeight="1" x14ac:dyDescent="0.35">
      <c r="A296" s="205"/>
      <c r="B296" s="466">
        <f t="shared" ref="B296:B306" si="4961">EDATE(B295,1)</f>
        <v>42401</v>
      </c>
      <c r="C296" s="467">
        <f t="shared" ref="C296:C306" si="4962">G295</f>
        <v>70974.850000000006</v>
      </c>
      <c r="D296" s="467">
        <v>0</v>
      </c>
      <c r="E296" s="467">
        <v>0</v>
      </c>
      <c r="F296" s="467">
        <f t="shared" si="4903"/>
        <v>3532.63</v>
      </c>
      <c r="G296" s="467">
        <f t="shared" ref="G296:G306" si="4963">F296+G295</f>
        <v>74507.48000000001</v>
      </c>
      <c r="H296" s="480">
        <f t="shared" ref="H296:H306" si="4964">F296/G295</f>
        <v>4.9772982965092562E-2</v>
      </c>
      <c r="I296" s="347">
        <f t="shared" ref="I296:I306" si="4965">F296+I295</f>
        <v>1243353.9199999992</v>
      </c>
      <c r="J296" s="210">
        <f t="shared" si="4904"/>
        <v>0</v>
      </c>
      <c r="K296" s="211">
        <v>42401</v>
      </c>
      <c r="L296" s="212">
        <f t="shared" ref="L296:L306" si="4966">L295</f>
        <v>1</v>
      </c>
      <c r="M296" s="397">
        <v>-965.5</v>
      </c>
      <c r="N296" s="235">
        <f t="shared" si="4905"/>
        <v>-965.5</v>
      </c>
      <c r="O296" s="214">
        <f t="shared" ref="O296" si="4967">O295</f>
        <v>0</v>
      </c>
      <c r="P296" s="397">
        <v>-131.65</v>
      </c>
      <c r="Q296" s="236">
        <f t="shared" si="4906"/>
        <v>0</v>
      </c>
      <c r="R296" s="212">
        <f t="shared" ref="R296" si="4968">R295</f>
        <v>0</v>
      </c>
      <c r="S296" s="398">
        <v>1540.4</v>
      </c>
      <c r="T296" s="237">
        <f t="shared" si="4907"/>
        <v>0</v>
      </c>
      <c r="U296" s="216">
        <f t="shared" ref="U296" si="4969">U295</f>
        <v>0</v>
      </c>
      <c r="V296" s="398">
        <v>118.94</v>
      </c>
      <c r="W296" s="237">
        <f t="shared" si="4908"/>
        <v>0</v>
      </c>
      <c r="X296" s="216">
        <f t="shared" ref="X296" si="4970">X295</f>
        <v>0</v>
      </c>
      <c r="Y296" s="383">
        <v>12030</v>
      </c>
      <c r="Z296" s="238">
        <f t="shared" si="4909"/>
        <v>0</v>
      </c>
      <c r="AA296" s="218">
        <f t="shared" ref="AA296" si="4971">AA295</f>
        <v>1</v>
      </c>
      <c r="AB296" s="383">
        <v>6015</v>
      </c>
      <c r="AC296" s="239">
        <f t="shared" si="4910"/>
        <v>6015</v>
      </c>
      <c r="AD296" s="216">
        <f t="shared" ref="AD296" si="4972">AD295</f>
        <v>0</v>
      </c>
      <c r="AE296" s="383">
        <v>1203</v>
      </c>
      <c r="AF296" s="239">
        <f t="shared" si="4911"/>
        <v>0</v>
      </c>
      <c r="AG296" s="216">
        <f t="shared" ref="AG296" si="4973">AG295</f>
        <v>0</v>
      </c>
      <c r="AH296" s="383">
        <v>3245</v>
      </c>
      <c r="AI296" s="238">
        <f t="shared" si="4912"/>
        <v>0</v>
      </c>
      <c r="AJ296" s="218">
        <f t="shared" ref="AJ296" si="4974">AJ295</f>
        <v>0</v>
      </c>
      <c r="AK296" s="383">
        <v>1622.5</v>
      </c>
      <c r="AL296" s="239">
        <f t="shared" si="4913"/>
        <v>0</v>
      </c>
      <c r="AM296" s="216">
        <f t="shared" ref="AM296" si="4975">AM295</f>
        <v>1</v>
      </c>
      <c r="AN296" s="383">
        <v>649</v>
      </c>
      <c r="AO296" s="238">
        <f t="shared" si="4914"/>
        <v>649</v>
      </c>
      <c r="AP296" s="218">
        <f t="shared" ref="AP296" si="4976">AP295</f>
        <v>1</v>
      </c>
      <c r="AQ296" s="397">
        <v>-1148</v>
      </c>
      <c r="AR296" s="239">
        <f t="shared" si="4915"/>
        <v>-1148</v>
      </c>
      <c r="AS296" s="216">
        <f t="shared" ref="AS296" si="4977">AS295</f>
        <v>0</v>
      </c>
      <c r="AT296" s="397">
        <v>-149.9</v>
      </c>
      <c r="AU296" s="240">
        <f t="shared" si="4916"/>
        <v>0</v>
      </c>
      <c r="AV296" s="214">
        <f t="shared" ref="AV296" si="4978">AV295</f>
        <v>0</v>
      </c>
      <c r="AW296" s="398">
        <v>2229</v>
      </c>
      <c r="AX296" s="236">
        <f t="shared" si="4917"/>
        <v>0</v>
      </c>
      <c r="AY296" s="212">
        <f t="shared" ref="AY296" si="4979">AY295</f>
        <v>1</v>
      </c>
      <c r="AZ296" s="382">
        <v>-3106.5</v>
      </c>
      <c r="BA296" s="241">
        <f t="shared" si="4918"/>
        <v>-3106.5</v>
      </c>
      <c r="BB296" s="214">
        <f t="shared" ref="BB296" si="4980">BB295</f>
        <v>0</v>
      </c>
      <c r="BC296" s="382">
        <v>-345.75</v>
      </c>
      <c r="BD296" s="242">
        <f t="shared" si="4919"/>
        <v>0</v>
      </c>
      <c r="BE296" s="212">
        <f t="shared" ref="BE296" si="4981">BE295</f>
        <v>0</v>
      </c>
      <c r="BF296" s="375">
        <v>4122.25</v>
      </c>
      <c r="BG296" s="242">
        <f t="shared" si="4920"/>
        <v>0</v>
      </c>
      <c r="BH296" s="212">
        <f t="shared" ref="BH296" si="4982">BH295</f>
        <v>1</v>
      </c>
      <c r="BI296" s="375">
        <v>2041.63</v>
      </c>
      <c r="BJ296" s="240">
        <f t="shared" si="4921"/>
        <v>2041.63</v>
      </c>
      <c r="BK296" s="212">
        <f t="shared" ref="BK296" si="4983">BK295</f>
        <v>0</v>
      </c>
      <c r="BL296" s="375">
        <v>377.13</v>
      </c>
      <c r="BM296" s="240">
        <f t="shared" si="4922"/>
        <v>0</v>
      </c>
      <c r="BN296" s="212">
        <f t="shared" ref="BN296" si="4984">BN295</f>
        <v>0</v>
      </c>
      <c r="BO296" s="398">
        <v>1865.75</v>
      </c>
      <c r="BP296" s="236">
        <f t="shared" si="4923"/>
        <v>0</v>
      </c>
      <c r="BQ296" s="212">
        <f t="shared" ref="BQ296" si="4985">BQ295</f>
        <v>2</v>
      </c>
      <c r="BR296" s="398">
        <v>23.5</v>
      </c>
      <c r="BS296" s="242">
        <f t="shared" si="4924"/>
        <v>47</v>
      </c>
      <c r="BT296" s="212">
        <f t="shared" ref="BT296" si="4986">BT295</f>
        <v>0</v>
      </c>
      <c r="BU296" s="397">
        <v>-7.75</v>
      </c>
      <c r="BV296" s="240">
        <f t="shared" si="4925"/>
        <v>0</v>
      </c>
      <c r="BW296" s="220">
        <f t="shared" ref="BW296" si="4987">BW295</f>
        <v>0</v>
      </c>
      <c r="BX296" s="397">
        <v>-32.75</v>
      </c>
      <c r="BY296" s="236">
        <f t="shared" si="4926"/>
        <v>0</v>
      </c>
      <c r="BZ296" s="212">
        <f t="shared" ref="BZ296:BZ306" si="4988">BZ295</f>
        <v>0</v>
      </c>
      <c r="CA296" s="213"/>
      <c r="CB296" s="240">
        <f t="shared" si="4927"/>
        <v>0</v>
      </c>
      <c r="CC296" s="214">
        <f t="shared" ref="CC296:CC306" si="4989">CC295</f>
        <v>0</v>
      </c>
      <c r="CD296" s="215"/>
      <c r="CE296" s="242">
        <f t="shared" si="4928"/>
        <v>0</v>
      </c>
      <c r="CF296" s="221">
        <f t="shared" si="4929"/>
        <v>3532.63</v>
      </c>
      <c r="CG296" s="222">
        <f t="shared" si="4930"/>
        <v>1</v>
      </c>
      <c r="CH296" s="222">
        <f t="shared" si="4931"/>
        <v>0</v>
      </c>
      <c r="CI296" s="223">
        <v>42401</v>
      </c>
      <c r="CJ296" s="209">
        <f t="shared" si="4932"/>
        <v>3532.63</v>
      </c>
      <c r="CK296" s="209">
        <f t="shared" si="4933"/>
        <v>0</v>
      </c>
      <c r="CL296" s="209">
        <f t="shared" ref="CL296:CL306" si="4990">CL295+CF296</f>
        <v>1243353.9199999992</v>
      </c>
      <c r="CM296" s="207">
        <f>MAX(CL55:CL296)</f>
        <v>1243353.9199999992</v>
      </c>
      <c r="CN296" s="207">
        <f t="shared" si="4934"/>
        <v>0</v>
      </c>
      <c r="CO296" s="225" t="b">
        <f>(CN297=CM394)</f>
        <v>0</v>
      </c>
      <c r="CP296" s="226">
        <f t="shared" si="4902"/>
        <v>0</v>
      </c>
      <c r="CQ296" s="227">
        <f t="shared" si="4935"/>
        <v>43862</v>
      </c>
      <c r="CR296" s="228">
        <f t="shared" si="4936"/>
        <v>201498</v>
      </c>
      <c r="CS296" s="228">
        <f t="shared" si="4937"/>
        <v>0</v>
      </c>
      <c r="CT296" s="228">
        <f t="shared" si="4938"/>
        <v>0</v>
      </c>
      <c r="CU296" s="228">
        <f t="shared" si="4939"/>
        <v>0</v>
      </c>
      <c r="CV296" s="228">
        <f t="shared" si="4940"/>
        <v>0</v>
      </c>
      <c r="CW296" s="228">
        <f t="shared" si="4941"/>
        <v>172350.5</v>
      </c>
      <c r="CX296" s="228">
        <f t="shared" si="4942"/>
        <v>0</v>
      </c>
      <c r="CY296" s="228">
        <f t="shared" si="4943"/>
        <v>0</v>
      </c>
      <c r="CZ296" s="228">
        <f t="shared" si="4944"/>
        <v>0</v>
      </c>
      <c r="DA296" s="228">
        <f t="shared" si="4945"/>
        <v>85372.599999999991</v>
      </c>
      <c r="DB296" s="228">
        <f t="shared" si="4946"/>
        <v>170467</v>
      </c>
      <c r="DC296" s="228">
        <f t="shared" si="4947"/>
        <v>0</v>
      </c>
      <c r="DD296" s="228">
        <f t="shared" si="4948"/>
        <v>0</v>
      </c>
      <c r="DE296" s="228">
        <f t="shared" si="4949"/>
        <v>180235.49999999991</v>
      </c>
      <c r="DF296" s="228">
        <f t="shared" si="4950"/>
        <v>0</v>
      </c>
      <c r="DG296" s="228">
        <f t="shared" si="4951"/>
        <v>0</v>
      </c>
      <c r="DH296" s="228">
        <f t="shared" si="4952"/>
        <v>135007.56000000006</v>
      </c>
      <c r="DI296" s="228">
        <f t="shared" si="4953"/>
        <v>0</v>
      </c>
      <c r="DJ296" s="228">
        <f t="shared" si="4954"/>
        <v>0</v>
      </c>
      <c r="DK296" s="228">
        <f t="shared" si="4955"/>
        <v>506632.59999999986</v>
      </c>
      <c r="DL296" s="228">
        <f t="shared" si="4956"/>
        <v>0</v>
      </c>
      <c r="DM296" s="228">
        <f t="shared" si="4957"/>
        <v>0</v>
      </c>
      <c r="DN296" s="228">
        <f t="shared" si="4958"/>
        <v>0</v>
      </c>
      <c r="DO296" s="228">
        <f t="shared" si="4959"/>
        <v>0</v>
      </c>
      <c r="DP296" s="229">
        <f t="shared" si="4960"/>
        <v>43862</v>
      </c>
      <c r="DQ296" s="228">
        <f t="shared" si="4002"/>
        <v>1451563.7599999998</v>
      </c>
      <c r="DR296" s="230">
        <f t="shared" si="4003"/>
        <v>43862</v>
      </c>
      <c r="DS296" s="231">
        <f t="shared" si="4004"/>
        <v>0</v>
      </c>
      <c r="DT296" s="232"/>
      <c r="DU296" s="232"/>
      <c r="DV296" s="232"/>
      <c r="DW296" s="232"/>
      <c r="DX296" s="232"/>
      <c r="DY296" s="232"/>
      <c r="DZ296" s="232"/>
      <c r="EA296" s="232"/>
      <c r="EB296" s="232"/>
      <c r="EC296" s="232"/>
      <c r="ED296" s="232"/>
      <c r="EE296" s="232"/>
      <c r="EF296" s="232"/>
      <c r="EG296" s="232"/>
      <c r="EH296" s="232"/>
      <c r="EI296" s="232"/>
      <c r="EJ296" s="232"/>
      <c r="EK296" s="232"/>
      <c r="EL296" s="232"/>
      <c r="EM296" s="232"/>
      <c r="EN296" s="205"/>
      <c r="EO296" s="205"/>
      <c r="EP296" s="205"/>
      <c r="EQ296" s="205"/>
      <c r="ER296" s="205"/>
      <c r="ES296" s="205"/>
      <c r="ET296" s="205"/>
      <c r="EU296" s="205"/>
      <c r="EV296" s="205"/>
      <c r="EW296" s="205"/>
      <c r="EX296" s="205"/>
      <c r="EY296" s="205"/>
      <c r="EZ296" s="205"/>
      <c r="FA296" s="233"/>
      <c r="FB296" s="233"/>
      <c r="FC296" s="233"/>
      <c r="FD296" s="233"/>
      <c r="FE296" s="233"/>
      <c r="FF296" s="233"/>
      <c r="FG296" s="233"/>
      <c r="FH296" s="233"/>
      <c r="FI296" s="233"/>
    </row>
    <row r="297" spans="1:165" s="234" customFormat="1" ht="19.5" customHeight="1" x14ac:dyDescent="0.35">
      <c r="A297" s="205"/>
      <c r="B297" s="466">
        <f t="shared" si="4961"/>
        <v>42430</v>
      </c>
      <c r="C297" s="467">
        <f t="shared" si="4962"/>
        <v>74507.48000000001</v>
      </c>
      <c r="D297" s="467">
        <v>0</v>
      </c>
      <c r="E297" s="467">
        <v>0</v>
      </c>
      <c r="F297" s="467">
        <f t="shared" si="4903"/>
        <v>13959.1</v>
      </c>
      <c r="G297" s="467">
        <f t="shared" si="4963"/>
        <v>88466.580000000016</v>
      </c>
      <c r="H297" s="480">
        <f t="shared" si="4964"/>
        <v>0.18735165918911764</v>
      </c>
      <c r="I297" s="347">
        <f t="shared" si="4965"/>
        <v>1257313.0199999993</v>
      </c>
      <c r="J297" s="210">
        <f t="shared" si="4904"/>
        <v>0</v>
      </c>
      <c r="K297" s="211">
        <v>42430</v>
      </c>
      <c r="L297" s="212">
        <f t="shared" si="4966"/>
        <v>1</v>
      </c>
      <c r="M297" s="398">
        <v>6375.5</v>
      </c>
      <c r="N297" s="235">
        <f t="shared" si="4905"/>
        <v>6375.5</v>
      </c>
      <c r="O297" s="214">
        <f t="shared" ref="O297" si="4991">O296</f>
        <v>0</v>
      </c>
      <c r="P297" s="398">
        <v>637.54999999999995</v>
      </c>
      <c r="Q297" s="236">
        <f t="shared" si="4906"/>
        <v>0</v>
      </c>
      <c r="R297" s="212">
        <f t="shared" ref="R297" si="4992">R296</f>
        <v>0</v>
      </c>
      <c r="S297" s="398">
        <v>5650.8</v>
      </c>
      <c r="T297" s="237">
        <f t="shared" si="4907"/>
        <v>0</v>
      </c>
      <c r="U297" s="216">
        <f t="shared" ref="U297" si="4993">U296</f>
        <v>0</v>
      </c>
      <c r="V297" s="398">
        <v>565.08000000000004</v>
      </c>
      <c r="W297" s="237">
        <f t="shared" si="4908"/>
        <v>0</v>
      </c>
      <c r="X297" s="216">
        <f t="shared" ref="X297" si="4994">X296</f>
        <v>0</v>
      </c>
      <c r="Y297" s="382">
        <v>-3783</v>
      </c>
      <c r="Z297" s="238">
        <f t="shared" si="4909"/>
        <v>0</v>
      </c>
      <c r="AA297" s="218">
        <f t="shared" ref="AA297" si="4995">AA296</f>
        <v>1</v>
      </c>
      <c r="AB297" s="382">
        <v>-1911</v>
      </c>
      <c r="AC297" s="239">
        <f t="shared" si="4910"/>
        <v>-1911</v>
      </c>
      <c r="AD297" s="216">
        <f t="shared" ref="AD297" si="4996">AD296</f>
        <v>0</v>
      </c>
      <c r="AE297" s="382">
        <v>-413.4</v>
      </c>
      <c r="AF297" s="239">
        <f t="shared" si="4911"/>
        <v>0</v>
      </c>
      <c r="AG297" s="216">
        <f t="shared" ref="AG297" si="4997">AG296</f>
        <v>0</v>
      </c>
      <c r="AH297" s="383">
        <v>2640</v>
      </c>
      <c r="AI297" s="238">
        <f t="shared" si="4912"/>
        <v>0</v>
      </c>
      <c r="AJ297" s="218">
        <f t="shared" ref="AJ297" si="4998">AJ296</f>
        <v>0</v>
      </c>
      <c r="AK297" s="383">
        <v>1320</v>
      </c>
      <c r="AL297" s="239">
        <f t="shared" si="4913"/>
        <v>0</v>
      </c>
      <c r="AM297" s="216">
        <f t="shared" ref="AM297" si="4999">AM296</f>
        <v>1</v>
      </c>
      <c r="AN297" s="383">
        <v>528</v>
      </c>
      <c r="AO297" s="238">
        <f t="shared" si="4914"/>
        <v>528</v>
      </c>
      <c r="AP297" s="218">
        <f t="shared" ref="AP297" si="5000">AP296</f>
        <v>1</v>
      </c>
      <c r="AQ297" s="398">
        <v>5170</v>
      </c>
      <c r="AR297" s="239">
        <f t="shared" si="4915"/>
        <v>5170</v>
      </c>
      <c r="AS297" s="216">
        <f t="shared" ref="AS297" si="5001">AS296</f>
        <v>0</v>
      </c>
      <c r="AT297" s="398">
        <v>517</v>
      </c>
      <c r="AU297" s="240">
        <f t="shared" si="4916"/>
        <v>0</v>
      </c>
      <c r="AV297" s="214">
        <f t="shared" ref="AV297" si="5002">AV296</f>
        <v>0</v>
      </c>
      <c r="AW297" s="398">
        <v>3062</v>
      </c>
      <c r="AX297" s="236">
        <f t="shared" si="4917"/>
        <v>0</v>
      </c>
      <c r="AY297" s="212">
        <f t="shared" ref="AY297" si="5003">AY296</f>
        <v>1</v>
      </c>
      <c r="AZ297" s="383">
        <v>4217.5</v>
      </c>
      <c r="BA297" s="241">
        <f t="shared" si="4918"/>
        <v>4217.5</v>
      </c>
      <c r="BB297" s="214">
        <f t="shared" ref="BB297" si="5004">BB296</f>
        <v>0</v>
      </c>
      <c r="BC297" s="383">
        <v>421.75</v>
      </c>
      <c r="BD297" s="242">
        <f t="shared" si="4919"/>
        <v>0</v>
      </c>
      <c r="BE297" s="212">
        <f t="shared" ref="BE297" si="5005">BE296</f>
        <v>0</v>
      </c>
      <c r="BF297" s="374">
        <v>-1352.75</v>
      </c>
      <c r="BG297" s="242">
        <f t="shared" si="4920"/>
        <v>0</v>
      </c>
      <c r="BH297" s="212">
        <f t="shared" ref="BH297" si="5006">BH296</f>
        <v>1</v>
      </c>
      <c r="BI297" s="374">
        <v>-695.88</v>
      </c>
      <c r="BJ297" s="240">
        <f t="shared" si="4921"/>
        <v>-695.88</v>
      </c>
      <c r="BK297" s="212">
        <f t="shared" ref="BK297" si="5007">BK296</f>
        <v>0</v>
      </c>
      <c r="BL297" s="374">
        <v>-170.38</v>
      </c>
      <c r="BM297" s="240">
        <f t="shared" si="4922"/>
        <v>0</v>
      </c>
      <c r="BN297" s="212">
        <f t="shared" ref="BN297" si="5008">BN296</f>
        <v>0</v>
      </c>
      <c r="BO297" s="397">
        <v>-4278</v>
      </c>
      <c r="BP297" s="236">
        <f t="shared" si="4923"/>
        <v>0</v>
      </c>
      <c r="BQ297" s="212">
        <f t="shared" ref="BQ297" si="5009">BQ296</f>
        <v>2</v>
      </c>
      <c r="BR297" s="398">
        <v>137.49</v>
      </c>
      <c r="BS297" s="242">
        <f t="shared" si="4924"/>
        <v>274.98</v>
      </c>
      <c r="BT297" s="212">
        <f t="shared" ref="BT297" si="5010">BT296</f>
        <v>0</v>
      </c>
      <c r="BU297" s="398">
        <v>68.739999999999995</v>
      </c>
      <c r="BV297" s="240">
        <f t="shared" si="4925"/>
        <v>0</v>
      </c>
      <c r="BW297" s="220">
        <f t="shared" ref="BW297" si="5011">BW296</f>
        <v>0</v>
      </c>
      <c r="BX297" s="398">
        <v>13.75</v>
      </c>
      <c r="BY297" s="236">
        <f t="shared" si="4926"/>
        <v>0</v>
      </c>
      <c r="BZ297" s="212">
        <f t="shared" si="4988"/>
        <v>0</v>
      </c>
      <c r="CA297" s="213"/>
      <c r="CB297" s="240">
        <f t="shared" si="4927"/>
        <v>0</v>
      </c>
      <c r="CC297" s="214">
        <f t="shared" si="4989"/>
        <v>0</v>
      </c>
      <c r="CD297" s="215"/>
      <c r="CE297" s="242">
        <f t="shared" si="4928"/>
        <v>0</v>
      </c>
      <c r="CF297" s="221">
        <f t="shared" si="4929"/>
        <v>13959.1</v>
      </c>
      <c r="CG297" s="222">
        <f t="shared" si="4930"/>
        <v>1</v>
      </c>
      <c r="CH297" s="222">
        <f t="shared" si="4931"/>
        <v>0</v>
      </c>
      <c r="CI297" s="223">
        <v>42430</v>
      </c>
      <c r="CJ297" s="209">
        <f t="shared" si="4932"/>
        <v>13959.1</v>
      </c>
      <c r="CK297" s="209">
        <f t="shared" si="4933"/>
        <v>0</v>
      </c>
      <c r="CL297" s="209">
        <f t="shared" si="4990"/>
        <v>1257313.0199999993</v>
      </c>
      <c r="CM297" s="207">
        <f>MAX(CL55:CL297)</f>
        <v>1257313.0199999993</v>
      </c>
      <c r="CN297" s="207">
        <f t="shared" si="4934"/>
        <v>0</v>
      </c>
      <c r="CO297" s="225" t="b">
        <f>(CN298=CM394)</f>
        <v>0</v>
      </c>
      <c r="CP297" s="226">
        <f t="shared" si="4902"/>
        <v>0</v>
      </c>
      <c r="CQ297" s="227">
        <f t="shared" si="4935"/>
        <v>43891</v>
      </c>
      <c r="CR297" s="228">
        <f t="shared" si="4936"/>
        <v>217876.5</v>
      </c>
      <c r="CS297" s="228">
        <f t="shared" si="4937"/>
        <v>0</v>
      </c>
      <c r="CT297" s="228">
        <f t="shared" si="4938"/>
        <v>0</v>
      </c>
      <c r="CU297" s="228">
        <f t="shared" si="4939"/>
        <v>0</v>
      </c>
      <c r="CV297" s="228">
        <f t="shared" si="4940"/>
        <v>0</v>
      </c>
      <c r="CW297" s="228">
        <f t="shared" si="4941"/>
        <v>169002.5</v>
      </c>
      <c r="CX297" s="228">
        <f t="shared" si="4942"/>
        <v>0</v>
      </c>
      <c r="CY297" s="228">
        <f t="shared" si="4943"/>
        <v>0</v>
      </c>
      <c r="CZ297" s="228">
        <f t="shared" si="4944"/>
        <v>0</v>
      </c>
      <c r="DA297" s="228">
        <f t="shared" si="4945"/>
        <v>88066.9</v>
      </c>
      <c r="DB297" s="228">
        <f t="shared" si="4946"/>
        <v>174113</v>
      </c>
      <c r="DC297" s="228">
        <f t="shared" si="4947"/>
        <v>0</v>
      </c>
      <c r="DD297" s="228">
        <f t="shared" si="4948"/>
        <v>0</v>
      </c>
      <c r="DE297" s="228">
        <f t="shared" si="4949"/>
        <v>178689.99999999991</v>
      </c>
      <c r="DF297" s="228">
        <f t="shared" si="4950"/>
        <v>0</v>
      </c>
      <c r="DG297" s="228">
        <f t="shared" si="4951"/>
        <v>0</v>
      </c>
      <c r="DH297" s="228">
        <f t="shared" si="4952"/>
        <v>133525.43000000005</v>
      </c>
      <c r="DI297" s="228">
        <f t="shared" si="4953"/>
        <v>0</v>
      </c>
      <c r="DJ297" s="228">
        <f t="shared" si="4954"/>
        <v>0</v>
      </c>
      <c r="DK297" s="228">
        <f t="shared" si="4955"/>
        <v>505529.57999999984</v>
      </c>
      <c r="DL297" s="228">
        <f t="shared" si="4956"/>
        <v>0</v>
      </c>
      <c r="DM297" s="228">
        <f t="shared" si="4957"/>
        <v>0</v>
      </c>
      <c r="DN297" s="228">
        <f t="shared" si="4958"/>
        <v>0</v>
      </c>
      <c r="DO297" s="228">
        <f t="shared" si="4959"/>
        <v>0</v>
      </c>
      <c r="DP297" s="229">
        <f t="shared" si="4960"/>
        <v>43891</v>
      </c>
      <c r="DQ297" s="228">
        <f t="shared" si="4002"/>
        <v>1466803.9099999997</v>
      </c>
      <c r="DR297" s="230">
        <f t="shared" si="4003"/>
        <v>43891</v>
      </c>
      <c r="DS297" s="231">
        <f t="shared" si="4004"/>
        <v>0</v>
      </c>
      <c r="DT297" s="232"/>
      <c r="DU297" s="232"/>
      <c r="DV297" s="232"/>
      <c r="DW297" s="232"/>
      <c r="DX297" s="232"/>
      <c r="DY297" s="232"/>
      <c r="DZ297" s="232"/>
      <c r="EA297" s="232"/>
      <c r="EB297" s="232"/>
      <c r="EC297" s="232"/>
      <c r="ED297" s="232"/>
      <c r="EE297" s="232"/>
      <c r="EF297" s="232"/>
      <c r="EG297" s="232"/>
      <c r="EH297" s="232"/>
      <c r="EI297" s="232"/>
      <c r="EJ297" s="232"/>
      <c r="EK297" s="232"/>
      <c r="EL297" s="232"/>
      <c r="EM297" s="232"/>
      <c r="EN297" s="205"/>
      <c r="EO297" s="205"/>
      <c r="EP297" s="205"/>
      <c r="EQ297" s="205"/>
      <c r="ER297" s="205"/>
      <c r="ES297" s="205"/>
      <c r="ET297" s="205"/>
      <c r="EU297" s="205"/>
      <c r="EV297" s="205"/>
      <c r="EW297" s="205"/>
      <c r="EX297" s="205"/>
      <c r="EY297" s="205"/>
      <c r="EZ297" s="205"/>
      <c r="FA297" s="233"/>
      <c r="FB297" s="233"/>
      <c r="FC297" s="233"/>
      <c r="FD297" s="233"/>
      <c r="FE297" s="233"/>
      <c r="FF297" s="233"/>
      <c r="FG297" s="233"/>
      <c r="FH297" s="233"/>
      <c r="FI297" s="233"/>
    </row>
    <row r="298" spans="1:165" s="234" customFormat="1" ht="19.5" customHeight="1" x14ac:dyDescent="0.35">
      <c r="A298" s="205"/>
      <c r="B298" s="466">
        <f t="shared" si="4961"/>
        <v>42461</v>
      </c>
      <c r="C298" s="467">
        <f t="shared" si="4962"/>
        <v>88466.580000000016</v>
      </c>
      <c r="D298" s="467">
        <v>0</v>
      </c>
      <c r="E298" s="467">
        <v>0</v>
      </c>
      <c r="F298" s="467">
        <f t="shared" si="4903"/>
        <v>1051.08</v>
      </c>
      <c r="G298" s="467">
        <f t="shared" si="4963"/>
        <v>89517.660000000018</v>
      </c>
      <c r="H298" s="480">
        <f t="shared" si="4964"/>
        <v>1.1881096793840111E-2</v>
      </c>
      <c r="I298" s="347">
        <f t="shared" si="4965"/>
        <v>1258364.0999999994</v>
      </c>
      <c r="J298" s="210">
        <f t="shared" si="4904"/>
        <v>0</v>
      </c>
      <c r="K298" s="211">
        <v>42461</v>
      </c>
      <c r="L298" s="212">
        <f t="shared" si="4966"/>
        <v>1</v>
      </c>
      <c r="M298" s="398">
        <v>278</v>
      </c>
      <c r="N298" s="235">
        <f t="shared" si="4905"/>
        <v>278</v>
      </c>
      <c r="O298" s="214">
        <f t="shared" ref="O298" si="5012">O297</f>
        <v>0</v>
      </c>
      <c r="P298" s="398">
        <v>27.8</v>
      </c>
      <c r="Q298" s="236">
        <f t="shared" si="4906"/>
        <v>0</v>
      </c>
      <c r="R298" s="212">
        <f t="shared" ref="R298" si="5013">R297</f>
        <v>0</v>
      </c>
      <c r="S298" s="398">
        <v>1580.6</v>
      </c>
      <c r="T298" s="237">
        <f t="shared" si="4907"/>
        <v>0</v>
      </c>
      <c r="U298" s="216">
        <f t="shared" ref="U298" si="5014">U297</f>
        <v>0</v>
      </c>
      <c r="V298" s="398">
        <v>122.96</v>
      </c>
      <c r="W298" s="237">
        <f t="shared" si="4908"/>
        <v>0</v>
      </c>
      <c r="X298" s="216">
        <f t="shared" ref="X298" si="5015">X297</f>
        <v>0</v>
      </c>
      <c r="Y298" s="383">
        <v>4645</v>
      </c>
      <c r="Z298" s="238">
        <f t="shared" si="4909"/>
        <v>0</v>
      </c>
      <c r="AA298" s="218">
        <f t="shared" ref="AA298" si="5016">AA297</f>
        <v>1</v>
      </c>
      <c r="AB298" s="383">
        <v>2303</v>
      </c>
      <c r="AC298" s="239">
        <f t="shared" si="4910"/>
        <v>2303</v>
      </c>
      <c r="AD298" s="216">
        <f t="shared" ref="AD298" si="5017">AD297</f>
        <v>0</v>
      </c>
      <c r="AE298" s="383">
        <v>429.4</v>
      </c>
      <c r="AF298" s="239">
        <f t="shared" si="4911"/>
        <v>0</v>
      </c>
      <c r="AG298" s="216">
        <f t="shared" ref="AG298" si="5018">AG297</f>
        <v>0</v>
      </c>
      <c r="AH298" s="383">
        <v>8952</v>
      </c>
      <c r="AI298" s="238">
        <f t="shared" si="4912"/>
        <v>0</v>
      </c>
      <c r="AJ298" s="218">
        <f t="shared" ref="AJ298" si="5019">AJ297</f>
        <v>0</v>
      </c>
      <c r="AK298" s="383">
        <v>4437</v>
      </c>
      <c r="AL298" s="239">
        <f t="shared" si="4913"/>
        <v>0</v>
      </c>
      <c r="AM298" s="216">
        <f t="shared" ref="AM298" si="5020">AM297</f>
        <v>1</v>
      </c>
      <c r="AN298" s="383">
        <v>1728</v>
      </c>
      <c r="AO298" s="238">
        <f t="shared" si="4914"/>
        <v>1728</v>
      </c>
      <c r="AP298" s="218">
        <f t="shared" ref="AP298" si="5021">AP297</f>
        <v>1</v>
      </c>
      <c r="AQ298" s="397">
        <v>-583</v>
      </c>
      <c r="AR298" s="239">
        <f t="shared" si="4915"/>
        <v>-583</v>
      </c>
      <c r="AS298" s="216">
        <f t="shared" ref="AS298" si="5022">AS297</f>
        <v>0</v>
      </c>
      <c r="AT298" s="397">
        <v>-58.3</v>
      </c>
      <c r="AU298" s="240">
        <f t="shared" si="4916"/>
        <v>0</v>
      </c>
      <c r="AV298" s="214">
        <f t="shared" ref="AV298" si="5023">AV297</f>
        <v>0</v>
      </c>
      <c r="AW298" s="398">
        <v>2767</v>
      </c>
      <c r="AX298" s="236">
        <f t="shared" si="4917"/>
        <v>0</v>
      </c>
      <c r="AY298" s="212">
        <f t="shared" ref="AY298" si="5024">AY297</f>
        <v>1</v>
      </c>
      <c r="AZ298" s="382">
        <v>-1724</v>
      </c>
      <c r="BA298" s="241">
        <f t="shared" si="4918"/>
        <v>-1724</v>
      </c>
      <c r="BB298" s="214">
        <f t="shared" ref="BB298" si="5025">BB297</f>
        <v>0</v>
      </c>
      <c r="BC298" s="382">
        <v>-207.5</v>
      </c>
      <c r="BD298" s="242">
        <f t="shared" si="4919"/>
        <v>0</v>
      </c>
      <c r="BE298" s="212">
        <f t="shared" ref="BE298" si="5026">BE297</f>
        <v>0</v>
      </c>
      <c r="BF298" s="374">
        <v>-1811.75</v>
      </c>
      <c r="BG298" s="242">
        <f t="shared" si="4920"/>
        <v>0</v>
      </c>
      <c r="BH298" s="212">
        <f t="shared" ref="BH298" si="5027">BH297</f>
        <v>1</v>
      </c>
      <c r="BI298" s="374">
        <v>-944.88</v>
      </c>
      <c r="BJ298" s="240">
        <f t="shared" si="4921"/>
        <v>-944.88</v>
      </c>
      <c r="BK298" s="212">
        <f t="shared" ref="BK298" si="5028">BK297</f>
        <v>0</v>
      </c>
      <c r="BL298" s="374">
        <v>-251.38</v>
      </c>
      <c r="BM298" s="240">
        <f t="shared" si="4922"/>
        <v>0</v>
      </c>
      <c r="BN298" s="212">
        <f t="shared" ref="BN298" si="5029">BN297</f>
        <v>0</v>
      </c>
      <c r="BO298" s="397">
        <v>-548.25</v>
      </c>
      <c r="BP298" s="236">
        <f t="shared" si="4923"/>
        <v>0</v>
      </c>
      <c r="BQ298" s="212">
        <f t="shared" ref="BQ298" si="5030">BQ297</f>
        <v>2</v>
      </c>
      <c r="BR298" s="397">
        <v>-3.02</v>
      </c>
      <c r="BS298" s="242">
        <f t="shared" si="4924"/>
        <v>-6.04</v>
      </c>
      <c r="BT298" s="212">
        <f t="shared" ref="BT298" si="5031">BT297</f>
        <v>0</v>
      </c>
      <c r="BU298" s="397">
        <v>-40.51</v>
      </c>
      <c r="BV298" s="240">
        <f t="shared" si="4925"/>
        <v>0</v>
      </c>
      <c r="BW298" s="220">
        <f t="shared" ref="BW298" si="5032">BW297</f>
        <v>0</v>
      </c>
      <c r="BX298" s="397">
        <v>-70.5</v>
      </c>
      <c r="BY298" s="236">
        <f t="shared" si="4926"/>
        <v>0</v>
      </c>
      <c r="BZ298" s="212">
        <f t="shared" si="4988"/>
        <v>0</v>
      </c>
      <c r="CA298" s="213"/>
      <c r="CB298" s="240">
        <f t="shared" si="4927"/>
        <v>0</v>
      </c>
      <c r="CC298" s="214">
        <f t="shared" si="4989"/>
        <v>0</v>
      </c>
      <c r="CD298" s="215"/>
      <c r="CE298" s="242">
        <f t="shared" si="4928"/>
        <v>0</v>
      </c>
      <c r="CF298" s="221">
        <f t="shared" si="4929"/>
        <v>1051.08</v>
      </c>
      <c r="CG298" s="222">
        <f t="shared" si="4930"/>
        <v>1</v>
      </c>
      <c r="CH298" s="222">
        <f t="shared" si="4931"/>
        <v>0</v>
      </c>
      <c r="CI298" s="223">
        <v>42461</v>
      </c>
      <c r="CJ298" s="209">
        <f t="shared" si="4932"/>
        <v>1051.08</v>
      </c>
      <c r="CK298" s="209">
        <f t="shared" si="4933"/>
        <v>0</v>
      </c>
      <c r="CL298" s="209">
        <f t="shared" si="4990"/>
        <v>1258364.0999999994</v>
      </c>
      <c r="CM298" s="207">
        <f>MAX(CL55:CL298)</f>
        <v>1258364.0999999994</v>
      </c>
      <c r="CN298" s="207">
        <f t="shared" si="4934"/>
        <v>0</v>
      </c>
      <c r="CO298" s="225" t="b">
        <f>(CN299=CM394)</f>
        <v>0</v>
      </c>
      <c r="CP298" s="226">
        <f t="shared" si="4902"/>
        <v>0</v>
      </c>
      <c r="CQ298" s="227">
        <f t="shared" si="4935"/>
        <v>43922</v>
      </c>
      <c r="CR298" s="228">
        <f t="shared" si="4936"/>
        <v>230204.5</v>
      </c>
      <c r="CS298" s="228">
        <f t="shared" si="4937"/>
        <v>0</v>
      </c>
      <c r="CT298" s="228">
        <f t="shared" si="4938"/>
        <v>0</v>
      </c>
      <c r="CU298" s="228">
        <f t="shared" si="4939"/>
        <v>0</v>
      </c>
      <c r="CV298" s="228">
        <f t="shared" si="4940"/>
        <v>0</v>
      </c>
      <c r="CW298" s="228">
        <f t="shared" si="4941"/>
        <v>172256</v>
      </c>
      <c r="CX298" s="228">
        <f t="shared" si="4942"/>
        <v>0</v>
      </c>
      <c r="CY298" s="228">
        <f t="shared" si="4943"/>
        <v>0</v>
      </c>
      <c r="CZ298" s="228">
        <f t="shared" si="4944"/>
        <v>0</v>
      </c>
      <c r="DA298" s="228">
        <f t="shared" si="4945"/>
        <v>86220</v>
      </c>
      <c r="DB298" s="228">
        <f t="shared" si="4946"/>
        <v>173738</v>
      </c>
      <c r="DC298" s="228">
        <f t="shared" si="4947"/>
        <v>0</v>
      </c>
      <c r="DD298" s="228">
        <f t="shared" si="4948"/>
        <v>0</v>
      </c>
      <c r="DE298" s="228">
        <f t="shared" si="4949"/>
        <v>180763.74999999991</v>
      </c>
      <c r="DF298" s="228">
        <f t="shared" si="4950"/>
        <v>0</v>
      </c>
      <c r="DG298" s="228">
        <f t="shared" si="4951"/>
        <v>0</v>
      </c>
      <c r="DH298" s="228">
        <f t="shared" si="4952"/>
        <v>134028.56000000006</v>
      </c>
      <c r="DI298" s="228">
        <f t="shared" si="4953"/>
        <v>0</v>
      </c>
      <c r="DJ298" s="228">
        <f t="shared" si="4954"/>
        <v>0</v>
      </c>
      <c r="DK298" s="228">
        <f t="shared" si="4955"/>
        <v>506095.57999999984</v>
      </c>
      <c r="DL298" s="228">
        <f t="shared" si="4956"/>
        <v>0</v>
      </c>
      <c r="DM298" s="228">
        <f t="shared" si="4957"/>
        <v>0</v>
      </c>
      <c r="DN298" s="228">
        <f t="shared" si="4958"/>
        <v>0</v>
      </c>
      <c r="DO298" s="228">
        <f t="shared" si="4959"/>
        <v>0</v>
      </c>
      <c r="DP298" s="229">
        <f t="shared" si="4960"/>
        <v>43922</v>
      </c>
      <c r="DQ298" s="228">
        <f t="shared" si="4002"/>
        <v>1483306.3899999997</v>
      </c>
      <c r="DR298" s="230">
        <f t="shared" si="4003"/>
        <v>43922</v>
      </c>
      <c r="DS298" s="231">
        <f t="shared" si="4004"/>
        <v>-2843.5800000000745</v>
      </c>
      <c r="DT298" s="232"/>
      <c r="DU298" s="232"/>
      <c r="DV298" s="232"/>
      <c r="DW298" s="232"/>
      <c r="DX298" s="232"/>
      <c r="DY298" s="232"/>
      <c r="DZ298" s="232"/>
      <c r="EA298" s="232"/>
      <c r="EB298" s="232"/>
      <c r="EC298" s="232"/>
      <c r="ED298" s="232"/>
      <c r="EE298" s="232"/>
      <c r="EF298" s="232"/>
      <c r="EG298" s="232"/>
      <c r="EH298" s="232"/>
      <c r="EI298" s="232"/>
      <c r="EJ298" s="232"/>
      <c r="EK298" s="232"/>
      <c r="EL298" s="232"/>
      <c r="EM298" s="232"/>
      <c r="EN298" s="205"/>
      <c r="EO298" s="205"/>
      <c r="EP298" s="205"/>
      <c r="EQ298" s="205"/>
      <c r="ER298" s="205"/>
      <c r="ES298" s="205"/>
      <c r="ET298" s="205"/>
      <c r="EU298" s="205"/>
      <c r="EV298" s="205"/>
      <c r="EW298" s="205"/>
      <c r="EX298" s="205"/>
      <c r="EY298" s="205"/>
      <c r="EZ298" s="205"/>
      <c r="FA298" s="233"/>
      <c r="FB298" s="233"/>
      <c r="FC298" s="233"/>
      <c r="FD298" s="233"/>
      <c r="FE298" s="233"/>
      <c r="FF298" s="233"/>
      <c r="FG298" s="233"/>
      <c r="FH298" s="233"/>
      <c r="FI298" s="233"/>
    </row>
    <row r="299" spans="1:165" s="234" customFormat="1" ht="19.5" customHeight="1" x14ac:dyDescent="0.35">
      <c r="A299" s="205"/>
      <c r="B299" s="466">
        <f t="shared" si="4961"/>
        <v>42491</v>
      </c>
      <c r="C299" s="467">
        <f t="shared" si="4962"/>
        <v>89517.660000000018</v>
      </c>
      <c r="D299" s="467">
        <v>0</v>
      </c>
      <c r="E299" s="467">
        <v>0</v>
      </c>
      <c r="F299" s="467">
        <f t="shared" si="4903"/>
        <v>-2843.58</v>
      </c>
      <c r="G299" s="467">
        <f t="shared" si="4963"/>
        <v>86674.080000000016</v>
      </c>
      <c r="H299" s="480">
        <f t="shared" si="4964"/>
        <v>-3.1765575641722534E-2</v>
      </c>
      <c r="I299" s="347">
        <f t="shared" si="4965"/>
        <v>1255520.5199999993</v>
      </c>
      <c r="J299" s="210">
        <f t="shared" si="4904"/>
        <v>-2843.5800000000745</v>
      </c>
      <c r="K299" s="211">
        <v>42491</v>
      </c>
      <c r="L299" s="212">
        <f t="shared" si="4966"/>
        <v>1</v>
      </c>
      <c r="M299" s="397">
        <v>-989</v>
      </c>
      <c r="N299" s="235">
        <f t="shared" si="4905"/>
        <v>-989</v>
      </c>
      <c r="O299" s="214">
        <f t="shared" ref="O299" si="5033">O298</f>
        <v>0</v>
      </c>
      <c r="P299" s="397">
        <v>-169.1</v>
      </c>
      <c r="Q299" s="236">
        <f t="shared" si="4906"/>
        <v>0</v>
      </c>
      <c r="R299" s="212">
        <f t="shared" ref="R299" si="5034">R298</f>
        <v>0</v>
      </c>
      <c r="S299" s="397">
        <v>-507.2</v>
      </c>
      <c r="T299" s="237">
        <f t="shared" si="4907"/>
        <v>0</v>
      </c>
      <c r="U299" s="216">
        <f t="shared" ref="U299" si="5035">U298</f>
        <v>0</v>
      </c>
      <c r="V299" s="397">
        <v>-85.82</v>
      </c>
      <c r="W299" s="237">
        <f t="shared" si="4908"/>
        <v>0</v>
      </c>
      <c r="X299" s="216">
        <f t="shared" ref="X299" si="5036">X298</f>
        <v>0</v>
      </c>
      <c r="Y299" s="383">
        <v>71</v>
      </c>
      <c r="Z299" s="238">
        <f t="shared" si="4909"/>
        <v>0</v>
      </c>
      <c r="AA299" s="218">
        <f t="shared" ref="AA299" si="5037">AA298</f>
        <v>1</v>
      </c>
      <c r="AB299" s="383">
        <v>16</v>
      </c>
      <c r="AC299" s="239">
        <f t="shared" si="4910"/>
        <v>16</v>
      </c>
      <c r="AD299" s="216">
        <f t="shared" ref="AD299" si="5038">AD298</f>
        <v>0</v>
      </c>
      <c r="AE299" s="382">
        <v>-28</v>
      </c>
      <c r="AF299" s="239">
        <f t="shared" si="4911"/>
        <v>0</v>
      </c>
      <c r="AG299" s="216">
        <f t="shared" ref="AG299" si="5039">AG298</f>
        <v>0</v>
      </c>
      <c r="AH299" s="382">
        <v>-4424</v>
      </c>
      <c r="AI299" s="238">
        <f t="shared" si="4912"/>
        <v>0</v>
      </c>
      <c r="AJ299" s="218">
        <f t="shared" ref="AJ299" si="5040">AJ298</f>
        <v>0</v>
      </c>
      <c r="AK299" s="382">
        <v>-2231.5</v>
      </c>
      <c r="AL299" s="239">
        <f t="shared" si="4913"/>
        <v>0</v>
      </c>
      <c r="AM299" s="216">
        <f t="shared" ref="AM299" si="5041">AM298</f>
        <v>1</v>
      </c>
      <c r="AN299" s="382">
        <v>-916</v>
      </c>
      <c r="AO299" s="238">
        <f t="shared" si="4914"/>
        <v>-916</v>
      </c>
      <c r="AP299" s="218">
        <f t="shared" ref="AP299" si="5042">AP298</f>
        <v>1</v>
      </c>
      <c r="AQ299" s="398">
        <v>1321</v>
      </c>
      <c r="AR299" s="239">
        <f t="shared" si="4915"/>
        <v>1321</v>
      </c>
      <c r="AS299" s="216">
        <f t="shared" ref="AS299" si="5043">AS298</f>
        <v>0</v>
      </c>
      <c r="AT299" s="398">
        <v>97</v>
      </c>
      <c r="AU299" s="240">
        <f t="shared" si="4916"/>
        <v>0</v>
      </c>
      <c r="AV299" s="214">
        <f t="shared" ref="AV299" si="5044">AV298</f>
        <v>0</v>
      </c>
      <c r="AW299" s="397">
        <v>-1779</v>
      </c>
      <c r="AX299" s="236">
        <f t="shared" si="4917"/>
        <v>0</v>
      </c>
      <c r="AY299" s="212">
        <f t="shared" ref="AY299" si="5045">AY298</f>
        <v>1</v>
      </c>
      <c r="AZ299" s="383">
        <v>99.5</v>
      </c>
      <c r="BA299" s="241">
        <f t="shared" si="4918"/>
        <v>99.5</v>
      </c>
      <c r="BB299" s="214">
        <f t="shared" ref="BB299" si="5046">BB298</f>
        <v>0</v>
      </c>
      <c r="BC299" s="382">
        <v>-60.25</v>
      </c>
      <c r="BD299" s="242">
        <f t="shared" si="4919"/>
        <v>0</v>
      </c>
      <c r="BE299" s="212">
        <f t="shared" ref="BE299" si="5047">BE298</f>
        <v>0</v>
      </c>
      <c r="BF299" s="375">
        <v>744.75</v>
      </c>
      <c r="BG299" s="242">
        <f t="shared" si="4920"/>
        <v>0</v>
      </c>
      <c r="BH299" s="212">
        <f t="shared" ref="BH299" si="5048">BH298</f>
        <v>1</v>
      </c>
      <c r="BI299" s="375">
        <v>352.88</v>
      </c>
      <c r="BJ299" s="240">
        <f t="shared" si="4921"/>
        <v>352.88</v>
      </c>
      <c r="BK299" s="212">
        <f t="shared" ref="BK299" si="5049">BK298</f>
        <v>0</v>
      </c>
      <c r="BL299" s="375">
        <v>39.380000000000003</v>
      </c>
      <c r="BM299" s="240">
        <f t="shared" si="4922"/>
        <v>0</v>
      </c>
      <c r="BN299" s="212">
        <f t="shared" ref="BN299" si="5050">BN298</f>
        <v>0</v>
      </c>
      <c r="BO299" s="398">
        <v>462.5</v>
      </c>
      <c r="BP299" s="236">
        <f t="shared" si="4923"/>
        <v>0</v>
      </c>
      <c r="BQ299" s="212">
        <f t="shared" ref="BQ299" si="5051">BQ298</f>
        <v>2</v>
      </c>
      <c r="BR299" s="397">
        <v>-1363.98</v>
      </c>
      <c r="BS299" s="242">
        <f t="shared" si="4924"/>
        <v>-2727.96</v>
      </c>
      <c r="BT299" s="212">
        <f t="shared" ref="BT299" si="5052">BT298</f>
        <v>0</v>
      </c>
      <c r="BU299" s="397">
        <v>-701.49</v>
      </c>
      <c r="BV299" s="240">
        <f t="shared" si="4925"/>
        <v>0</v>
      </c>
      <c r="BW299" s="220">
        <f t="shared" ref="BW299" si="5053">BW298</f>
        <v>0</v>
      </c>
      <c r="BX299" s="397">
        <v>-171.5</v>
      </c>
      <c r="BY299" s="236">
        <f t="shared" si="4926"/>
        <v>0</v>
      </c>
      <c r="BZ299" s="212">
        <f t="shared" si="4988"/>
        <v>0</v>
      </c>
      <c r="CA299" s="213"/>
      <c r="CB299" s="240">
        <f t="shared" si="4927"/>
        <v>0</v>
      </c>
      <c r="CC299" s="214">
        <f t="shared" si="4989"/>
        <v>0</v>
      </c>
      <c r="CD299" s="215"/>
      <c r="CE299" s="242">
        <f t="shared" si="4928"/>
        <v>0</v>
      </c>
      <c r="CF299" s="221">
        <f t="shared" si="4929"/>
        <v>-2843.58</v>
      </c>
      <c r="CG299" s="222">
        <f t="shared" si="4930"/>
        <v>0</v>
      </c>
      <c r="CH299" s="222">
        <f t="shared" si="4931"/>
        <v>1</v>
      </c>
      <c r="CI299" s="223">
        <v>42491</v>
      </c>
      <c r="CJ299" s="209">
        <f t="shared" si="4932"/>
        <v>0</v>
      </c>
      <c r="CK299" s="209">
        <f t="shared" si="4933"/>
        <v>-2843.58</v>
      </c>
      <c r="CL299" s="209">
        <f t="shared" si="4990"/>
        <v>1255520.5199999993</v>
      </c>
      <c r="CM299" s="207">
        <f>MAX(CL55:CL299)</f>
        <v>1258364.0999999994</v>
      </c>
      <c r="CN299" s="207">
        <f t="shared" si="4934"/>
        <v>-2843.5800000000745</v>
      </c>
      <c r="CO299" s="225" t="b">
        <f>(CN300=CM394)</f>
        <v>0</v>
      </c>
      <c r="CP299" s="226">
        <f t="shared" si="4902"/>
        <v>0</v>
      </c>
      <c r="CQ299" s="227">
        <f t="shared" si="4935"/>
        <v>43952</v>
      </c>
      <c r="CR299" s="228">
        <f t="shared" si="4936"/>
        <v>234715.5</v>
      </c>
      <c r="CS299" s="228">
        <f t="shared" si="4937"/>
        <v>0</v>
      </c>
      <c r="CT299" s="228">
        <f t="shared" si="4938"/>
        <v>0</v>
      </c>
      <c r="CU299" s="228">
        <f t="shared" si="4939"/>
        <v>0</v>
      </c>
      <c r="CV299" s="228">
        <f t="shared" si="4940"/>
        <v>0</v>
      </c>
      <c r="CW299" s="228">
        <f t="shared" si="4941"/>
        <v>174406.5</v>
      </c>
      <c r="CX299" s="228">
        <f t="shared" si="4942"/>
        <v>0</v>
      </c>
      <c r="CY299" s="228">
        <f t="shared" si="4943"/>
        <v>0</v>
      </c>
      <c r="CZ299" s="228">
        <f t="shared" si="4944"/>
        <v>0</v>
      </c>
      <c r="DA299" s="228">
        <f t="shared" si="4945"/>
        <v>88269.9</v>
      </c>
      <c r="DB299" s="228">
        <f t="shared" si="4946"/>
        <v>175285</v>
      </c>
      <c r="DC299" s="228">
        <f t="shared" si="4947"/>
        <v>0</v>
      </c>
      <c r="DD299" s="228">
        <f t="shared" si="4948"/>
        <v>0</v>
      </c>
      <c r="DE299" s="228">
        <f t="shared" si="4949"/>
        <v>179813.49999999991</v>
      </c>
      <c r="DF299" s="228">
        <f t="shared" si="4950"/>
        <v>0</v>
      </c>
      <c r="DG299" s="228">
        <f t="shared" si="4951"/>
        <v>0</v>
      </c>
      <c r="DH299" s="228">
        <f t="shared" si="4952"/>
        <v>135310.81000000006</v>
      </c>
      <c r="DI299" s="228">
        <f t="shared" si="4953"/>
        <v>0</v>
      </c>
      <c r="DJ299" s="228">
        <f t="shared" si="4954"/>
        <v>0</v>
      </c>
      <c r="DK299" s="228">
        <f t="shared" si="4955"/>
        <v>506767.55999999982</v>
      </c>
      <c r="DL299" s="228">
        <f t="shared" si="4956"/>
        <v>0</v>
      </c>
      <c r="DM299" s="228">
        <f t="shared" si="4957"/>
        <v>0</v>
      </c>
      <c r="DN299" s="228">
        <f t="shared" si="4958"/>
        <v>0</v>
      </c>
      <c r="DO299" s="228">
        <f t="shared" si="4959"/>
        <v>0</v>
      </c>
      <c r="DP299" s="229">
        <f t="shared" si="4960"/>
        <v>43952</v>
      </c>
      <c r="DQ299" s="228">
        <f t="shared" si="4002"/>
        <v>1494568.7699999998</v>
      </c>
      <c r="DR299" s="230">
        <f t="shared" si="4003"/>
        <v>43952</v>
      </c>
      <c r="DS299" s="231">
        <f t="shared" si="4004"/>
        <v>-8843.440000000177</v>
      </c>
      <c r="DT299" s="232"/>
      <c r="DU299" s="232"/>
      <c r="DV299" s="232"/>
      <c r="DW299" s="232"/>
      <c r="DX299" s="232"/>
      <c r="DY299" s="232"/>
      <c r="DZ299" s="232"/>
      <c r="EA299" s="232"/>
      <c r="EB299" s="232"/>
      <c r="EC299" s="232"/>
      <c r="ED299" s="232"/>
      <c r="EE299" s="232"/>
      <c r="EF299" s="232"/>
      <c r="EG299" s="232"/>
      <c r="EH299" s="232"/>
      <c r="EI299" s="232"/>
      <c r="EJ299" s="232"/>
      <c r="EK299" s="232"/>
      <c r="EL299" s="232"/>
      <c r="EM299" s="232"/>
      <c r="EN299" s="205"/>
      <c r="EO299" s="205"/>
      <c r="EP299" s="205"/>
      <c r="EQ299" s="205"/>
      <c r="ER299" s="205"/>
      <c r="ES299" s="205"/>
      <c r="ET299" s="205"/>
      <c r="EU299" s="205"/>
      <c r="EV299" s="205"/>
      <c r="EW299" s="205"/>
      <c r="EX299" s="205"/>
      <c r="EY299" s="205"/>
      <c r="EZ299" s="205"/>
      <c r="FA299" s="233"/>
      <c r="FB299" s="233"/>
      <c r="FC299" s="233"/>
      <c r="FD299" s="233"/>
      <c r="FE299" s="233"/>
      <c r="FF299" s="233"/>
      <c r="FG299" s="233"/>
      <c r="FH299" s="233"/>
      <c r="FI299" s="233"/>
    </row>
    <row r="300" spans="1:165" s="234" customFormat="1" ht="19.5" customHeight="1" x14ac:dyDescent="0.35">
      <c r="A300" s="205"/>
      <c r="B300" s="466">
        <f t="shared" si="4961"/>
        <v>42522</v>
      </c>
      <c r="C300" s="467">
        <f t="shared" si="4962"/>
        <v>86674.080000000016</v>
      </c>
      <c r="D300" s="467">
        <v>0</v>
      </c>
      <c r="E300" s="467">
        <v>0</v>
      </c>
      <c r="F300" s="467">
        <f t="shared" si="4903"/>
        <v>-5999.8600000000006</v>
      </c>
      <c r="G300" s="467">
        <f t="shared" si="4963"/>
        <v>80674.220000000016</v>
      </c>
      <c r="H300" s="480">
        <f t="shared" si="4964"/>
        <v>-6.9223232597334747E-2</v>
      </c>
      <c r="I300" s="347">
        <f t="shared" si="4965"/>
        <v>1249520.6599999992</v>
      </c>
      <c r="J300" s="210">
        <f t="shared" si="4904"/>
        <v>-8843.440000000177</v>
      </c>
      <c r="K300" s="211">
        <v>42522</v>
      </c>
      <c r="L300" s="212">
        <f t="shared" si="4966"/>
        <v>1</v>
      </c>
      <c r="M300" s="397">
        <v>-6089</v>
      </c>
      <c r="N300" s="235">
        <f t="shared" si="4905"/>
        <v>-6089</v>
      </c>
      <c r="O300" s="214">
        <f t="shared" ref="O300" si="5054">O299</f>
        <v>0</v>
      </c>
      <c r="P300" s="397">
        <v>-644</v>
      </c>
      <c r="Q300" s="236">
        <f t="shared" si="4906"/>
        <v>0</v>
      </c>
      <c r="R300" s="212">
        <f t="shared" ref="R300" si="5055">R299</f>
        <v>0</v>
      </c>
      <c r="S300" s="397">
        <v>-2490.4</v>
      </c>
      <c r="T300" s="237">
        <f t="shared" si="4907"/>
        <v>0</v>
      </c>
      <c r="U300" s="216">
        <f t="shared" ref="U300" si="5056">U299</f>
        <v>0</v>
      </c>
      <c r="V300" s="397">
        <v>-284.14</v>
      </c>
      <c r="W300" s="237">
        <f t="shared" si="4908"/>
        <v>0</v>
      </c>
      <c r="X300" s="216">
        <f t="shared" ref="X300" si="5057">X299</f>
        <v>0</v>
      </c>
      <c r="Y300" s="383">
        <v>1151</v>
      </c>
      <c r="Z300" s="238">
        <f t="shared" si="4909"/>
        <v>0</v>
      </c>
      <c r="AA300" s="218">
        <f t="shared" ref="AA300" si="5058">AA299</f>
        <v>1</v>
      </c>
      <c r="AB300" s="383">
        <v>556</v>
      </c>
      <c r="AC300" s="239">
        <f t="shared" si="4910"/>
        <v>556</v>
      </c>
      <c r="AD300" s="216">
        <f t="shared" ref="AD300" si="5059">AD299</f>
        <v>0</v>
      </c>
      <c r="AE300" s="383">
        <v>80</v>
      </c>
      <c r="AF300" s="239">
        <f t="shared" si="4911"/>
        <v>0</v>
      </c>
      <c r="AG300" s="216">
        <f t="shared" ref="AG300" si="5060">AG299</f>
        <v>0</v>
      </c>
      <c r="AH300" s="383">
        <v>881</v>
      </c>
      <c r="AI300" s="238">
        <f t="shared" si="4912"/>
        <v>0</v>
      </c>
      <c r="AJ300" s="218">
        <f t="shared" ref="AJ300" si="5061">AJ299</f>
        <v>0</v>
      </c>
      <c r="AK300" s="383">
        <v>421</v>
      </c>
      <c r="AL300" s="239">
        <f t="shared" si="4913"/>
        <v>0</v>
      </c>
      <c r="AM300" s="216">
        <f t="shared" ref="AM300" si="5062">AM299</f>
        <v>1</v>
      </c>
      <c r="AN300" s="383">
        <v>145</v>
      </c>
      <c r="AO300" s="238">
        <f t="shared" si="4914"/>
        <v>145</v>
      </c>
      <c r="AP300" s="218">
        <f t="shared" ref="AP300" si="5063">AP299</f>
        <v>1</v>
      </c>
      <c r="AQ300" s="397">
        <v>-2346</v>
      </c>
      <c r="AR300" s="239">
        <f t="shared" si="4915"/>
        <v>-2346</v>
      </c>
      <c r="AS300" s="216">
        <f t="shared" ref="AS300" si="5064">AS299</f>
        <v>0</v>
      </c>
      <c r="AT300" s="397">
        <v>-269.7</v>
      </c>
      <c r="AU300" s="240">
        <f t="shared" si="4916"/>
        <v>0</v>
      </c>
      <c r="AV300" s="214">
        <f t="shared" ref="AV300" si="5065">AV299</f>
        <v>0</v>
      </c>
      <c r="AW300" s="397">
        <v>-3402</v>
      </c>
      <c r="AX300" s="236">
        <f t="shared" si="4917"/>
        <v>0</v>
      </c>
      <c r="AY300" s="212">
        <f t="shared" ref="AY300" si="5066">AY299</f>
        <v>1</v>
      </c>
      <c r="AZ300" s="382">
        <v>-3826.75</v>
      </c>
      <c r="BA300" s="241">
        <f t="shared" si="4918"/>
        <v>-3826.75</v>
      </c>
      <c r="BB300" s="214">
        <f t="shared" ref="BB300" si="5067">BB299</f>
        <v>0</v>
      </c>
      <c r="BC300" s="382">
        <v>-452.88</v>
      </c>
      <c r="BD300" s="242">
        <f t="shared" si="4919"/>
        <v>0</v>
      </c>
      <c r="BE300" s="212">
        <f t="shared" ref="BE300" si="5068">BE299</f>
        <v>0</v>
      </c>
      <c r="BF300" s="374">
        <v>-6094.25</v>
      </c>
      <c r="BG300" s="242">
        <f t="shared" si="4920"/>
        <v>0</v>
      </c>
      <c r="BH300" s="212">
        <f t="shared" ref="BH300" si="5069">BH299</f>
        <v>1</v>
      </c>
      <c r="BI300" s="374">
        <v>-3086.13</v>
      </c>
      <c r="BJ300" s="240">
        <f t="shared" si="4921"/>
        <v>-3086.13</v>
      </c>
      <c r="BK300" s="212">
        <f t="shared" ref="BK300" si="5070">BK299</f>
        <v>0</v>
      </c>
      <c r="BL300" s="374">
        <v>-679.63</v>
      </c>
      <c r="BM300" s="240">
        <f t="shared" si="4922"/>
        <v>0</v>
      </c>
      <c r="BN300" s="212">
        <f t="shared" ref="BN300" si="5071">BN299</f>
        <v>0</v>
      </c>
      <c r="BO300" s="397">
        <v>-6867</v>
      </c>
      <c r="BP300" s="236">
        <f t="shared" si="4923"/>
        <v>0</v>
      </c>
      <c r="BQ300" s="212">
        <f t="shared" ref="BQ300" si="5072">BQ299</f>
        <v>2</v>
      </c>
      <c r="BR300" s="398">
        <v>4323.51</v>
      </c>
      <c r="BS300" s="242">
        <f t="shared" si="4924"/>
        <v>8647.02</v>
      </c>
      <c r="BT300" s="212">
        <f t="shared" ref="BT300" si="5073">BT299</f>
        <v>0</v>
      </c>
      <c r="BU300" s="398">
        <v>2142.2600000000002</v>
      </c>
      <c r="BV300" s="240">
        <f t="shared" si="4925"/>
        <v>0</v>
      </c>
      <c r="BW300" s="220">
        <f t="shared" ref="BW300" si="5074">BW299</f>
        <v>0</v>
      </c>
      <c r="BX300" s="398">
        <v>397.25</v>
      </c>
      <c r="BY300" s="236">
        <f t="shared" si="4926"/>
        <v>0</v>
      </c>
      <c r="BZ300" s="212">
        <f t="shared" si="4988"/>
        <v>0</v>
      </c>
      <c r="CA300" s="213"/>
      <c r="CB300" s="240">
        <f t="shared" si="4927"/>
        <v>0</v>
      </c>
      <c r="CC300" s="214">
        <f t="shared" si="4989"/>
        <v>0</v>
      </c>
      <c r="CD300" s="215"/>
      <c r="CE300" s="242">
        <f t="shared" si="4928"/>
        <v>0</v>
      </c>
      <c r="CF300" s="221">
        <f t="shared" si="4929"/>
        <v>-5999.8600000000006</v>
      </c>
      <c r="CG300" s="222">
        <f t="shared" si="4930"/>
        <v>0</v>
      </c>
      <c r="CH300" s="222">
        <f t="shared" si="4931"/>
        <v>1</v>
      </c>
      <c r="CI300" s="223">
        <v>42522</v>
      </c>
      <c r="CJ300" s="209">
        <f t="shared" si="4932"/>
        <v>0</v>
      </c>
      <c r="CK300" s="209">
        <f t="shared" si="4933"/>
        <v>-5999.8600000000006</v>
      </c>
      <c r="CL300" s="209">
        <f t="shared" si="4990"/>
        <v>1249520.6599999992</v>
      </c>
      <c r="CM300" s="207">
        <f>MAX(CL55:CL300)</f>
        <v>1258364.0999999994</v>
      </c>
      <c r="CN300" s="207">
        <f t="shared" si="4934"/>
        <v>-8843.440000000177</v>
      </c>
      <c r="CO300" s="225" t="b">
        <f>(CN301=CM394)</f>
        <v>0</v>
      </c>
      <c r="CP300" s="226">
        <f t="shared" si="4902"/>
        <v>0</v>
      </c>
      <c r="CQ300" s="227">
        <f t="shared" si="4935"/>
        <v>43983</v>
      </c>
      <c r="CR300" s="228">
        <f t="shared" si="4936"/>
        <v>235891</v>
      </c>
      <c r="CS300" s="228">
        <f t="shared" si="4937"/>
        <v>0</v>
      </c>
      <c r="CT300" s="228">
        <f t="shared" si="4938"/>
        <v>0</v>
      </c>
      <c r="CU300" s="228">
        <f t="shared" si="4939"/>
        <v>0</v>
      </c>
      <c r="CV300" s="228">
        <f t="shared" si="4940"/>
        <v>0</v>
      </c>
      <c r="CW300" s="228">
        <f t="shared" si="4941"/>
        <v>174447.5</v>
      </c>
      <c r="CX300" s="228">
        <f t="shared" si="4942"/>
        <v>0</v>
      </c>
      <c r="CY300" s="228">
        <f t="shared" si="4943"/>
        <v>0</v>
      </c>
      <c r="CZ300" s="228">
        <f t="shared" si="4944"/>
        <v>0</v>
      </c>
      <c r="DA300" s="228">
        <f t="shared" si="4945"/>
        <v>88615</v>
      </c>
      <c r="DB300" s="228">
        <f t="shared" si="4946"/>
        <v>177655</v>
      </c>
      <c r="DC300" s="228">
        <f t="shared" si="4947"/>
        <v>0</v>
      </c>
      <c r="DD300" s="228">
        <f t="shared" si="4948"/>
        <v>0</v>
      </c>
      <c r="DE300" s="228">
        <f t="shared" si="4949"/>
        <v>181578.49999999991</v>
      </c>
      <c r="DF300" s="228">
        <f t="shared" si="4950"/>
        <v>0</v>
      </c>
      <c r="DG300" s="228">
        <f t="shared" si="4951"/>
        <v>0</v>
      </c>
      <c r="DH300" s="228">
        <f t="shared" si="4952"/>
        <v>136113.94000000006</v>
      </c>
      <c r="DI300" s="228">
        <f t="shared" si="4953"/>
        <v>0</v>
      </c>
      <c r="DJ300" s="228">
        <f t="shared" si="4954"/>
        <v>0</v>
      </c>
      <c r="DK300" s="228">
        <f t="shared" si="4955"/>
        <v>503514.5399999998</v>
      </c>
      <c r="DL300" s="228">
        <f t="shared" si="4956"/>
        <v>0</v>
      </c>
      <c r="DM300" s="228">
        <f t="shared" si="4957"/>
        <v>0</v>
      </c>
      <c r="DN300" s="228">
        <f t="shared" si="4958"/>
        <v>0</v>
      </c>
      <c r="DO300" s="228">
        <f t="shared" si="4959"/>
        <v>0</v>
      </c>
      <c r="DP300" s="229">
        <f t="shared" si="4960"/>
        <v>43983</v>
      </c>
      <c r="DQ300" s="228">
        <f t="shared" si="4002"/>
        <v>1497815.4799999997</v>
      </c>
      <c r="DR300" s="230">
        <f t="shared" si="4003"/>
        <v>43983</v>
      </c>
      <c r="DS300" s="231">
        <f t="shared" si="4004"/>
        <v>-13986.550000000279</v>
      </c>
      <c r="DT300" s="232"/>
      <c r="DU300" s="232"/>
      <c r="DV300" s="232"/>
      <c r="DW300" s="232"/>
      <c r="DX300" s="232"/>
      <c r="DY300" s="232"/>
      <c r="DZ300" s="232"/>
      <c r="EA300" s="232"/>
      <c r="EB300" s="232"/>
      <c r="EC300" s="232"/>
      <c r="ED300" s="232"/>
      <c r="EE300" s="232"/>
      <c r="EF300" s="232"/>
      <c r="EG300" s="232"/>
      <c r="EH300" s="232"/>
      <c r="EI300" s="232"/>
      <c r="EJ300" s="232"/>
      <c r="EK300" s="232"/>
      <c r="EL300" s="232"/>
      <c r="EM300" s="232"/>
      <c r="EN300" s="205"/>
      <c r="EO300" s="205"/>
      <c r="EP300" s="205"/>
      <c r="EQ300" s="205"/>
      <c r="ER300" s="205"/>
      <c r="ES300" s="205"/>
      <c r="ET300" s="205"/>
      <c r="EU300" s="205"/>
      <c r="EV300" s="205"/>
      <c r="EW300" s="205"/>
      <c r="EX300" s="205"/>
      <c r="EY300" s="205"/>
      <c r="EZ300" s="205"/>
      <c r="FA300" s="233"/>
      <c r="FB300" s="233"/>
      <c r="FC300" s="233"/>
      <c r="FD300" s="233"/>
      <c r="FE300" s="233"/>
      <c r="FF300" s="233"/>
      <c r="FG300" s="233"/>
      <c r="FH300" s="233"/>
      <c r="FI300" s="233"/>
    </row>
    <row r="301" spans="1:165" s="234" customFormat="1" ht="19.5" customHeight="1" x14ac:dyDescent="0.35">
      <c r="A301" s="205"/>
      <c r="B301" s="466">
        <f t="shared" si="4961"/>
        <v>42552</v>
      </c>
      <c r="C301" s="467">
        <f t="shared" si="4962"/>
        <v>80674.220000000016</v>
      </c>
      <c r="D301" s="467">
        <v>0</v>
      </c>
      <c r="E301" s="467">
        <v>0</v>
      </c>
      <c r="F301" s="467">
        <f t="shared" si="4903"/>
        <v>-5143.1099999999997</v>
      </c>
      <c r="G301" s="467">
        <f t="shared" si="4963"/>
        <v>75531.110000000015</v>
      </c>
      <c r="H301" s="480">
        <f t="shared" si="4964"/>
        <v>-6.3751592516171809E-2</v>
      </c>
      <c r="I301" s="347">
        <f t="shared" si="4965"/>
        <v>1244377.5499999991</v>
      </c>
      <c r="J301" s="210">
        <f t="shared" si="4904"/>
        <v>-13986.550000000279</v>
      </c>
      <c r="K301" s="211">
        <v>42552</v>
      </c>
      <c r="L301" s="212">
        <f t="shared" si="4966"/>
        <v>1</v>
      </c>
      <c r="M301" s="398">
        <v>3289</v>
      </c>
      <c r="N301" s="235">
        <f t="shared" si="4905"/>
        <v>3289</v>
      </c>
      <c r="O301" s="214">
        <f t="shared" ref="O301" si="5075">O300</f>
        <v>0</v>
      </c>
      <c r="P301" s="398">
        <v>293.8</v>
      </c>
      <c r="Q301" s="236">
        <f t="shared" si="4906"/>
        <v>0</v>
      </c>
      <c r="R301" s="212">
        <f t="shared" ref="R301" si="5076">R300</f>
        <v>0</v>
      </c>
      <c r="S301" s="398">
        <v>5131.6000000000004</v>
      </c>
      <c r="T301" s="237">
        <f t="shared" si="4907"/>
        <v>0</v>
      </c>
      <c r="U301" s="216">
        <f t="shared" ref="U301" si="5077">U300</f>
        <v>0</v>
      </c>
      <c r="V301" s="398">
        <v>478.06</v>
      </c>
      <c r="W301" s="237">
        <f t="shared" si="4908"/>
        <v>0</v>
      </c>
      <c r="X301" s="216">
        <f t="shared" ref="X301" si="5078">X300</f>
        <v>0</v>
      </c>
      <c r="Y301" s="383">
        <v>2925</v>
      </c>
      <c r="Z301" s="238">
        <f t="shared" si="4909"/>
        <v>0</v>
      </c>
      <c r="AA301" s="218">
        <f t="shared" ref="AA301" si="5079">AA300</f>
        <v>1</v>
      </c>
      <c r="AB301" s="383">
        <v>1462.5</v>
      </c>
      <c r="AC301" s="239">
        <f t="shared" si="4910"/>
        <v>1462.5</v>
      </c>
      <c r="AD301" s="216">
        <f t="shared" ref="AD301" si="5080">AD300</f>
        <v>0</v>
      </c>
      <c r="AE301" s="383">
        <v>292.5</v>
      </c>
      <c r="AF301" s="239">
        <f t="shared" si="4911"/>
        <v>0</v>
      </c>
      <c r="AG301" s="216">
        <f t="shared" ref="AG301" si="5081">AG300</f>
        <v>0</v>
      </c>
      <c r="AH301" s="383">
        <v>8135</v>
      </c>
      <c r="AI301" s="238">
        <f t="shared" si="4912"/>
        <v>0</v>
      </c>
      <c r="AJ301" s="218">
        <f t="shared" ref="AJ301" si="5082">AJ300</f>
        <v>0</v>
      </c>
      <c r="AK301" s="383">
        <v>4067.5</v>
      </c>
      <c r="AL301" s="239">
        <f t="shared" si="4913"/>
        <v>0</v>
      </c>
      <c r="AM301" s="216">
        <f t="shared" ref="AM301" si="5083">AM300</f>
        <v>1</v>
      </c>
      <c r="AN301" s="383">
        <v>1627</v>
      </c>
      <c r="AO301" s="238">
        <f t="shared" si="4914"/>
        <v>1627</v>
      </c>
      <c r="AP301" s="218">
        <f t="shared" ref="AP301" si="5084">AP300</f>
        <v>1</v>
      </c>
      <c r="AQ301" s="398">
        <v>1407</v>
      </c>
      <c r="AR301" s="239">
        <f t="shared" si="4915"/>
        <v>1407</v>
      </c>
      <c r="AS301" s="216">
        <f t="shared" ref="AS301" si="5085">AS300</f>
        <v>0</v>
      </c>
      <c r="AT301" s="398">
        <v>140.69999999999999</v>
      </c>
      <c r="AU301" s="240">
        <f t="shared" si="4916"/>
        <v>0</v>
      </c>
      <c r="AV301" s="214">
        <f t="shared" ref="AV301" si="5086">AV300</f>
        <v>0</v>
      </c>
      <c r="AW301" s="398">
        <v>767</v>
      </c>
      <c r="AX301" s="236">
        <f t="shared" si="4917"/>
        <v>0</v>
      </c>
      <c r="AY301" s="212">
        <f t="shared" ref="AY301" si="5087">AY300</f>
        <v>1</v>
      </c>
      <c r="AZ301" s="383">
        <v>145</v>
      </c>
      <c r="BA301" s="241">
        <f t="shared" si="4918"/>
        <v>145</v>
      </c>
      <c r="BB301" s="214">
        <f t="shared" ref="BB301" si="5088">BB300</f>
        <v>0</v>
      </c>
      <c r="BC301" s="383">
        <v>14.5</v>
      </c>
      <c r="BD301" s="242">
        <f t="shared" si="4919"/>
        <v>0</v>
      </c>
      <c r="BE301" s="212">
        <f t="shared" ref="BE301" si="5089">BE300</f>
        <v>0</v>
      </c>
      <c r="BF301" s="374">
        <v>-841.25</v>
      </c>
      <c r="BG301" s="242">
        <f t="shared" si="4920"/>
        <v>0</v>
      </c>
      <c r="BH301" s="212">
        <f t="shared" ref="BH301" si="5090">BH300</f>
        <v>1</v>
      </c>
      <c r="BI301" s="374">
        <v>-420.63</v>
      </c>
      <c r="BJ301" s="240">
        <f t="shared" si="4921"/>
        <v>-420.63</v>
      </c>
      <c r="BK301" s="212">
        <f t="shared" ref="BK301" si="5091">BK300</f>
        <v>0</v>
      </c>
      <c r="BL301" s="374">
        <v>-84.13</v>
      </c>
      <c r="BM301" s="240">
        <f t="shared" si="4922"/>
        <v>0</v>
      </c>
      <c r="BN301" s="212">
        <f t="shared" ref="BN301" si="5092">BN300</f>
        <v>0</v>
      </c>
      <c r="BO301" s="398">
        <v>750</v>
      </c>
      <c r="BP301" s="236">
        <f t="shared" si="4923"/>
        <v>0</v>
      </c>
      <c r="BQ301" s="212">
        <f t="shared" ref="BQ301" si="5093">BQ300</f>
        <v>2</v>
      </c>
      <c r="BR301" s="397">
        <v>-6326.49</v>
      </c>
      <c r="BS301" s="242">
        <f t="shared" si="4924"/>
        <v>-12652.98</v>
      </c>
      <c r="BT301" s="212">
        <f t="shared" ref="BT301" si="5094">BT300</f>
        <v>0</v>
      </c>
      <c r="BU301" s="397">
        <v>-3182.74</v>
      </c>
      <c r="BV301" s="240">
        <f t="shared" si="4925"/>
        <v>0</v>
      </c>
      <c r="BW301" s="220">
        <f t="shared" ref="BW301" si="5095">BW300</f>
        <v>0</v>
      </c>
      <c r="BX301" s="397">
        <v>-667.75</v>
      </c>
      <c r="BY301" s="236">
        <f t="shared" si="4926"/>
        <v>0</v>
      </c>
      <c r="BZ301" s="212">
        <f t="shared" si="4988"/>
        <v>0</v>
      </c>
      <c r="CA301" s="213"/>
      <c r="CB301" s="240">
        <f t="shared" si="4927"/>
        <v>0</v>
      </c>
      <c r="CC301" s="214">
        <f t="shared" si="4989"/>
        <v>0</v>
      </c>
      <c r="CD301" s="215"/>
      <c r="CE301" s="242">
        <f t="shared" si="4928"/>
        <v>0</v>
      </c>
      <c r="CF301" s="221">
        <f t="shared" si="4929"/>
        <v>-5143.1099999999997</v>
      </c>
      <c r="CG301" s="222">
        <f t="shared" si="4930"/>
        <v>0</v>
      </c>
      <c r="CH301" s="222">
        <f t="shared" si="4931"/>
        <v>1</v>
      </c>
      <c r="CI301" s="223">
        <v>42552</v>
      </c>
      <c r="CJ301" s="209">
        <f t="shared" si="4932"/>
        <v>0</v>
      </c>
      <c r="CK301" s="209">
        <f t="shared" si="4933"/>
        <v>-5143.1099999999997</v>
      </c>
      <c r="CL301" s="209">
        <f t="shared" si="4990"/>
        <v>1244377.5499999991</v>
      </c>
      <c r="CM301" s="207">
        <f>MAX(CL55:CL301)</f>
        <v>1258364.0999999994</v>
      </c>
      <c r="CN301" s="207">
        <f t="shared" si="4934"/>
        <v>-13986.550000000279</v>
      </c>
      <c r="CO301" s="225" t="b">
        <f>(CN302=CM394)</f>
        <v>0</v>
      </c>
      <c r="CP301" s="226">
        <f t="shared" si="4902"/>
        <v>0</v>
      </c>
      <c r="CQ301" s="227">
        <f t="shared" si="4935"/>
        <v>44013</v>
      </c>
      <c r="CR301" s="228">
        <f t="shared" si="4936"/>
        <v>245540</v>
      </c>
      <c r="CS301" s="228">
        <f t="shared" si="4937"/>
        <v>0</v>
      </c>
      <c r="CT301" s="228">
        <f t="shared" si="4938"/>
        <v>0</v>
      </c>
      <c r="CU301" s="228">
        <f t="shared" si="4939"/>
        <v>0</v>
      </c>
      <c r="CV301" s="228">
        <f t="shared" si="4940"/>
        <v>0</v>
      </c>
      <c r="CW301" s="228">
        <f t="shared" si="4941"/>
        <v>184182</v>
      </c>
      <c r="CX301" s="228">
        <f t="shared" si="4942"/>
        <v>0</v>
      </c>
      <c r="CY301" s="228">
        <f t="shared" si="4943"/>
        <v>0</v>
      </c>
      <c r="CZ301" s="228">
        <f t="shared" si="4944"/>
        <v>0</v>
      </c>
      <c r="DA301" s="228">
        <f t="shared" si="4945"/>
        <v>94768</v>
      </c>
      <c r="DB301" s="228">
        <f t="shared" si="4946"/>
        <v>180052</v>
      </c>
      <c r="DC301" s="228">
        <f t="shared" si="4947"/>
        <v>0</v>
      </c>
      <c r="DD301" s="228">
        <f t="shared" si="4948"/>
        <v>0</v>
      </c>
      <c r="DE301" s="228">
        <f t="shared" si="4949"/>
        <v>187682.24999999991</v>
      </c>
      <c r="DF301" s="228">
        <f t="shared" si="4950"/>
        <v>0</v>
      </c>
      <c r="DG301" s="228">
        <f t="shared" si="4951"/>
        <v>0</v>
      </c>
      <c r="DH301" s="228">
        <f t="shared" si="4952"/>
        <v>139500.82000000007</v>
      </c>
      <c r="DI301" s="228">
        <f t="shared" si="4953"/>
        <v>0</v>
      </c>
      <c r="DJ301" s="228">
        <f t="shared" si="4954"/>
        <v>0</v>
      </c>
      <c r="DK301" s="228">
        <f t="shared" si="4955"/>
        <v>507939.51999999979</v>
      </c>
      <c r="DL301" s="228">
        <f t="shared" si="4956"/>
        <v>0</v>
      </c>
      <c r="DM301" s="228">
        <f t="shared" si="4957"/>
        <v>0</v>
      </c>
      <c r="DN301" s="228">
        <f t="shared" si="4958"/>
        <v>0</v>
      </c>
      <c r="DO301" s="228">
        <f t="shared" si="4959"/>
        <v>0</v>
      </c>
      <c r="DP301" s="229">
        <f t="shared" si="4960"/>
        <v>44013</v>
      </c>
      <c r="DQ301" s="228">
        <f t="shared" si="4002"/>
        <v>1539664.5899999999</v>
      </c>
      <c r="DR301" s="230">
        <f t="shared" si="4003"/>
        <v>44013</v>
      </c>
      <c r="DS301" s="231">
        <f t="shared" si="4004"/>
        <v>-10709.110000000335</v>
      </c>
      <c r="DT301" s="232"/>
      <c r="DU301" s="232"/>
      <c r="DV301" s="232"/>
      <c r="DW301" s="232"/>
      <c r="DX301" s="232"/>
      <c r="DY301" s="232"/>
      <c r="DZ301" s="232"/>
      <c r="EA301" s="232"/>
      <c r="EB301" s="232"/>
      <c r="EC301" s="232"/>
      <c r="ED301" s="232"/>
      <c r="EE301" s="232"/>
      <c r="EF301" s="232"/>
      <c r="EG301" s="232"/>
      <c r="EH301" s="232"/>
      <c r="EI301" s="232"/>
      <c r="EJ301" s="232"/>
      <c r="EK301" s="232"/>
      <c r="EL301" s="232"/>
      <c r="EM301" s="232"/>
      <c r="EN301" s="205"/>
      <c r="EO301" s="205"/>
      <c r="EP301" s="205"/>
      <c r="EQ301" s="205"/>
      <c r="ER301" s="205"/>
      <c r="ES301" s="205"/>
      <c r="ET301" s="205"/>
      <c r="EU301" s="205"/>
      <c r="EV301" s="205"/>
      <c r="EW301" s="205"/>
      <c r="EX301" s="205"/>
      <c r="EY301" s="205"/>
      <c r="EZ301" s="205"/>
      <c r="FA301" s="233"/>
      <c r="FB301" s="233"/>
      <c r="FC301" s="233"/>
      <c r="FD301" s="233"/>
      <c r="FE301" s="233"/>
      <c r="FF301" s="233"/>
      <c r="FG301" s="233"/>
      <c r="FH301" s="233"/>
      <c r="FI301" s="233"/>
    </row>
    <row r="302" spans="1:165" s="234" customFormat="1" ht="19.5" customHeight="1" x14ac:dyDescent="0.35">
      <c r="A302" s="205"/>
      <c r="B302" s="466">
        <f t="shared" si="4961"/>
        <v>42583</v>
      </c>
      <c r="C302" s="467">
        <f t="shared" si="4962"/>
        <v>75531.110000000015</v>
      </c>
      <c r="D302" s="467">
        <v>0</v>
      </c>
      <c r="E302" s="467">
        <v>0</v>
      </c>
      <c r="F302" s="467">
        <f t="shared" si="4903"/>
        <v>3277.44</v>
      </c>
      <c r="G302" s="467">
        <f t="shared" si="4963"/>
        <v>78808.550000000017</v>
      </c>
      <c r="H302" s="480">
        <f t="shared" si="4964"/>
        <v>4.3391921553913339E-2</v>
      </c>
      <c r="I302" s="347">
        <f t="shared" si="4965"/>
        <v>1247654.9899999991</v>
      </c>
      <c r="J302" s="210">
        <f t="shared" si="4904"/>
        <v>-10709.110000000335</v>
      </c>
      <c r="K302" s="211">
        <v>42583</v>
      </c>
      <c r="L302" s="212">
        <f t="shared" si="4966"/>
        <v>1</v>
      </c>
      <c r="M302" s="397">
        <v>-132.5</v>
      </c>
      <c r="N302" s="235">
        <f t="shared" si="4905"/>
        <v>-132.5</v>
      </c>
      <c r="O302" s="214">
        <f t="shared" ref="O302" si="5096">O301</f>
        <v>0</v>
      </c>
      <c r="P302" s="397">
        <v>-13.25</v>
      </c>
      <c r="Q302" s="236">
        <f t="shared" si="4906"/>
        <v>0</v>
      </c>
      <c r="R302" s="212">
        <f t="shared" ref="R302" si="5097">R301</f>
        <v>0</v>
      </c>
      <c r="S302" s="398">
        <v>816.4</v>
      </c>
      <c r="T302" s="237">
        <f t="shared" si="4907"/>
        <v>0</v>
      </c>
      <c r="U302" s="216">
        <f t="shared" ref="U302" si="5098">U301</f>
        <v>0</v>
      </c>
      <c r="V302" s="398">
        <v>81.64</v>
      </c>
      <c r="W302" s="237">
        <f t="shared" si="4908"/>
        <v>0</v>
      </c>
      <c r="X302" s="216">
        <f t="shared" ref="X302" si="5099">X301</f>
        <v>0</v>
      </c>
      <c r="Y302" s="383">
        <v>1593</v>
      </c>
      <c r="Z302" s="238">
        <f t="shared" si="4909"/>
        <v>0</v>
      </c>
      <c r="AA302" s="218">
        <f t="shared" ref="AA302" si="5100">AA301</f>
        <v>1</v>
      </c>
      <c r="AB302" s="383">
        <v>777</v>
      </c>
      <c r="AC302" s="239">
        <f t="shared" si="4910"/>
        <v>777</v>
      </c>
      <c r="AD302" s="216">
        <f t="shared" ref="AD302" si="5101">AD301</f>
        <v>0</v>
      </c>
      <c r="AE302" s="383">
        <v>124.2</v>
      </c>
      <c r="AF302" s="239">
        <f t="shared" si="4911"/>
        <v>0</v>
      </c>
      <c r="AG302" s="216">
        <f t="shared" ref="AG302" si="5102">AG301</f>
        <v>0</v>
      </c>
      <c r="AH302" s="383">
        <v>2591</v>
      </c>
      <c r="AI302" s="238">
        <f t="shared" si="4912"/>
        <v>0</v>
      </c>
      <c r="AJ302" s="218">
        <f t="shared" ref="AJ302" si="5103">AJ301</f>
        <v>0</v>
      </c>
      <c r="AK302" s="383">
        <v>1276</v>
      </c>
      <c r="AL302" s="239">
        <f t="shared" si="4913"/>
        <v>0</v>
      </c>
      <c r="AM302" s="216">
        <f t="shared" ref="AM302" si="5104">AM301</f>
        <v>1</v>
      </c>
      <c r="AN302" s="383">
        <v>487</v>
      </c>
      <c r="AO302" s="238">
        <f t="shared" si="4914"/>
        <v>487</v>
      </c>
      <c r="AP302" s="218">
        <f t="shared" ref="AP302" si="5105">AP301</f>
        <v>1</v>
      </c>
      <c r="AQ302" s="398">
        <v>72</v>
      </c>
      <c r="AR302" s="239">
        <f t="shared" si="4915"/>
        <v>72</v>
      </c>
      <c r="AS302" s="216">
        <f t="shared" ref="AS302" si="5106">AS301</f>
        <v>0</v>
      </c>
      <c r="AT302" s="397">
        <v>-27.9</v>
      </c>
      <c r="AU302" s="240">
        <f t="shared" si="4916"/>
        <v>0</v>
      </c>
      <c r="AV302" s="214">
        <f t="shared" ref="AV302" si="5107">AV301</f>
        <v>0</v>
      </c>
      <c r="AW302" s="397">
        <v>-1023</v>
      </c>
      <c r="AX302" s="236">
        <f t="shared" si="4917"/>
        <v>0</v>
      </c>
      <c r="AY302" s="212">
        <f t="shared" ref="AY302" si="5108">AY301</f>
        <v>1</v>
      </c>
      <c r="AZ302" s="382">
        <v>-1964.25</v>
      </c>
      <c r="BA302" s="241">
        <f t="shared" si="4918"/>
        <v>-1964.25</v>
      </c>
      <c r="BB302" s="214">
        <f t="shared" ref="BB302" si="5109">BB301</f>
        <v>0</v>
      </c>
      <c r="BC302" s="382">
        <v>-266.63</v>
      </c>
      <c r="BD302" s="242">
        <f t="shared" si="4919"/>
        <v>0</v>
      </c>
      <c r="BE302" s="212">
        <f t="shared" ref="BE302" si="5110">BE301</f>
        <v>0</v>
      </c>
      <c r="BF302" s="375">
        <v>77.25</v>
      </c>
      <c r="BG302" s="242">
        <f t="shared" si="4920"/>
        <v>0</v>
      </c>
      <c r="BH302" s="212">
        <f t="shared" ref="BH302" si="5111">BH301</f>
        <v>1</v>
      </c>
      <c r="BI302" s="375">
        <v>19.13</v>
      </c>
      <c r="BJ302" s="240">
        <f t="shared" si="4921"/>
        <v>19.13</v>
      </c>
      <c r="BK302" s="212">
        <f t="shared" ref="BK302" si="5112">BK301</f>
        <v>0</v>
      </c>
      <c r="BL302" s="374">
        <v>-27.38</v>
      </c>
      <c r="BM302" s="240">
        <f t="shared" si="4922"/>
        <v>0</v>
      </c>
      <c r="BN302" s="212">
        <f t="shared" ref="BN302" si="5113">BN301</f>
        <v>0</v>
      </c>
      <c r="BO302" s="397">
        <v>-895.25</v>
      </c>
      <c r="BP302" s="236">
        <f t="shared" si="4923"/>
        <v>0</v>
      </c>
      <c r="BQ302" s="212">
        <f t="shared" ref="BQ302" si="5114">BQ301</f>
        <v>2</v>
      </c>
      <c r="BR302" s="398">
        <v>2009.53</v>
      </c>
      <c r="BS302" s="242">
        <f t="shared" si="4924"/>
        <v>4019.06</v>
      </c>
      <c r="BT302" s="212">
        <f t="shared" ref="BT302" si="5115">BT301</f>
        <v>0</v>
      </c>
      <c r="BU302" s="398">
        <v>965.76</v>
      </c>
      <c r="BV302" s="240">
        <f t="shared" si="4925"/>
        <v>0</v>
      </c>
      <c r="BW302" s="220">
        <f t="shared" ref="BW302" si="5116">BW301</f>
        <v>0</v>
      </c>
      <c r="BX302" s="398">
        <v>130.75</v>
      </c>
      <c r="BY302" s="236">
        <f t="shared" si="4926"/>
        <v>0</v>
      </c>
      <c r="BZ302" s="212">
        <f t="shared" si="4988"/>
        <v>0</v>
      </c>
      <c r="CA302" s="213"/>
      <c r="CB302" s="240">
        <f t="shared" si="4927"/>
        <v>0</v>
      </c>
      <c r="CC302" s="214">
        <f t="shared" si="4989"/>
        <v>0</v>
      </c>
      <c r="CD302" s="215"/>
      <c r="CE302" s="242">
        <f t="shared" si="4928"/>
        <v>0</v>
      </c>
      <c r="CF302" s="221">
        <f t="shared" si="4929"/>
        <v>3277.44</v>
      </c>
      <c r="CG302" s="222">
        <f t="shared" si="4930"/>
        <v>1</v>
      </c>
      <c r="CH302" s="222">
        <f t="shared" si="4931"/>
        <v>0</v>
      </c>
      <c r="CI302" s="223">
        <v>42583</v>
      </c>
      <c r="CJ302" s="209">
        <f t="shared" si="4932"/>
        <v>3277.44</v>
      </c>
      <c r="CK302" s="209">
        <f t="shared" si="4933"/>
        <v>0</v>
      </c>
      <c r="CL302" s="209">
        <f t="shared" si="4990"/>
        <v>1247654.9899999991</v>
      </c>
      <c r="CM302" s="207">
        <f>MAX(CL55:CL302)</f>
        <v>1258364.0999999994</v>
      </c>
      <c r="CN302" s="207">
        <f t="shared" si="4934"/>
        <v>-10709.110000000335</v>
      </c>
      <c r="CO302" s="225" t="b">
        <f>(CN303=CM394)</f>
        <v>1</v>
      </c>
      <c r="CP302" s="226">
        <f t="shared" si="4902"/>
        <v>42614</v>
      </c>
      <c r="CQ302" s="227">
        <f t="shared" si="4935"/>
        <v>44044</v>
      </c>
      <c r="CR302" s="228">
        <f t="shared" si="4936"/>
        <v>258629.5</v>
      </c>
      <c r="CS302" s="228">
        <f t="shared" si="4937"/>
        <v>0</v>
      </c>
      <c r="CT302" s="228">
        <f t="shared" si="4938"/>
        <v>0</v>
      </c>
      <c r="CU302" s="228">
        <f t="shared" si="4939"/>
        <v>0</v>
      </c>
      <c r="CV302" s="228">
        <f t="shared" si="4940"/>
        <v>0</v>
      </c>
      <c r="CW302" s="228">
        <f t="shared" si="4941"/>
        <v>183812.5</v>
      </c>
      <c r="CX302" s="228">
        <f t="shared" si="4942"/>
        <v>0</v>
      </c>
      <c r="CY302" s="228">
        <f t="shared" si="4943"/>
        <v>0</v>
      </c>
      <c r="CZ302" s="228">
        <f t="shared" si="4944"/>
        <v>0</v>
      </c>
      <c r="DA302" s="228">
        <f t="shared" si="4945"/>
        <v>98556.2</v>
      </c>
      <c r="DB302" s="228">
        <f t="shared" si="4946"/>
        <v>182382</v>
      </c>
      <c r="DC302" s="228">
        <f t="shared" si="4947"/>
        <v>0</v>
      </c>
      <c r="DD302" s="228">
        <f t="shared" si="4948"/>
        <v>0</v>
      </c>
      <c r="DE302" s="228">
        <f t="shared" si="4949"/>
        <v>188412.24999999991</v>
      </c>
      <c r="DF302" s="228">
        <f t="shared" si="4950"/>
        <v>0</v>
      </c>
      <c r="DG302" s="228">
        <f t="shared" si="4951"/>
        <v>0</v>
      </c>
      <c r="DH302" s="228">
        <f t="shared" si="4952"/>
        <v>140502.07000000007</v>
      </c>
      <c r="DI302" s="228">
        <f t="shared" si="4953"/>
        <v>0</v>
      </c>
      <c r="DJ302" s="228">
        <f t="shared" si="4954"/>
        <v>0</v>
      </c>
      <c r="DK302" s="228">
        <f t="shared" si="4955"/>
        <v>503858.45999999979</v>
      </c>
      <c r="DL302" s="228">
        <f t="shared" si="4956"/>
        <v>0</v>
      </c>
      <c r="DM302" s="228">
        <f t="shared" si="4957"/>
        <v>0</v>
      </c>
      <c r="DN302" s="228">
        <f t="shared" si="4958"/>
        <v>0</v>
      </c>
      <c r="DO302" s="228">
        <f t="shared" si="4959"/>
        <v>0</v>
      </c>
      <c r="DP302" s="229">
        <f t="shared" si="4960"/>
        <v>44044</v>
      </c>
      <c r="DQ302" s="228">
        <f t="shared" si="4002"/>
        <v>1556152.9799999997</v>
      </c>
      <c r="DR302" s="230">
        <f t="shared" si="4003"/>
        <v>44044</v>
      </c>
      <c r="DS302" s="231">
        <f t="shared" si="4004"/>
        <v>-23383.920000000391</v>
      </c>
      <c r="DT302" s="232"/>
      <c r="DU302" s="232"/>
      <c r="DV302" s="232"/>
      <c r="DW302" s="232"/>
      <c r="DX302" s="232"/>
      <c r="DY302" s="232"/>
      <c r="DZ302" s="232"/>
      <c r="EA302" s="232"/>
      <c r="EB302" s="232"/>
      <c r="EC302" s="232"/>
      <c r="ED302" s="232"/>
      <c r="EE302" s="232"/>
      <c r="EF302" s="232"/>
      <c r="EG302" s="232"/>
      <c r="EH302" s="232"/>
      <c r="EI302" s="232"/>
      <c r="EJ302" s="232"/>
      <c r="EK302" s="232"/>
      <c r="EL302" s="232"/>
      <c r="EM302" s="232"/>
      <c r="EN302" s="205"/>
      <c r="EO302" s="205"/>
      <c r="EP302" s="205"/>
      <c r="EQ302" s="205"/>
      <c r="ER302" s="205"/>
      <c r="ES302" s="205"/>
      <c r="ET302" s="205"/>
      <c r="EU302" s="205"/>
      <c r="EV302" s="205"/>
      <c r="EW302" s="205"/>
      <c r="EX302" s="205"/>
      <c r="EY302" s="205"/>
      <c r="EZ302" s="205"/>
      <c r="FA302" s="233"/>
      <c r="FB302" s="233"/>
      <c r="FC302" s="233"/>
      <c r="FD302" s="233"/>
      <c r="FE302" s="233"/>
      <c r="FF302" s="233"/>
      <c r="FG302" s="233"/>
      <c r="FH302" s="233"/>
      <c r="FI302" s="233"/>
    </row>
    <row r="303" spans="1:165" s="234" customFormat="1" ht="19.5" customHeight="1" x14ac:dyDescent="0.35">
      <c r="A303" s="205"/>
      <c r="B303" s="466">
        <f t="shared" si="4961"/>
        <v>42614</v>
      </c>
      <c r="C303" s="467">
        <f t="shared" si="4962"/>
        <v>78808.550000000017</v>
      </c>
      <c r="D303" s="467">
        <v>0</v>
      </c>
      <c r="E303" s="467">
        <v>0</v>
      </c>
      <c r="F303" s="467">
        <f t="shared" si="4903"/>
        <v>-12674.81</v>
      </c>
      <c r="G303" s="467">
        <f t="shared" si="4963"/>
        <v>66133.74000000002</v>
      </c>
      <c r="H303" s="480">
        <f t="shared" si="4964"/>
        <v>-0.16083039213384837</v>
      </c>
      <c r="I303" s="347">
        <f t="shared" si="4965"/>
        <v>1234980.179999999</v>
      </c>
      <c r="J303" s="210">
        <f t="shared" si="4904"/>
        <v>-23383.920000000391</v>
      </c>
      <c r="K303" s="211">
        <v>42614</v>
      </c>
      <c r="L303" s="212">
        <f t="shared" si="4966"/>
        <v>1</v>
      </c>
      <c r="M303" s="398">
        <v>1130</v>
      </c>
      <c r="N303" s="235">
        <f t="shared" si="4905"/>
        <v>1130</v>
      </c>
      <c r="O303" s="214">
        <f t="shared" ref="O303" si="5117">O302</f>
        <v>0</v>
      </c>
      <c r="P303" s="398">
        <v>77.900000000000006</v>
      </c>
      <c r="Q303" s="236">
        <f t="shared" si="4906"/>
        <v>0</v>
      </c>
      <c r="R303" s="212">
        <f t="shared" ref="R303" si="5118">R302</f>
        <v>0</v>
      </c>
      <c r="S303" s="398">
        <v>1379</v>
      </c>
      <c r="T303" s="237">
        <f t="shared" si="4907"/>
        <v>0</v>
      </c>
      <c r="U303" s="216">
        <f t="shared" ref="U303" si="5119">U302</f>
        <v>0</v>
      </c>
      <c r="V303" s="398">
        <v>67.7</v>
      </c>
      <c r="W303" s="237">
        <f t="shared" si="4908"/>
        <v>0</v>
      </c>
      <c r="X303" s="216">
        <f t="shared" ref="X303" si="5120">X302</f>
        <v>0</v>
      </c>
      <c r="Y303" s="382">
        <v>-4052</v>
      </c>
      <c r="Z303" s="238">
        <f t="shared" si="4909"/>
        <v>0</v>
      </c>
      <c r="AA303" s="218">
        <f t="shared" ref="AA303" si="5121">AA302</f>
        <v>1</v>
      </c>
      <c r="AB303" s="382">
        <v>-2065</v>
      </c>
      <c r="AC303" s="239">
        <f t="shared" si="4910"/>
        <v>-2065</v>
      </c>
      <c r="AD303" s="216">
        <f t="shared" ref="AD303" si="5122">AD302</f>
        <v>0</v>
      </c>
      <c r="AE303" s="382">
        <v>-475.4</v>
      </c>
      <c r="AF303" s="239">
        <f t="shared" si="4911"/>
        <v>0</v>
      </c>
      <c r="AG303" s="216">
        <f t="shared" ref="AG303" si="5123">AG302</f>
        <v>0</v>
      </c>
      <c r="AH303" s="382">
        <v>-15862</v>
      </c>
      <c r="AI303" s="238">
        <f t="shared" si="4912"/>
        <v>0</v>
      </c>
      <c r="AJ303" s="218">
        <f t="shared" ref="AJ303" si="5124">AJ302</f>
        <v>0</v>
      </c>
      <c r="AK303" s="382">
        <v>-7989.5</v>
      </c>
      <c r="AL303" s="239">
        <f t="shared" si="4913"/>
        <v>0</v>
      </c>
      <c r="AM303" s="216">
        <f t="shared" ref="AM303" si="5125">AM302</f>
        <v>1</v>
      </c>
      <c r="AN303" s="382">
        <v>-3266</v>
      </c>
      <c r="AO303" s="238">
        <f t="shared" si="4914"/>
        <v>-3266</v>
      </c>
      <c r="AP303" s="218">
        <f t="shared" ref="AP303" si="5126">AP302</f>
        <v>1</v>
      </c>
      <c r="AQ303" s="397">
        <v>-3930</v>
      </c>
      <c r="AR303" s="239">
        <f t="shared" si="4915"/>
        <v>-3930</v>
      </c>
      <c r="AS303" s="216">
        <f t="shared" ref="AS303" si="5127">AS302</f>
        <v>0</v>
      </c>
      <c r="AT303" s="397">
        <v>-498.3</v>
      </c>
      <c r="AU303" s="240">
        <f t="shared" si="4916"/>
        <v>0</v>
      </c>
      <c r="AV303" s="214">
        <f t="shared" ref="AV303" si="5128">AV302</f>
        <v>0</v>
      </c>
      <c r="AW303" s="397">
        <v>-691</v>
      </c>
      <c r="AX303" s="236">
        <f t="shared" si="4917"/>
        <v>0</v>
      </c>
      <c r="AY303" s="212">
        <f t="shared" ref="AY303" si="5129">AY302</f>
        <v>1</v>
      </c>
      <c r="AZ303" s="382">
        <v>-1614</v>
      </c>
      <c r="BA303" s="241">
        <f t="shared" si="4918"/>
        <v>-1614</v>
      </c>
      <c r="BB303" s="214">
        <f t="shared" ref="BB303" si="5130">BB302</f>
        <v>0</v>
      </c>
      <c r="BC303" s="382">
        <v>-196.5</v>
      </c>
      <c r="BD303" s="242">
        <f t="shared" si="4919"/>
        <v>0</v>
      </c>
      <c r="BE303" s="212">
        <f t="shared" ref="BE303" si="5131">BE302</f>
        <v>0</v>
      </c>
      <c r="BF303" s="374">
        <v>-875.5</v>
      </c>
      <c r="BG303" s="242">
        <f t="shared" si="4920"/>
        <v>0</v>
      </c>
      <c r="BH303" s="212">
        <f t="shared" ref="BH303" si="5132">BH302</f>
        <v>1</v>
      </c>
      <c r="BI303" s="374">
        <v>-476.75</v>
      </c>
      <c r="BJ303" s="240">
        <f t="shared" si="4921"/>
        <v>-476.75</v>
      </c>
      <c r="BK303" s="212">
        <f t="shared" ref="BK303" si="5133">BK302</f>
        <v>0</v>
      </c>
      <c r="BL303" s="374">
        <v>-157.75</v>
      </c>
      <c r="BM303" s="240">
        <f t="shared" si="4922"/>
        <v>0</v>
      </c>
      <c r="BN303" s="212">
        <f t="shared" ref="BN303" si="5134">BN302</f>
        <v>0</v>
      </c>
      <c r="BO303" s="397">
        <v>-814</v>
      </c>
      <c r="BP303" s="236">
        <f t="shared" si="4923"/>
        <v>0</v>
      </c>
      <c r="BQ303" s="212">
        <f t="shared" ref="BQ303" si="5135">BQ302</f>
        <v>2</v>
      </c>
      <c r="BR303" s="397">
        <v>-1226.53</v>
      </c>
      <c r="BS303" s="242">
        <f t="shared" si="4924"/>
        <v>-2453.06</v>
      </c>
      <c r="BT303" s="212">
        <f t="shared" ref="BT303" si="5136">BT302</f>
        <v>0</v>
      </c>
      <c r="BU303" s="397">
        <v>-632.76</v>
      </c>
      <c r="BV303" s="240">
        <f t="shared" si="4925"/>
        <v>0</v>
      </c>
      <c r="BW303" s="220">
        <f t="shared" ref="BW303" si="5137">BW302</f>
        <v>0</v>
      </c>
      <c r="BX303" s="397">
        <v>-157.75</v>
      </c>
      <c r="BY303" s="236">
        <f t="shared" si="4926"/>
        <v>0</v>
      </c>
      <c r="BZ303" s="212">
        <f t="shared" si="4988"/>
        <v>0</v>
      </c>
      <c r="CA303" s="213"/>
      <c r="CB303" s="240">
        <f t="shared" si="4927"/>
        <v>0</v>
      </c>
      <c r="CC303" s="214">
        <f t="shared" si="4989"/>
        <v>0</v>
      </c>
      <c r="CD303" s="215"/>
      <c r="CE303" s="242">
        <f t="shared" si="4928"/>
        <v>0</v>
      </c>
      <c r="CF303" s="221">
        <f t="shared" si="4929"/>
        <v>-12674.81</v>
      </c>
      <c r="CG303" s="222">
        <f t="shared" si="4930"/>
        <v>0</v>
      </c>
      <c r="CH303" s="222">
        <f t="shared" si="4931"/>
        <v>1</v>
      </c>
      <c r="CI303" s="223">
        <v>42614</v>
      </c>
      <c r="CJ303" s="209">
        <f t="shared" si="4932"/>
        <v>0</v>
      </c>
      <c r="CK303" s="209">
        <f t="shared" si="4933"/>
        <v>-12674.81</v>
      </c>
      <c r="CL303" s="209">
        <f t="shared" si="4990"/>
        <v>1234980.179999999</v>
      </c>
      <c r="CM303" s="207">
        <f>MAX(CL55:CL303)</f>
        <v>1258364.0999999994</v>
      </c>
      <c r="CN303" s="207">
        <f t="shared" si="4934"/>
        <v>-23383.920000000391</v>
      </c>
      <c r="CO303" s="225" t="b">
        <f>(CN304=CM394)</f>
        <v>0</v>
      </c>
      <c r="CP303" s="226">
        <f t="shared" si="4902"/>
        <v>0</v>
      </c>
      <c r="CQ303" s="227">
        <f t="shared" si="4935"/>
        <v>44075</v>
      </c>
      <c r="CR303" s="228">
        <f t="shared" si="4936"/>
        <v>256312.5</v>
      </c>
      <c r="CS303" s="228">
        <f t="shared" si="4937"/>
        <v>0</v>
      </c>
      <c r="CT303" s="228">
        <f t="shared" si="4938"/>
        <v>0</v>
      </c>
      <c r="CU303" s="228">
        <f t="shared" si="4939"/>
        <v>0</v>
      </c>
      <c r="CV303" s="228">
        <f t="shared" si="4940"/>
        <v>0</v>
      </c>
      <c r="CW303" s="228">
        <f t="shared" si="4941"/>
        <v>184198.5</v>
      </c>
      <c r="CX303" s="228">
        <f t="shared" si="4942"/>
        <v>0</v>
      </c>
      <c r="CY303" s="228">
        <f t="shared" si="4943"/>
        <v>0</v>
      </c>
      <c r="CZ303" s="228">
        <f t="shared" si="4944"/>
        <v>0</v>
      </c>
      <c r="DA303" s="228">
        <f t="shared" si="4945"/>
        <v>96565.4</v>
      </c>
      <c r="DB303" s="228">
        <f t="shared" si="4946"/>
        <v>180347</v>
      </c>
      <c r="DC303" s="228">
        <f t="shared" si="4947"/>
        <v>0</v>
      </c>
      <c r="DD303" s="228">
        <f t="shared" si="4948"/>
        <v>0</v>
      </c>
      <c r="DE303" s="228">
        <f t="shared" si="4949"/>
        <v>185307.74999999991</v>
      </c>
      <c r="DF303" s="228">
        <f t="shared" si="4950"/>
        <v>0</v>
      </c>
      <c r="DG303" s="228">
        <f t="shared" si="4951"/>
        <v>0</v>
      </c>
      <c r="DH303" s="228">
        <f t="shared" si="4952"/>
        <v>139748.07000000007</v>
      </c>
      <c r="DI303" s="228">
        <f t="shared" si="4953"/>
        <v>0</v>
      </c>
      <c r="DJ303" s="228">
        <f t="shared" si="4954"/>
        <v>0</v>
      </c>
      <c r="DK303" s="228">
        <f t="shared" si="4955"/>
        <v>502677.45999999979</v>
      </c>
      <c r="DL303" s="228">
        <f t="shared" si="4956"/>
        <v>0</v>
      </c>
      <c r="DM303" s="228">
        <f t="shared" si="4957"/>
        <v>0</v>
      </c>
      <c r="DN303" s="228">
        <f t="shared" si="4958"/>
        <v>0</v>
      </c>
      <c r="DO303" s="228">
        <f t="shared" si="4959"/>
        <v>0</v>
      </c>
      <c r="DP303" s="229">
        <f t="shared" si="4960"/>
        <v>44075</v>
      </c>
      <c r="DQ303" s="228">
        <f t="shared" si="4002"/>
        <v>1545156.6799999997</v>
      </c>
      <c r="DR303" s="230">
        <f t="shared" si="4003"/>
        <v>44075</v>
      </c>
      <c r="DS303" s="231">
        <f t="shared" si="4004"/>
        <v>-12582.810000000289</v>
      </c>
      <c r="DT303" s="232"/>
      <c r="DU303" s="232"/>
      <c r="DV303" s="232"/>
      <c r="DW303" s="232"/>
      <c r="DX303" s="232"/>
      <c r="DY303" s="232"/>
      <c r="DZ303" s="232"/>
      <c r="EA303" s="232"/>
      <c r="EB303" s="232"/>
      <c r="EC303" s="232"/>
      <c r="ED303" s="232"/>
      <c r="EE303" s="232"/>
      <c r="EF303" s="232"/>
      <c r="EG303" s="232"/>
      <c r="EH303" s="232"/>
      <c r="EI303" s="232"/>
      <c r="EJ303" s="232"/>
      <c r="EK303" s="232"/>
      <c r="EL303" s="232"/>
      <c r="EM303" s="232"/>
      <c r="EN303" s="205"/>
      <c r="EO303" s="205"/>
      <c r="EP303" s="205"/>
      <c r="EQ303" s="205"/>
      <c r="ER303" s="205"/>
      <c r="ES303" s="205"/>
      <c r="ET303" s="205"/>
      <c r="EU303" s="205"/>
      <c r="EV303" s="205"/>
      <c r="EW303" s="205"/>
      <c r="EX303" s="205"/>
      <c r="EY303" s="205"/>
      <c r="EZ303" s="205"/>
      <c r="FA303" s="233"/>
      <c r="FB303" s="233"/>
      <c r="FC303" s="233"/>
      <c r="FD303" s="233"/>
      <c r="FE303" s="233"/>
      <c r="FF303" s="233"/>
      <c r="FG303" s="233"/>
      <c r="FH303" s="233"/>
      <c r="FI303" s="233"/>
    </row>
    <row r="304" spans="1:165" s="234" customFormat="1" ht="19.5" customHeight="1" x14ac:dyDescent="0.35">
      <c r="A304" s="205"/>
      <c r="B304" s="466">
        <f t="shared" si="4961"/>
        <v>42644</v>
      </c>
      <c r="C304" s="467">
        <f t="shared" si="4962"/>
        <v>66133.74000000002</v>
      </c>
      <c r="D304" s="467">
        <v>0</v>
      </c>
      <c r="E304" s="467">
        <v>0</v>
      </c>
      <c r="F304" s="467">
        <f t="shared" si="4903"/>
        <v>10801.11</v>
      </c>
      <c r="G304" s="467">
        <f t="shared" si="4963"/>
        <v>76934.85000000002</v>
      </c>
      <c r="H304" s="480">
        <f t="shared" si="4964"/>
        <v>0.16332223158708395</v>
      </c>
      <c r="I304" s="347">
        <f t="shared" si="4965"/>
        <v>1245781.2899999991</v>
      </c>
      <c r="J304" s="210">
        <f t="shared" si="4904"/>
        <v>-12582.810000000289</v>
      </c>
      <c r="K304" s="211">
        <v>42644</v>
      </c>
      <c r="L304" s="212">
        <f t="shared" si="4966"/>
        <v>1</v>
      </c>
      <c r="M304" s="398">
        <v>2106</v>
      </c>
      <c r="N304" s="235">
        <f t="shared" si="4905"/>
        <v>2106</v>
      </c>
      <c r="O304" s="214">
        <f t="shared" ref="O304" si="5138">O303</f>
        <v>0</v>
      </c>
      <c r="P304" s="398">
        <v>210.6</v>
      </c>
      <c r="Q304" s="236">
        <f t="shared" si="4906"/>
        <v>0</v>
      </c>
      <c r="R304" s="212">
        <f t="shared" ref="R304" si="5139">R303</f>
        <v>0</v>
      </c>
      <c r="S304" s="397">
        <v>-3383.2</v>
      </c>
      <c r="T304" s="237">
        <f t="shared" si="4907"/>
        <v>0</v>
      </c>
      <c r="U304" s="216">
        <f t="shared" ref="U304" si="5140">U303</f>
        <v>0</v>
      </c>
      <c r="V304" s="397">
        <v>-443.62</v>
      </c>
      <c r="W304" s="237">
        <f t="shared" si="4908"/>
        <v>0</v>
      </c>
      <c r="X304" s="216">
        <f t="shared" ref="X304" si="5141">X303</f>
        <v>0</v>
      </c>
      <c r="Y304" s="383">
        <v>3970</v>
      </c>
      <c r="Z304" s="238">
        <f t="shared" si="4909"/>
        <v>0</v>
      </c>
      <c r="AA304" s="218">
        <f t="shared" ref="AA304" si="5142">AA303</f>
        <v>1</v>
      </c>
      <c r="AB304" s="383">
        <v>1985</v>
      </c>
      <c r="AC304" s="239">
        <f t="shared" si="4910"/>
        <v>1985</v>
      </c>
      <c r="AD304" s="216">
        <f t="shared" ref="AD304" si="5143">AD303</f>
        <v>0</v>
      </c>
      <c r="AE304" s="383">
        <v>397</v>
      </c>
      <c r="AF304" s="239">
        <f t="shared" si="4911"/>
        <v>0</v>
      </c>
      <c r="AG304" s="216">
        <f t="shared" ref="AG304" si="5144">AG303</f>
        <v>0</v>
      </c>
      <c r="AH304" s="383">
        <v>6391</v>
      </c>
      <c r="AI304" s="238">
        <f t="shared" si="4912"/>
        <v>0</v>
      </c>
      <c r="AJ304" s="218">
        <f t="shared" ref="AJ304" si="5145">AJ303</f>
        <v>0</v>
      </c>
      <c r="AK304" s="383">
        <v>3176</v>
      </c>
      <c r="AL304" s="239">
        <f t="shared" si="4913"/>
        <v>0</v>
      </c>
      <c r="AM304" s="216">
        <f t="shared" ref="AM304" si="5146">AM303</f>
        <v>1</v>
      </c>
      <c r="AN304" s="383">
        <v>1247</v>
      </c>
      <c r="AO304" s="238">
        <f t="shared" si="4914"/>
        <v>1247</v>
      </c>
      <c r="AP304" s="218">
        <f t="shared" ref="AP304" si="5147">AP303</f>
        <v>1</v>
      </c>
      <c r="AQ304" s="397">
        <v>-3134</v>
      </c>
      <c r="AR304" s="239">
        <f t="shared" si="4915"/>
        <v>-3134</v>
      </c>
      <c r="AS304" s="216">
        <f t="shared" ref="AS304" si="5148">AS303</f>
        <v>0</v>
      </c>
      <c r="AT304" s="397">
        <v>-383.6</v>
      </c>
      <c r="AU304" s="240">
        <f t="shared" si="4916"/>
        <v>0</v>
      </c>
      <c r="AV304" s="214">
        <f t="shared" ref="AV304" si="5149">AV303</f>
        <v>0</v>
      </c>
      <c r="AW304" s="398">
        <v>1625</v>
      </c>
      <c r="AX304" s="236">
        <f t="shared" si="4917"/>
        <v>0</v>
      </c>
      <c r="AY304" s="212">
        <f t="shared" ref="AY304" si="5150">AY303</f>
        <v>1</v>
      </c>
      <c r="AZ304" s="383">
        <v>598.5</v>
      </c>
      <c r="BA304" s="241">
        <f t="shared" si="4918"/>
        <v>598.5</v>
      </c>
      <c r="BB304" s="214">
        <f t="shared" ref="BB304" si="5151">BB303</f>
        <v>0</v>
      </c>
      <c r="BC304" s="383">
        <v>24.75</v>
      </c>
      <c r="BD304" s="242">
        <f t="shared" si="4919"/>
        <v>0</v>
      </c>
      <c r="BE304" s="212">
        <f t="shared" ref="BE304" si="5152">BE303</f>
        <v>0</v>
      </c>
      <c r="BF304" s="375">
        <v>2392.25</v>
      </c>
      <c r="BG304" s="242">
        <f t="shared" si="4920"/>
        <v>0</v>
      </c>
      <c r="BH304" s="212">
        <f t="shared" ref="BH304" si="5153">BH303</f>
        <v>1</v>
      </c>
      <c r="BI304" s="375">
        <v>1176.6300000000001</v>
      </c>
      <c r="BJ304" s="240">
        <f t="shared" si="4921"/>
        <v>1176.6300000000001</v>
      </c>
      <c r="BK304" s="212">
        <f t="shared" ref="BK304" si="5154">BK303</f>
        <v>0</v>
      </c>
      <c r="BL304" s="375">
        <v>204.13</v>
      </c>
      <c r="BM304" s="240">
        <f t="shared" si="4922"/>
        <v>0</v>
      </c>
      <c r="BN304" s="212">
        <f t="shared" ref="BN304" si="5155">BN303</f>
        <v>0</v>
      </c>
      <c r="BO304" s="398">
        <v>5331.25</v>
      </c>
      <c r="BP304" s="236">
        <f t="shared" si="4923"/>
        <v>0</v>
      </c>
      <c r="BQ304" s="212">
        <f t="shared" ref="BQ304" si="5156">BQ303</f>
        <v>2</v>
      </c>
      <c r="BR304" s="398">
        <v>3410.99</v>
      </c>
      <c r="BS304" s="242">
        <f t="shared" si="4924"/>
        <v>6821.98</v>
      </c>
      <c r="BT304" s="212">
        <f t="shared" ref="BT304" si="5157">BT303</f>
        <v>0</v>
      </c>
      <c r="BU304" s="398">
        <v>1685.99</v>
      </c>
      <c r="BV304" s="240">
        <f t="shared" si="4925"/>
        <v>0</v>
      </c>
      <c r="BW304" s="220">
        <f t="shared" ref="BW304" si="5158">BW303</f>
        <v>0</v>
      </c>
      <c r="BX304" s="398">
        <v>306</v>
      </c>
      <c r="BY304" s="236">
        <f t="shared" si="4926"/>
        <v>0</v>
      </c>
      <c r="BZ304" s="212">
        <f t="shared" si="4988"/>
        <v>0</v>
      </c>
      <c r="CA304" s="213"/>
      <c r="CB304" s="240">
        <f t="shared" si="4927"/>
        <v>0</v>
      </c>
      <c r="CC304" s="214">
        <f t="shared" si="4989"/>
        <v>0</v>
      </c>
      <c r="CD304" s="215"/>
      <c r="CE304" s="242">
        <f t="shared" si="4928"/>
        <v>0</v>
      </c>
      <c r="CF304" s="221">
        <f t="shared" si="4929"/>
        <v>10801.11</v>
      </c>
      <c r="CG304" s="222">
        <f t="shared" si="4930"/>
        <v>1</v>
      </c>
      <c r="CH304" s="222">
        <f t="shared" si="4931"/>
        <v>0</v>
      </c>
      <c r="CI304" s="223">
        <v>42644</v>
      </c>
      <c r="CJ304" s="209">
        <f t="shared" si="4932"/>
        <v>10801.11</v>
      </c>
      <c r="CK304" s="209">
        <f t="shared" si="4933"/>
        <v>0</v>
      </c>
      <c r="CL304" s="209">
        <f t="shared" si="4990"/>
        <v>1245781.2899999991</v>
      </c>
      <c r="CM304" s="207">
        <f>MAX(CL55:CL304)</f>
        <v>1258364.0999999994</v>
      </c>
      <c r="CN304" s="207">
        <f t="shared" si="4934"/>
        <v>-12582.810000000289</v>
      </c>
      <c r="CO304" s="225" t="b">
        <f>(CN305=CM394)</f>
        <v>0</v>
      </c>
      <c r="CP304" s="226">
        <f t="shared" si="4902"/>
        <v>0</v>
      </c>
      <c r="CQ304" s="227">
        <f t="shared" si="4935"/>
        <v>44105</v>
      </c>
      <c r="CR304" s="228">
        <f t="shared" si="4936"/>
        <v>256736.5</v>
      </c>
      <c r="CS304" s="228">
        <f t="shared" si="4937"/>
        <v>0</v>
      </c>
      <c r="CT304" s="228">
        <f t="shared" si="4938"/>
        <v>0</v>
      </c>
      <c r="CU304" s="228">
        <f t="shared" si="4939"/>
        <v>0</v>
      </c>
      <c r="CV304" s="228">
        <f t="shared" si="4940"/>
        <v>0</v>
      </c>
      <c r="CW304" s="228">
        <f t="shared" si="4941"/>
        <v>184532.5</v>
      </c>
      <c r="CX304" s="228">
        <f t="shared" si="4942"/>
        <v>0</v>
      </c>
      <c r="CY304" s="228">
        <f t="shared" si="4943"/>
        <v>0</v>
      </c>
      <c r="CZ304" s="228">
        <f t="shared" si="4944"/>
        <v>0</v>
      </c>
      <c r="DA304" s="228">
        <f t="shared" si="4945"/>
        <v>96156.799999999988</v>
      </c>
      <c r="DB304" s="228">
        <f t="shared" si="4946"/>
        <v>181700</v>
      </c>
      <c r="DC304" s="228">
        <f t="shared" si="4947"/>
        <v>0</v>
      </c>
      <c r="DD304" s="228">
        <f t="shared" si="4948"/>
        <v>0</v>
      </c>
      <c r="DE304" s="228">
        <f t="shared" si="4949"/>
        <v>183099.99999999991</v>
      </c>
      <c r="DF304" s="228">
        <f t="shared" si="4950"/>
        <v>0</v>
      </c>
      <c r="DG304" s="228">
        <f t="shared" si="4951"/>
        <v>0</v>
      </c>
      <c r="DH304" s="228">
        <f t="shared" si="4952"/>
        <v>139191.94000000006</v>
      </c>
      <c r="DI304" s="228">
        <f t="shared" si="4953"/>
        <v>0</v>
      </c>
      <c r="DJ304" s="228">
        <f t="shared" si="4954"/>
        <v>0</v>
      </c>
      <c r="DK304" s="228">
        <f t="shared" si="4955"/>
        <v>503071.45999999979</v>
      </c>
      <c r="DL304" s="228">
        <f t="shared" si="4956"/>
        <v>0</v>
      </c>
      <c r="DM304" s="228">
        <f t="shared" si="4957"/>
        <v>0</v>
      </c>
      <c r="DN304" s="228">
        <f t="shared" si="4958"/>
        <v>0</v>
      </c>
      <c r="DO304" s="228">
        <f t="shared" si="4959"/>
        <v>0</v>
      </c>
      <c r="DP304" s="229">
        <f t="shared" si="4960"/>
        <v>44105</v>
      </c>
      <c r="DQ304" s="228">
        <f t="shared" si="4002"/>
        <v>1544489.1999999997</v>
      </c>
      <c r="DR304" s="230">
        <f t="shared" si="4003"/>
        <v>44105</v>
      </c>
      <c r="DS304" s="231">
        <f t="shared" si="4004"/>
        <v>0</v>
      </c>
      <c r="DT304" s="232"/>
      <c r="DU304" s="232"/>
      <c r="DV304" s="232"/>
      <c r="DW304" s="232"/>
      <c r="DX304" s="232"/>
      <c r="DY304" s="232"/>
      <c r="DZ304" s="232"/>
      <c r="EA304" s="232"/>
      <c r="EB304" s="232"/>
      <c r="EC304" s="232"/>
      <c r="ED304" s="232"/>
      <c r="EE304" s="232"/>
      <c r="EF304" s="232"/>
      <c r="EG304" s="232"/>
      <c r="EH304" s="232"/>
      <c r="EI304" s="232"/>
      <c r="EJ304" s="232"/>
      <c r="EK304" s="232"/>
      <c r="EL304" s="232"/>
      <c r="EM304" s="232"/>
      <c r="EN304" s="205"/>
      <c r="EO304" s="205"/>
      <c r="EP304" s="205"/>
      <c r="EQ304" s="205"/>
      <c r="ER304" s="205"/>
      <c r="ES304" s="205"/>
      <c r="ET304" s="205"/>
      <c r="EU304" s="205"/>
      <c r="EV304" s="205"/>
      <c r="EW304" s="205"/>
      <c r="EX304" s="205"/>
      <c r="EY304" s="205"/>
      <c r="EZ304" s="205"/>
      <c r="FA304" s="233"/>
      <c r="FB304" s="233"/>
      <c r="FC304" s="233"/>
      <c r="FD304" s="233"/>
      <c r="FE304" s="233"/>
      <c r="FF304" s="233"/>
      <c r="FG304" s="233"/>
      <c r="FH304" s="233"/>
      <c r="FI304" s="233"/>
    </row>
    <row r="305" spans="1:165" s="234" customFormat="1" ht="19.5" customHeight="1" x14ac:dyDescent="0.35">
      <c r="A305" s="205"/>
      <c r="B305" s="466">
        <f t="shared" si="4961"/>
        <v>42675</v>
      </c>
      <c r="C305" s="467">
        <f t="shared" si="4962"/>
        <v>76934.85000000002</v>
      </c>
      <c r="D305" s="467">
        <v>0</v>
      </c>
      <c r="E305" s="467">
        <v>0</v>
      </c>
      <c r="F305" s="467">
        <f t="shared" si="4903"/>
        <v>22895.64</v>
      </c>
      <c r="G305" s="467">
        <f t="shared" si="4963"/>
        <v>99830.49000000002</v>
      </c>
      <c r="H305" s="480">
        <f t="shared" si="4964"/>
        <v>0.29759777266089416</v>
      </c>
      <c r="I305" s="347">
        <f t="shared" si="4965"/>
        <v>1268676.929999999</v>
      </c>
      <c r="J305" s="210">
        <f t="shared" si="4904"/>
        <v>0</v>
      </c>
      <c r="K305" s="211">
        <v>42675</v>
      </c>
      <c r="L305" s="212">
        <f t="shared" si="4966"/>
        <v>1</v>
      </c>
      <c r="M305" s="397">
        <v>-117</v>
      </c>
      <c r="N305" s="235">
        <f t="shared" si="4905"/>
        <v>-117</v>
      </c>
      <c r="O305" s="214">
        <f t="shared" ref="O305" si="5159">O304</f>
        <v>0</v>
      </c>
      <c r="P305" s="397">
        <v>-46.8</v>
      </c>
      <c r="Q305" s="236">
        <f t="shared" si="4906"/>
        <v>0</v>
      </c>
      <c r="R305" s="212">
        <f t="shared" ref="R305" si="5160">R304</f>
        <v>0</v>
      </c>
      <c r="S305" s="397">
        <v>-119</v>
      </c>
      <c r="T305" s="237">
        <f t="shared" si="4907"/>
        <v>0</v>
      </c>
      <c r="U305" s="216">
        <f t="shared" ref="U305" si="5161">U304</f>
        <v>0</v>
      </c>
      <c r="V305" s="397">
        <v>-47</v>
      </c>
      <c r="W305" s="237">
        <f t="shared" si="4908"/>
        <v>0</v>
      </c>
      <c r="X305" s="216">
        <f t="shared" ref="X305" si="5162">X304</f>
        <v>0</v>
      </c>
      <c r="Y305" s="383">
        <v>4201</v>
      </c>
      <c r="Z305" s="238">
        <f t="shared" si="4909"/>
        <v>0</v>
      </c>
      <c r="AA305" s="218">
        <f t="shared" ref="AA305" si="5163">AA304</f>
        <v>1</v>
      </c>
      <c r="AB305" s="383">
        <v>2061.5</v>
      </c>
      <c r="AC305" s="239">
        <f t="shared" si="4910"/>
        <v>2061.5</v>
      </c>
      <c r="AD305" s="216">
        <f t="shared" ref="AD305" si="5164">AD304</f>
        <v>0</v>
      </c>
      <c r="AE305" s="383">
        <v>349.9</v>
      </c>
      <c r="AF305" s="239">
        <f t="shared" si="4911"/>
        <v>0</v>
      </c>
      <c r="AG305" s="216">
        <f t="shared" ref="AG305" si="5165">AG304</f>
        <v>0</v>
      </c>
      <c r="AH305" s="382">
        <v>-4343</v>
      </c>
      <c r="AI305" s="238">
        <f t="shared" si="4912"/>
        <v>0</v>
      </c>
      <c r="AJ305" s="218">
        <f t="shared" ref="AJ305" si="5166">AJ304</f>
        <v>0</v>
      </c>
      <c r="AK305" s="382">
        <v>-2210.5</v>
      </c>
      <c r="AL305" s="239">
        <f t="shared" si="4913"/>
        <v>0</v>
      </c>
      <c r="AM305" s="216">
        <f t="shared" ref="AM305" si="5167">AM304</f>
        <v>1</v>
      </c>
      <c r="AN305" s="382">
        <v>-931</v>
      </c>
      <c r="AO305" s="238">
        <f t="shared" si="4914"/>
        <v>-931</v>
      </c>
      <c r="AP305" s="218">
        <f t="shared" ref="AP305" si="5168">AP304</f>
        <v>1</v>
      </c>
      <c r="AQ305" s="398">
        <v>2285</v>
      </c>
      <c r="AR305" s="239">
        <f t="shared" si="4915"/>
        <v>2285</v>
      </c>
      <c r="AS305" s="216">
        <f t="shared" ref="AS305" si="5169">AS304</f>
        <v>0</v>
      </c>
      <c r="AT305" s="398">
        <v>193.4</v>
      </c>
      <c r="AU305" s="240">
        <f t="shared" si="4916"/>
        <v>0</v>
      </c>
      <c r="AV305" s="214">
        <f t="shared" ref="AV305" si="5170">AV304</f>
        <v>0</v>
      </c>
      <c r="AW305" s="398">
        <v>158</v>
      </c>
      <c r="AX305" s="236">
        <f t="shared" si="4917"/>
        <v>0</v>
      </c>
      <c r="AY305" s="212">
        <f t="shared" ref="AY305" si="5171">AY304</f>
        <v>1</v>
      </c>
      <c r="AZ305" s="382">
        <v>-405.5</v>
      </c>
      <c r="BA305" s="241">
        <f t="shared" si="4918"/>
        <v>-405.5</v>
      </c>
      <c r="BB305" s="214">
        <f t="shared" ref="BB305" si="5172">BB304</f>
        <v>0</v>
      </c>
      <c r="BC305" s="382">
        <v>-110.75</v>
      </c>
      <c r="BD305" s="242">
        <f t="shared" si="4919"/>
        <v>0</v>
      </c>
      <c r="BE305" s="212">
        <f t="shared" ref="BE305" si="5173">BE304</f>
        <v>0</v>
      </c>
      <c r="BF305" s="374">
        <v>-66.75</v>
      </c>
      <c r="BG305" s="242">
        <f t="shared" si="4920"/>
        <v>0</v>
      </c>
      <c r="BH305" s="212">
        <f t="shared" ref="BH305" si="5174">BH304</f>
        <v>1</v>
      </c>
      <c r="BI305" s="374">
        <v>-72.38</v>
      </c>
      <c r="BJ305" s="240">
        <f t="shared" si="4921"/>
        <v>-72.38</v>
      </c>
      <c r="BK305" s="212">
        <f t="shared" ref="BK305" si="5175">BK304</f>
        <v>0</v>
      </c>
      <c r="BL305" s="374">
        <v>-76.88</v>
      </c>
      <c r="BM305" s="240">
        <f t="shared" si="4922"/>
        <v>0</v>
      </c>
      <c r="BN305" s="212">
        <f t="shared" ref="BN305" si="5176">BN304</f>
        <v>0</v>
      </c>
      <c r="BO305" s="397">
        <v>-1489</v>
      </c>
      <c r="BP305" s="236">
        <f t="shared" si="4923"/>
        <v>0</v>
      </c>
      <c r="BQ305" s="212">
        <f t="shared" ref="BQ305" si="5177">BQ304</f>
        <v>2</v>
      </c>
      <c r="BR305" s="398">
        <v>10037.51</v>
      </c>
      <c r="BS305" s="242">
        <f t="shared" si="4924"/>
        <v>20075.02</v>
      </c>
      <c r="BT305" s="212">
        <f t="shared" ref="BT305" si="5178">BT304</f>
        <v>0</v>
      </c>
      <c r="BU305" s="398">
        <v>5018.76</v>
      </c>
      <c r="BV305" s="240">
        <f t="shared" si="4925"/>
        <v>0</v>
      </c>
      <c r="BW305" s="220">
        <f t="shared" ref="BW305" si="5179">BW304</f>
        <v>0</v>
      </c>
      <c r="BX305" s="398">
        <v>1003.75</v>
      </c>
      <c r="BY305" s="236">
        <f t="shared" si="4926"/>
        <v>0</v>
      </c>
      <c r="BZ305" s="212">
        <f t="shared" si="4988"/>
        <v>0</v>
      </c>
      <c r="CA305" s="213"/>
      <c r="CB305" s="240">
        <f t="shared" si="4927"/>
        <v>0</v>
      </c>
      <c r="CC305" s="214">
        <f t="shared" si="4989"/>
        <v>0</v>
      </c>
      <c r="CD305" s="215"/>
      <c r="CE305" s="242">
        <f t="shared" si="4928"/>
        <v>0</v>
      </c>
      <c r="CF305" s="221">
        <f t="shared" si="4929"/>
        <v>22895.64</v>
      </c>
      <c r="CG305" s="222">
        <f t="shared" si="4930"/>
        <v>1</v>
      </c>
      <c r="CH305" s="222">
        <f t="shared" si="4931"/>
        <v>0</v>
      </c>
      <c r="CI305" s="223">
        <v>42675</v>
      </c>
      <c r="CJ305" s="209">
        <f t="shared" si="4932"/>
        <v>22895.64</v>
      </c>
      <c r="CK305" s="209">
        <f t="shared" si="4933"/>
        <v>0</v>
      </c>
      <c r="CL305" s="209">
        <f t="shared" si="4990"/>
        <v>1268676.929999999</v>
      </c>
      <c r="CM305" s="207">
        <f>MAX(CL55:CL305)</f>
        <v>1268676.929999999</v>
      </c>
      <c r="CN305" s="207">
        <f t="shared" si="4934"/>
        <v>0</v>
      </c>
      <c r="CO305" s="225" t="b">
        <f>(CN306=CM394)</f>
        <v>0</v>
      </c>
      <c r="CP305" s="226">
        <f t="shared" si="4902"/>
        <v>0</v>
      </c>
      <c r="CQ305" s="227">
        <f t="shared" si="4935"/>
        <v>44136</v>
      </c>
      <c r="CR305" s="228">
        <f t="shared" si="4936"/>
        <v>259776.5</v>
      </c>
      <c r="CS305" s="228">
        <f t="shared" si="4937"/>
        <v>0</v>
      </c>
      <c r="CT305" s="228">
        <f t="shared" si="4938"/>
        <v>0</v>
      </c>
      <c r="CU305" s="228">
        <f t="shared" si="4939"/>
        <v>0</v>
      </c>
      <c r="CV305" s="228">
        <f t="shared" si="4940"/>
        <v>0</v>
      </c>
      <c r="CW305" s="228">
        <f t="shared" si="4941"/>
        <v>185388</v>
      </c>
      <c r="CX305" s="228">
        <f t="shared" si="4942"/>
        <v>0</v>
      </c>
      <c r="CY305" s="228">
        <f t="shared" si="4943"/>
        <v>0</v>
      </c>
      <c r="CZ305" s="228">
        <f t="shared" si="4944"/>
        <v>0</v>
      </c>
      <c r="DA305" s="228">
        <f t="shared" si="4945"/>
        <v>94699.9</v>
      </c>
      <c r="DB305" s="228">
        <f t="shared" si="4946"/>
        <v>181819</v>
      </c>
      <c r="DC305" s="228">
        <f t="shared" si="4947"/>
        <v>0</v>
      </c>
      <c r="DD305" s="228">
        <f t="shared" si="4948"/>
        <v>0</v>
      </c>
      <c r="DE305" s="228">
        <f t="shared" si="4949"/>
        <v>181255.24999999991</v>
      </c>
      <c r="DF305" s="228">
        <f t="shared" si="4950"/>
        <v>0</v>
      </c>
      <c r="DG305" s="228">
        <f t="shared" si="4951"/>
        <v>0</v>
      </c>
      <c r="DH305" s="228">
        <f t="shared" si="4952"/>
        <v>138580.44000000006</v>
      </c>
      <c r="DI305" s="228">
        <f t="shared" si="4953"/>
        <v>0</v>
      </c>
      <c r="DJ305" s="228">
        <f t="shared" si="4954"/>
        <v>0</v>
      </c>
      <c r="DK305" s="228">
        <f t="shared" si="4955"/>
        <v>503871.45999999979</v>
      </c>
      <c r="DL305" s="228">
        <f t="shared" si="4956"/>
        <v>0</v>
      </c>
      <c r="DM305" s="228">
        <f t="shared" si="4957"/>
        <v>0</v>
      </c>
      <c r="DN305" s="228">
        <f t="shared" si="4958"/>
        <v>0</v>
      </c>
      <c r="DO305" s="228">
        <f t="shared" si="4959"/>
        <v>0</v>
      </c>
      <c r="DP305" s="229">
        <f t="shared" si="4960"/>
        <v>44136</v>
      </c>
      <c r="DQ305" s="228">
        <f t="shared" si="4002"/>
        <v>1545390.5499999998</v>
      </c>
      <c r="DR305" s="230">
        <f t="shared" si="4003"/>
        <v>44136</v>
      </c>
      <c r="DS305" s="231">
        <f t="shared" si="4004"/>
        <v>0</v>
      </c>
      <c r="DT305" s="232"/>
      <c r="DU305" s="232"/>
      <c r="DV305" s="232"/>
      <c r="DW305" s="232"/>
      <c r="DX305" s="232"/>
      <c r="DY305" s="232"/>
      <c r="DZ305" s="232"/>
      <c r="EA305" s="232"/>
      <c r="EB305" s="232"/>
      <c r="EC305" s="232"/>
      <c r="ED305" s="232"/>
      <c r="EE305" s="232"/>
      <c r="EF305" s="232"/>
      <c r="EG305" s="232"/>
      <c r="EH305" s="232"/>
      <c r="EI305" s="232"/>
      <c r="EJ305" s="232"/>
      <c r="EK305" s="232"/>
      <c r="EL305" s="232"/>
      <c r="EM305" s="232"/>
      <c r="EN305" s="205"/>
      <c r="EO305" s="205"/>
      <c r="EP305" s="205"/>
      <c r="EQ305" s="205"/>
      <c r="ER305" s="205"/>
      <c r="ES305" s="205"/>
      <c r="ET305" s="205"/>
      <c r="EU305" s="205"/>
      <c r="EV305" s="205"/>
      <c r="EW305" s="205"/>
      <c r="EX305" s="205"/>
      <c r="EY305" s="205"/>
      <c r="EZ305" s="205"/>
      <c r="FA305" s="233"/>
      <c r="FB305" s="233"/>
      <c r="FC305" s="233"/>
      <c r="FD305" s="233"/>
      <c r="FE305" s="233"/>
      <c r="FF305" s="233"/>
      <c r="FG305" s="233"/>
      <c r="FH305" s="233"/>
      <c r="FI305" s="233"/>
    </row>
    <row r="306" spans="1:165" s="234" customFormat="1" ht="19.5" customHeight="1" x14ac:dyDescent="0.35">
      <c r="A306" s="205"/>
      <c r="B306" s="466">
        <f t="shared" si="4961"/>
        <v>42705</v>
      </c>
      <c r="C306" s="467">
        <f t="shared" si="4962"/>
        <v>99830.49000000002</v>
      </c>
      <c r="D306" s="467">
        <v>0</v>
      </c>
      <c r="E306" s="467">
        <v>0</v>
      </c>
      <c r="F306" s="467">
        <f t="shared" si="4903"/>
        <v>12204.99</v>
      </c>
      <c r="G306" s="467">
        <f t="shared" si="4963"/>
        <v>112035.48000000003</v>
      </c>
      <c r="H306" s="480">
        <f t="shared" si="4964"/>
        <v>0.12225713807475048</v>
      </c>
      <c r="I306" s="347">
        <f t="shared" si="4965"/>
        <v>1280881.919999999</v>
      </c>
      <c r="J306" s="210">
        <f t="shared" si="4904"/>
        <v>0</v>
      </c>
      <c r="K306" s="211">
        <v>42705</v>
      </c>
      <c r="L306" s="212">
        <f t="shared" si="4966"/>
        <v>1</v>
      </c>
      <c r="M306" s="398">
        <v>2001</v>
      </c>
      <c r="N306" s="235">
        <f t="shared" si="4905"/>
        <v>2001</v>
      </c>
      <c r="O306" s="214">
        <f t="shared" ref="O306" si="5180">O305</f>
        <v>0</v>
      </c>
      <c r="P306" s="398">
        <v>200.1</v>
      </c>
      <c r="Q306" s="236">
        <f t="shared" si="4906"/>
        <v>0</v>
      </c>
      <c r="R306" s="212">
        <f t="shared" ref="R306" si="5181">R305</f>
        <v>0</v>
      </c>
      <c r="S306" s="397">
        <v>-3735.4</v>
      </c>
      <c r="T306" s="237">
        <f t="shared" si="4907"/>
        <v>0</v>
      </c>
      <c r="U306" s="216">
        <f t="shared" ref="U306" si="5182">U305</f>
        <v>0</v>
      </c>
      <c r="V306" s="397">
        <v>-443.74</v>
      </c>
      <c r="W306" s="237">
        <f t="shared" si="4908"/>
        <v>0</v>
      </c>
      <c r="X306" s="216">
        <f t="shared" ref="X306" si="5183">X305</f>
        <v>0</v>
      </c>
      <c r="Y306" s="383">
        <v>2112</v>
      </c>
      <c r="Z306" s="238">
        <f t="shared" si="4909"/>
        <v>0</v>
      </c>
      <c r="AA306" s="218">
        <f t="shared" ref="AA306" si="5184">AA305</f>
        <v>1</v>
      </c>
      <c r="AB306" s="383">
        <v>1056</v>
      </c>
      <c r="AC306" s="239">
        <f t="shared" si="4910"/>
        <v>1056</v>
      </c>
      <c r="AD306" s="216">
        <f t="shared" ref="AD306" si="5185">AD305</f>
        <v>0</v>
      </c>
      <c r="AE306" s="383">
        <v>211.2</v>
      </c>
      <c r="AF306" s="239">
        <f t="shared" si="4911"/>
        <v>0</v>
      </c>
      <c r="AG306" s="216">
        <f t="shared" ref="AG306" si="5186">AG305</f>
        <v>0</v>
      </c>
      <c r="AH306" s="383">
        <v>2830</v>
      </c>
      <c r="AI306" s="238">
        <f t="shared" si="4912"/>
        <v>0</v>
      </c>
      <c r="AJ306" s="218">
        <f t="shared" ref="AJ306" si="5187">AJ305</f>
        <v>0</v>
      </c>
      <c r="AK306" s="383">
        <v>1415</v>
      </c>
      <c r="AL306" s="239">
        <f t="shared" si="4913"/>
        <v>0</v>
      </c>
      <c r="AM306" s="216">
        <f t="shared" ref="AM306" si="5188">AM305</f>
        <v>1</v>
      </c>
      <c r="AN306" s="383">
        <v>566</v>
      </c>
      <c r="AO306" s="238">
        <f t="shared" si="4914"/>
        <v>566</v>
      </c>
      <c r="AP306" s="218">
        <f t="shared" ref="AP306" si="5189">AP305</f>
        <v>1</v>
      </c>
      <c r="AQ306" s="398">
        <v>1887</v>
      </c>
      <c r="AR306" s="239">
        <f t="shared" si="4915"/>
        <v>1887</v>
      </c>
      <c r="AS306" s="216">
        <f t="shared" ref="AS306" si="5190">AS305</f>
        <v>0</v>
      </c>
      <c r="AT306" s="398">
        <v>188.7</v>
      </c>
      <c r="AU306" s="240">
        <f t="shared" si="4916"/>
        <v>0</v>
      </c>
      <c r="AV306" s="214">
        <f t="shared" ref="AV306" si="5191">AV305</f>
        <v>0</v>
      </c>
      <c r="AW306" s="397">
        <v>-624</v>
      </c>
      <c r="AX306" s="236">
        <f t="shared" si="4917"/>
        <v>0</v>
      </c>
      <c r="AY306" s="212">
        <f t="shared" ref="AY306" si="5192">AY305</f>
        <v>1</v>
      </c>
      <c r="AZ306" s="383">
        <v>1442.49</v>
      </c>
      <c r="BA306" s="241">
        <f t="shared" si="4918"/>
        <v>1442.49</v>
      </c>
      <c r="BB306" s="214">
        <f t="shared" ref="BB306" si="5193">BB305</f>
        <v>0</v>
      </c>
      <c r="BC306" s="383">
        <v>144.25</v>
      </c>
      <c r="BD306" s="242">
        <f t="shared" si="4919"/>
        <v>0</v>
      </c>
      <c r="BE306" s="212">
        <f t="shared" ref="BE306" si="5194">BE305</f>
        <v>0</v>
      </c>
      <c r="BF306" s="375">
        <v>905</v>
      </c>
      <c r="BG306" s="242">
        <f t="shared" si="4920"/>
        <v>0</v>
      </c>
      <c r="BH306" s="212">
        <f t="shared" ref="BH306" si="5195">BH305</f>
        <v>1</v>
      </c>
      <c r="BI306" s="375">
        <v>452.5</v>
      </c>
      <c r="BJ306" s="240">
        <f t="shared" si="4921"/>
        <v>452.5</v>
      </c>
      <c r="BK306" s="212">
        <f t="shared" ref="BK306" si="5196">BK305</f>
        <v>0</v>
      </c>
      <c r="BL306" s="375">
        <v>90.5</v>
      </c>
      <c r="BM306" s="240">
        <f t="shared" si="4922"/>
        <v>0</v>
      </c>
      <c r="BN306" s="212">
        <f t="shared" ref="BN306" si="5197">BN305</f>
        <v>0</v>
      </c>
      <c r="BO306" s="398">
        <v>2011</v>
      </c>
      <c r="BP306" s="236">
        <f t="shared" si="4923"/>
        <v>0</v>
      </c>
      <c r="BQ306" s="212">
        <f t="shared" ref="BQ306" si="5198">BQ305</f>
        <v>2</v>
      </c>
      <c r="BR306" s="398">
        <v>2400</v>
      </c>
      <c r="BS306" s="242">
        <f t="shared" si="4924"/>
        <v>4800</v>
      </c>
      <c r="BT306" s="212">
        <f t="shared" ref="BT306" si="5199">BT305</f>
        <v>0</v>
      </c>
      <c r="BU306" s="398">
        <v>1200</v>
      </c>
      <c r="BV306" s="240">
        <f t="shared" si="4925"/>
        <v>0</v>
      </c>
      <c r="BW306" s="220">
        <f t="shared" ref="BW306" si="5200">BW305</f>
        <v>0</v>
      </c>
      <c r="BX306" s="398">
        <v>240</v>
      </c>
      <c r="BY306" s="236">
        <f t="shared" si="4926"/>
        <v>0</v>
      </c>
      <c r="BZ306" s="212">
        <f t="shared" si="4988"/>
        <v>0</v>
      </c>
      <c r="CA306" s="213"/>
      <c r="CB306" s="240">
        <f t="shared" si="4927"/>
        <v>0</v>
      </c>
      <c r="CC306" s="214">
        <f t="shared" si="4989"/>
        <v>0</v>
      </c>
      <c r="CD306" s="215"/>
      <c r="CE306" s="242">
        <f t="shared" si="4928"/>
        <v>0</v>
      </c>
      <c r="CF306" s="221">
        <f t="shared" si="4929"/>
        <v>12204.99</v>
      </c>
      <c r="CG306" s="222">
        <f t="shared" si="4930"/>
        <v>1</v>
      </c>
      <c r="CH306" s="222">
        <f t="shared" si="4931"/>
        <v>0</v>
      </c>
      <c r="CI306" s="223">
        <v>42705</v>
      </c>
      <c r="CJ306" s="209">
        <f t="shared" si="4932"/>
        <v>12204.99</v>
      </c>
      <c r="CK306" s="209">
        <f t="shared" si="4933"/>
        <v>0</v>
      </c>
      <c r="CL306" s="209">
        <f t="shared" si="4990"/>
        <v>1280881.919999999</v>
      </c>
      <c r="CM306" s="207">
        <f>MAX(CL55:CL306)</f>
        <v>1280881.919999999</v>
      </c>
      <c r="CN306" s="207">
        <f t="shared" si="4934"/>
        <v>0</v>
      </c>
      <c r="CO306" s="247"/>
      <c r="CP306" s="226"/>
      <c r="CQ306" s="227">
        <f t="shared" si="4935"/>
        <v>44166</v>
      </c>
      <c r="CR306" s="228">
        <f t="shared" si="4936"/>
        <v>264461</v>
      </c>
      <c r="CS306" s="228">
        <f t="shared" si="4937"/>
        <v>0</v>
      </c>
      <c r="CT306" s="228">
        <f t="shared" si="4938"/>
        <v>0</v>
      </c>
      <c r="CU306" s="228">
        <f t="shared" si="4939"/>
        <v>0</v>
      </c>
      <c r="CV306" s="228">
        <f t="shared" si="4940"/>
        <v>0</v>
      </c>
      <c r="CW306" s="228">
        <f t="shared" si="4941"/>
        <v>182706</v>
      </c>
      <c r="CX306" s="228">
        <f t="shared" si="4942"/>
        <v>0</v>
      </c>
      <c r="CY306" s="228">
        <f t="shared" si="4943"/>
        <v>0</v>
      </c>
      <c r="CZ306" s="228">
        <f t="shared" si="4944"/>
        <v>0</v>
      </c>
      <c r="DA306" s="228">
        <f t="shared" si="4945"/>
        <v>94649.599999999991</v>
      </c>
      <c r="DB306" s="228">
        <f t="shared" si="4946"/>
        <v>185314</v>
      </c>
      <c r="DC306" s="228">
        <f t="shared" si="4947"/>
        <v>0</v>
      </c>
      <c r="DD306" s="228">
        <f t="shared" si="4948"/>
        <v>0</v>
      </c>
      <c r="DE306" s="228">
        <f t="shared" si="4949"/>
        <v>184882.74999999991</v>
      </c>
      <c r="DF306" s="228">
        <f t="shared" si="4950"/>
        <v>0</v>
      </c>
      <c r="DG306" s="228">
        <f t="shared" si="4951"/>
        <v>0</v>
      </c>
      <c r="DH306" s="228">
        <f t="shared" si="4952"/>
        <v>140396.07000000007</v>
      </c>
      <c r="DI306" s="228">
        <f t="shared" si="4953"/>
        <v>0</v>
      </c>
      <c r="DJ306" s="228">
        <f t="shared" si="4954"/>
        <v>0</v>
      </c>
      <c r="DK306" s="228">
        <f t="shared" si="4955"/>
        <v>506246.47999999981</v>
      </c>
      <c r="DL306" s="228">
        <f t="shared" si="4956"/>
        <v>0</v>
      </c>
      <c r="DM306" s="228">
        <f t="shared" si="4957"/>
        <v>0</v>
      </c>
      <c r="DN306" s="228">
        <f t="shared" si="4958"/>
        <v>0</v>
      </c>
      <c r="DO306" s="228">
        <f t="shared" si="4959"/>
        <v>0</v>
      </c>
      <c r="DP306" s="229">
        <f t="shared" si="4960"/>
        <v>44166</v>
      </c>
      <c r="DQ306" s="228">
        <f t="shared" si="4002"/>
        <v>1558655.8999999997</v>
      </c>
      <c r="DR306" s="230">
        <f t="shared" si="4003"/>
        <v>44166</v>
      </c>
      <c r="DS306" s="231">
        <f t="shared" si="4004"/>
        <v>0</v>
      </c>
      <c r="DT306" s="232"/>
      <c r="DU306" s="232"/>
      <c r="DV306" s="232"/>
      <c r="DW306" s="232"/>
      <c r="DX306" s="232"/>
      <c r="DY306" s="232"/>
      <c r="DZ306" s="232"/>
      <c r="EA306" s="232"/>
      <c r="EB306" s="232"/>
      <c r="EC306" s="232"/>
      <c r="ED306" s="232"/>
      <c r="EE306" s="232"/>
      <c r="EF306" s="232"/>
      <c r="EG306" s="232"/>
      <c r="EH306" s="232"/>
      <c r="EI306" s="232"/>
      <c r="EJ306" s="232"/>
      <c r="EK306" s="232"/>
      <c r="EL306" s="232"/>
      <c r="EM306" s="232"/>
      <c r="EN306" s="205"/>
      <c r="EO306" s="205"/>
      <c r="EP306" s="205"/>
      <c r="EQ306" s="205"/>
      <c r="ER306" s="205"/>
      <c r="ES306" s="205"/>
      <c r="ET306" s="205"/>
      <c r="EU306" s="205"/>
      <c r="EV306" s="205"/>
      <c r="EW306" s="205"/>
      <c r="EX306" s="205"/>
      <c r="EY306" s="205"/>
      <c r="EZ306" s="205"/>
      <c r="FA306" s="233"/>
      <c r="FB306" s="233"/>
      <c r="FC306" s="233"/>
      <c r="FD306" s="233"/>
      <c r="FE306" s="233"/>
      <c r="FF306" s="233"/>
      <c r="FG306" s="233"/>
      <c r="FH306" s="233"/>
      <c r="FI306" s="233"/>
    </row>
    <row r="307" spans="1:165" s="234" customFormat="1" ht="19.5" customHeight="1" x14ac:dyDescent="0.35">
      <c r="A307" s="205"/>
      <c r="B307" s="466"/>
      <c r="C307" s="467"/>
      <c r="D307" s="467"/>
      <c r="E307" s="467"/>
      <c r="F307" s="481" t="s">
        <v>70</v>
      </c>
      <c r="G307" s="467"/>
      <c r="H307" s="482" t="s">
        <v>28</v>
      </c>
      <c r="I307" s="347"/>
      <c r="J307" s="210"/>
      <c r="K307" s="248"/>
      <c r="L307" s="212"/>
      <c r="M307"/>
      <c r="N307" s="235"/>
      <c r="O307" s="214"/>
      <c r="P307"/>
      <c r="Q307" s="236"/>
      <c r="R307" s="212"/>
      <c r="S307"/>
      <c r="T307" s="237"/>
      <c r="U307" s="216"/>
      <c r="V307"/>
      <c r="W307" s="237"/>
      <c r="X307" s="216"/>
      <c r="Y307" s="384" t="s">
        <v>70</v>
      </c>
      <c r="Z307" s="238"/>
      <c r="AA307" s="218"/>
      <c r="AB307" s="384" t="s">
        <v>70</v>
      </c>
      <c r="AC307" s="239"/>
      <c r="AD307" s="216"/>
      <c r="AE307" s="384" t="s">
        <v>70</v>
      </c>
      <c r="AF307" s="239"/>
      <c r="AG307" s="216"/>
      <c r="AH307" s="384" t="s">
        <v>70</v>
      </c>
      <c r="AI307" s="238"/>
      <c r="AJ307" s="218"/>
      <c r="AK307" s="384" t="s">
        <v>70</v>
      </c>
      <c r="AL307" s="239"/>
      <c r="AM307" s="216"/>
      <c r="AN307" s="384" t="s">
        <v>70</v>
      </c>
      <c r="AO307" s="238"/>
      <c r="AP307" s="218"/>
      <c r="AQ307" s="378" t="s">
        <v>4</v>
      </c>
      <c r="AR307" s="239"/>
      <c r="AS307" s="216"/>
      <c r="AT307" s="378" t="s">
        <v>4</v>
      </c>
      <c r="AU307" s="240"/>
      <c r="AV307" s="214"/>
      <c r="AW307" s="378" t="s">
        <v>4</v>
      </c>
      <c r="AX307" s="236"/>
      <c r="AY307" s="212"/>
      <c r="AZ307" s="384" t="s">
        <v>4</v>
      </c>
      <c r="BA307" s="241"/>
      <c r="BB307" s="214"/>
      <c r="BC307" s="384" t="s">
        <v>4</v>
      </c>
      <c r="BD307" s="242"/>
      <c r="BE307" s="212"/>
      <c r="BF307" s="380" t="s">
        <v>140</v>
      </c>
      <c r="BG307" s="242"/>
      <c r="BH307" s="212"/>
      <c r="BI307" s="380" t="s">
        <v>140</v>
      </c>
      <c r="BJ307" s="240"/>
      <c r="BK307" s="212"/>
      <c r="BL307" s="380" t="s">
        <v>140</v>
      </c>
      <c r="BM307" s="240"/>
      <c r="BN307" s="212"/>
      <c r="BO307" s="378" t="s">
        <v>4</v>
      </c>
      <c r="BP307" s="236"/>
      <c r="BQ307" s="212"/>
      <c r="BR307" s="378" t="s">
        <v>4</v>
      </c>
      <c r="BS307" s="242"/>
      <c r="BT307" s="212"/>
      <c r="BU307" s="378" t="s">
        <v>4</v>
      </c>
      <c r="BV307" s="240"/>
      <c r="BW307" s="220"/>
      <c r="BX307" s="378" t="s">
        <v>4</v>
      </c>
      <c r="BY307" s="236"/>
      <c r="BZ307" s="212"/>
      <c r="CA307" s="249"/>
      <c r="CB307" s="240"/>
      <c r="CC307" s="214"/>
      <c r="CD307" s="250"/>
      <c r="CE307" s="242"/>
      <c r="CF307" s="251" t="s">
        <v>4</v>
      </c>
      <c r="CG307" s="222"/>
      <c r="CH307" s="222"/>
      <c r="CI307" s="223"/>
      <c r="CJ307" s="209"/>
      <c r="CK307" s="209"/>
      <c r="CL307" s="209"/>
      <c r="CM307" s="207"/>
      <c r="CN307" s="207"/>
      <c r="CO307" s="247"/>
      <c r="CP307" s="226"/>
      <c r="CQ307" s="227">
        <f>CI370</f>
        <v>44197</v>
      </c>
      <c r="CR307" s="228">
        <f>N370+CR306</f>
        <v>267228</v>
      </c>
      <c r="CS307" s="228">
        <f>Q370+CS306</f>
        <v>0</v>
      </c>
      <c r="CT307" s="228">
        <f>T370+CT306</f>
        <v>0</v>
      </c>
      <c r="CU307" s="228">
        <f>W370+CU306</f>
        <v>0</v>
      </c>
      <c r="CV307" s="228">
        <f>Z370+CV306</f>
        <v>0</v>
      </c>
      <c r="CW307" s="228">
        <f>AC370+CW306</f>
        <v>180994</v>
      </c>
      <c r="CX307" s="228">
        <f>AF370+CX306</f>
        <v>0</v>
      </c>
      <c r="CY307" s="228">
        <f>AI370+CY306</f>
        <v>0</v>
      </c>
      <c r="CZ307" s="228">
        <f>AL370+CZ306</f>
        <v>0</v>
      </c>
      <c r="DA307" s="228">
        <f>AO370+DA306</f>
        <v>93314.799999999988</v>
      </c>
      <c r="DB307" s="228">
        <f>AR370+DB306</f>
        <v>184840</v>
      </c>
      <c r="DC307" s="228">
        <f>AU370+DC306</f>
        <v>0</v>
      </c>
      <c r="DD307" s="228">
        <f>AX370+DD306</f>
        <v>0</v>
      </c>
      <c r="DE307" s="228">
        <f>BA370+DE306</f>
        <v>183877.49999999991</v>
      </c>
      <c r="DF307" s="228">
        <f>BD370+DF306</f>
        <v>0</v>
      </c>
      <c r="DG307" s="228">
        <f>BG370+DG306</f>
        <v>0</v>
      </c>
      <c r="DH307" s="228">
        <f>BJ370+DH306</f>
        <v>140013.32000000007</v>
      </c>
      <c r="DI307" s="228">
        <f>BM370+DI306</f>
        <v>0</v>
      </c>
      <c r="DJ307" s="228">
        <f>BP370+DJ306</f>
        <v>0</v>
      </c>
      <c r="DK307" s="228">
        <f>BS370+DK306</f>
        <v>505068.49999999983</v>
      </c>
      <c r="DL307" s="228">
        <f>BV370+DL306</f>
        <v>0</v>
      </c>
      <c r="DM307" s="228">
        <f>BY370+DM306</f>
        <v>0</v>
      </c>
      <c r="DN307" s="228">
        <f>CB370+DN306</f>
        <v>0</v>
      </c>
      <c r="DO307" s="228">
        <f>CE370+DO306</f>
        <v>0</v>
      </c>
      <c r="DP307" s="229">
        <f>B370</f>
        <v>44197</v>
      </c>
      <c r="DQ307" s="228">
        <f t="shared" si="4002"/>
        <v>1555336.1199999999</v>
      </c>
      <c r="DR307" s="230">
        <f t="shared" si="4003"/>
        <v>44197</v>
      </c>
      <c r="DS307" s="231">
        <f t="shared" si="4004"/>
        <v>0</v>
      </c>
      <c r="DT307" s="232"/>
      <c r="DU307" s="232"/>
      <c r="DV307" s="232"/>
      <c r="DW307" s="232"/>
      <c r="DX307" s="232"/>
      <c r="DY307" s="232"/>
      <c r="DZ307" s="232"/>
      <c r="EA307" s="232"/>
      <c r="EB307" s="232"/>
      <c r="EC307" s="232"/>
      <c r="ED307" s="232"/>
      <c r="EE307" s="232"/>
      <c r="EF307" s="232"/>
      <c r="EG307" s="232"/>
      <c r="EH307" s="232"/>
      <c r="EI307" s="232"/>
      <c r="EJ307" s="232"/>
      <c r="EK307" s="232"/>
      <c r="EL307" s="232"/>
      <c r="EM307" s="232"/>
      <c r="EN307" s="205"/>
      <c r="EO307" s="205"/>
      <c r="EP307" s="205"/>
      <c r="EQ307" s="205"/>
      <c r="ER307" s="205"/>
      <c r="ES307" s="205"/>
      <c r="ET307" s="205"/>
      <c r="EU307" s="205"/>
      <c r="EV307" s="205"/>
      <c r="EW307" s="205"/>
      <c r="EX307" s="205"/>
      <c r="EY307" s="205"/>
      <c r="EZ307" s="205"/>
      <c r="FA307" s="233"/>
      <c r="FB307" s="233"/>
      <c r="FC307" s="233"/>
      <c r="FD307" s="233"/>
      <c r="FE307" s="233"/>
      <c r="FF307" s="233"/>
      <c r="FG307" s="233"/>
      <c r="FH307" s="233"/>
      <c r="FI307" s="233"/>
    </row>
    <row r="308" spans="1:165" s="234" customFormat="1" ht="19.5" customHeight="1" x14ac:dyDescent="0.35">
      <c r="A308" s="205"/>
      <c r="B308" s="466"/>
      <c r="C308" s="467"/>
      <c r="D308" s="467"/>
      <c r="E308" s="467"/>
      <c r="F308" s="479">
        <f>SUM(F295:F307)</f>
        <v>52035.479999999996</v>
      </c>
      <c r="G308" s="479"/>
      <c r="H308" s="483">
        <f>F308/D55</f>
        <v>0.86725799999999997</v>
      </c>
      <c r="I308" s="344"/>
      <c r="J308" s="253"/>
      <c r="K308" s="248"/>
      <c r="L308" s="212">
        <f>L305</f>
        <v>1</v>
      </c>
      <c r="M308" s="389">
        <v>12071.5</v>
      </c>
      <c r="N308" s="235">
        <f>M308*L308</f>
        <v>12071.5</v>
      </c>
      <c r="O308" s="214">
        <f>O305</f>
        <v>0</v>
      </c>
      <c r="P308" s="389">
        <v>961.45</v>
      </c>
      <c r="Q308" s="236">
        <f>P308*O308</f>
        <v>0</v>
      </c>
      <c r="R308" s="212">
        <f>R305</f>
        <v>0</v>
      </c>
      <c r="S308" s="389">
        <v>12106.6</v>
      </c>
      <c r="T308" s="237">
        <f>S308*R308</f>
        <v>0</v>
      </c>
      <c r="U308" s="216">
        <f>U305</f>
        <v>0</v>
      </c>
      <c r="V308" s="389">
        <v>719.26</v>
      </c>
      <c r="W308" s="237">
        <f>V308*U308</f>
        <v>0</v>
      </c>
      <c r="X308" s="216">
        <f>X305</f>
        <v>0</v>
      </c>
      <c r="Y308" s="385">
        <v>27327</v>
      </c>
      <c r="Z308" s="238">
        <f>Y308*X308</f>
        <v>0</v>
      </c>
      <c r="AA308" s="218">
        <f>AA305</f>
        <v>1</v>
      </c>
      <c r="AB308" s="385">
        <v>13468.5</v>
      </c>
      <c r="AC308" s="239">
        <f>AB308*AA308</f>
        <v>13468.5</v>
      </c>
      <c r="AD308" s="216">
        <f>AD305</f>
        <v>0</v>
      </c>
      <c r="AE308" s="385">
        <v>2381.6999999999998</v>
      </c>
      <c r="AF308" s="239">
        <f>AE308*AD308</f>
        <v>0</v>
      </c>
      <c r="AG308" s="216">
        <f>AG305</f>
        <v>0</v>
      </c>
      <c r="AH308" s="385">
        <v>11337</v>
      </c>
      <c r="AI308" s="238">
        <f>AH308*AG308</f>
        <v>0</v>
      </c>
      <c r="AJ308" s="218">
        <f>AJ305</f>
        <v>0</v>
      </c>
      <c r="AK308" s="385">
        <v>5434.5</v>
      </c>
      <c r="AL308" s="239">
        <f>AK308*AJ308</f>
        <v>0</v>
      </c>
      <c r="AM308" s="216">
        <f>AM305</f>
        <v>1</v>
      </c>
      <c r="AN308" s="385">
        <v>1893</v>
      </c>
      <c r="AO308" s="238">
        <f>AN308*AM308</f>
        <v>1893</v>
      </c>
      <c r="AP308" s="218">
        <f>AP305</f>
        <v>1</v>
      </c>
      <c r="AQ308" s="389">
        <v>500</v>
      </c>
      <c r="AR308" s="239">
        <f>AQ308*AP308</f>
        <v>500</v>
      </c>
      <c r="AS308" s="216">
        <f>AS305</f>
        <v>0</v>
      </c>
      <c r="AT308" s="399">
        <v>-336.1</v>
      </c>
      <c r="AU308" s="240">
        <f>AT308*AS308</f>
        <v>0</v>
      </c>
      <c r="AV308" s="214">
        <f>AV305</f>
        <v>0</v>
      </c>
      <c r="AW308" s="389">
        <v>3788</v>
      </c>
      <c r="AX308" s="236">
        <f>AW308*AV308</f>
        <v>0</v>
      </c>
      <c r="AY308" s="212">
        <f>AY305</f>
        <v>1</v>
      </c>
      <c r="AZ308" s="386">
        <v>-6434.51</v>
      </c>
      <c r="BA308" s="241">
        <f>AZ308*AY308</f>
        <v>-6434.51</v>
      </c>
      <c r="BB308" s="214">
        <f>BB305</f>
        <v>0</v>
      </c>
      <c r="BC308" s="386">
        <v>-1099.75</v>
      </c>
      <c r="BD308" s="242">
        <f>BC308*BB308</f>
        <v>0</v>
      </c>
      <c r="BE308" s="212">
        <f>BE305</f>
        <v>0</v>
      </c>
      <c r="BF308" s="381">
        <v>-4775</v>
      </c>
      <c r="BG308" s="242">
        <f>BF308*BE308</f>
        <v>0</v>
      </c>
      <c r="BH308" s="212">
        <f>BH305</f>
        <v>1</v>
      </c>
      <c r="BI308" s="381">
        <v>-2680</v>
      </c>
      <c r="BJ308" s="240">
        <f>BI308*BH308</f>
        <v>-2680</v>
      </c>
      <c r="BK308" s="212">
        <f>BK305</f>
        <v>0</v>
      </c>
      <c r="BL308" s="381">
        <v>-1004</v>
      </c>
      <c r="BM308" s="240">
        <f>BL308*BK308</f>
        <v>0</v>
      </c>
      <c r="BN308" s="212">
        <f>BN305</f>
        <v>0</v>
      </c>
      <c r="BO308" s="399">
        <v>-839.75</v>
      </c>
      <c r="BP308" s="236">
        <f>BO308*BN308</f>
        <v>0</v>
      </c>
      <c r="BQ308" s="212">
        <f>BQ305</f>
        <v>2</v>
      </c>
      <c r="BR308" s="389">
        <v>16608.5</v>
      </c>
      <c r="BS308" s="242">
        <f>BR308*BQ308</f>
        <v>33217</v>
      </c>
      <c r="BT308" s="212">
        <f>BT305</f>
        <v>0</v>
      </c>
      <c r="BU308" s="389">
        <v>8089.75</v>
      </c>
      <c r="BV308" s="240">
        <f>BU308*BT308</f>
        <v>0</v>
      </c>
      <c r="BW308" s="220">
        <f>BW305</f>
        <v>0</v>
      </c>
      <c r="BX308" s="389">
        <v>1274.75</v>
      </c>
      <c r="BY308" s="236">
        <f>BX308*BW308</f>
        <v>0</v>
      </c>
      <c r="BZ308" s="212">
        <f>BZ305</f>
        <v>0</v>
      </c>
      <c r="CA308" s="213"/>
      <c r="CB308" s="240">
        <f>CA308*BZ308</f>
        <v>0</v>
      </c>
      <c r="CC308" s="214">
        <f>CC305</f>
        <v>0</v>
      </c>
      <c r="CD308" s="215"/>
      <c r="CE308" s="242">
        <f>CD308*CC308</f>
        <v>0</v>
      </c>
      <c r="CF308" s="254">
        <f>N308+Q308+T308+W308+Z308+AC308+AF308+AI308+AL308+AO308+AR308+AU308+AX308+BA308+BD308+BG308+BJ308+BM308+BP308+BS308+BV308+BY308+CB308+CE308</f>
        <v>52035.49</v>
      </c>
      <c r="CG308" s="222"/>
      <c r="CH308" s="222"/>
      <c r="CI308" s="223"/>
      <c r="CJ308" s="209"/>
      <c r="CK308" s="209"/>
      <c r="CL308" s="209"/>
      <c r="CM308" s="207"/>
      <c r="CN308" s="207"/>
      <c r="CO308" s="225"/>
      <c r="CP308" s="226"/>
      <c r="CQ308" s="227">
        <f>CI371</f>
        <v>44228</v>
      </c>
      <c r="CR308" s="228">
        <f>N371+CR307</f>
        <v>269326</v>
      </c>
      <c r="CS308" s="228">
        <f>Q371+CS307</f>
        <v>0</v>
      </c>
      <c r="CT308" s="228">
        <f>T371+CT307</f>
        <v>0</v>
      </c>
      <c r="CU308" s="228">
        <f>W371+CU307</f>
        <v>0</v>
      </c>
      <c r="CV308" s="228">
        <f>Z371+CV307</f>
        <v>0</v>
      </c>
      <c r="CW308" s="228">
        <f>AC371+CW307</f>
        <v>186580.5</v>
      </c>
      <c r="CX308" s="228">
        <f>AF371+CX307</f>
        <v>0</v>
      </c>
      <c r="CY308" s="228">
        <f>AI371+CY307</f>
        <v>0</v>
      </c>
      <c r="CZ308" s="228">
        <f>AL371+CZ307</f>
        <v>0</v>
      </c>
      <c r="DA308" s="228">
        <f>AO371+DA307</f>
        <v>92939.999999999985</v>
      </c>
      <c r="DB308" s="228">
        <f>AR371+DB307</f>
        <v>183734</v>
      </c>
      <c r="DC308" s="228">
        <f>AU371+DC307</f>
        <v>0</v>
      </c>
      <c r="DD308" s="228">
        <f>AX371+DD307</f>
        <v>0</v>
      </c>
      <c r="DE308" s="228">
        <f>BA371+DE307</f>
        <v>186444.99999999991</v>
      </c>
      <c r="DF308" s="228">
        <f>BD371+DF307</f>
        <v>0</v>
      </c>
      <c r="DG308" s="228">
        <f>BG371+DG307</f>
        <v>0</v>
      </c>
      <c r="DH308" s="228">
        <f>BJ371+DH307</f>
        <v>139306.82000000007</v>
      </c>
      <c r="DI308" s="228">
        <f>BM371+DI307</f>
        <v>0</v>
      </c>
      <c r="DJ308" s="228">
        <f>BP371+DJ307</f>
        <v>0</v>
      </c>
      <c r="DK308" s="228">
        <f>BS371+DK307</f>
        <v>509193.49999999983</v>
      </c>
      <c r="DL308" s="228">
        <f>BV371+DL307</f>
        <v>0</v>
      </c>
      <c r="DM308" s="228">
        <f>BY371+DM307</f>
        <v>0</v>
      </c>
      <c r="DN308" s="228">
        <f>CB371+DN307</f>
        <v>0</v>
      </c>
      <c r="DO308" s="228">
        <f>CE371+DO307</f>
        <v>0</v>
      </c>
      <c r="DP308" s="229">
        <f>B371</f>
        <v>44228</v>
      </c>
      <c r="DQ308" s="228">
        <f t="shared" si="4002"/>
        <v>1567525.8199999996</v>
      </c>
      <c r="DR308" s="230">
        <f>DP309</f>
        <v>44256</v>
      </c>
      <c r="DS308" s="231">
        <f t="shared" si="4004"/>
        <v>0</v>
      </c>
      <c r="DT308" s="232"/>
      <c r="DU308" s="232"/>
      <c r="DV308" s="232"/>
      <c r="DW308" s="232"/>
      <c r="DX308" s="232"/>
      <c r="DY308" s="232"/>
      <c r="DZ308" s="232"/>
      <c r="EA308" s="232"/>
      <c r="EB308" s="232"/>
      <c r="EC308" s="232"/>
      <c r="ED308" s="232"/>
      <c r="EE308" s="232"/>
      <c r="EF308" s="232"/>
      <c r="EG308" s="232"/>
      <c r="EH308" s="232"/>
      <c r="EI308" s="232"/>
      <c r="EJ308" s="232"/>
      <c r="EK308" s="232"/>
      <c r="EL308" s="232"/>
      <c r="EM308" s="232"/>
      <c r="EN308" s="205"/>
      <c r="EO308" s="205"/>
      <c r="EP308" s="205"/>
      <c r="EQ308" s="205"/>
      <c r="ER308" s="205"/>
      <c r="ES308" s="205"/>
      <c r="ET308" s="205"/>
      <c r="EU308" s="205"/>
      <c r="EV308" s="205"/>
      <c r="EW308" s="205"/>
      <c r="EX308" s="205"/>
      <c r="EY308" s="205"/>
      <c r="EZ308" s="205"/>
      <c r="FA308" s="233"/>
      <c r="FB308" s="233"/>
      <c r="FC308" s="233"/>
      <c r="FD308" s="233"/>
      <c r="FE308" s="233"/>
      <c r="FF308" s="233"/>
      <c r="FG308" s="233"/>
      <c r="FH308" s="233"/>
      <c r="FI308" s="233"/>
    </row>
    <row r="309" spans="1:165" s="234" customFormat="1" ht="19.5" customHeight="1" x14ac:dyDescent="0.35">
      <c r="A309" s="205"/>
      <c r="B309" s="466"/>
      <c r="C309" s="467"/>
      <c r="D309" s="467"/>
      <c r="E309" s="467"/>
      <c r="F309" s="467"/>
      <c r="G309" s="467"/>
      <c r="H309" s="480"/>
      <c r="I309" s="347"/>
      <c r="J309" s="210"/>
      <c r="K309" s="248"/>
      <c r="L309" s="212"/>
      <c r="M309"/>
      <c r="N309" s="255"/>
      <c r="O309" s="214"/>
      <c r="P309"/>
      <c r="Q309" s="256"/>
      <c r="R309" s="212"/>
      <c r="S309"/>
      <c r="T309" s="257"/>
      <c r="U309" s="216"/>
      <c r="V309"/>
      <c r="W309" s="258"/>
      <c r="X309" s="216"/>
      <c r="Y309"/>
      <c r="Z309" s="259"/>
      <c r="AA309" s="218"/>
      <c r="AB309"/>
      <c r="AC309" s="258"/>
      <c r="AD309" s="216"/>
      <c r="AE309"/>
      <c r="AF309" s="258"/>
      <c r="AG309" s="216"/>
      <c r="AH309"/>
      <c r="AI309" s="259"/>
      <c r="AJ309" s="218"/>
      <c r="AK309"/>
      <c r="AL309" s="258"/>
      <c r="AM309" s="216"/>
      <c r="AN309"/>
      <c r="AO309" s="259"/>
      <c r="AP309" s="218"/>
      <c r="AQ309"/>
      <c r="AR309" s="258"/>
      <c r="AS309" s="216"/>
      <c r="AT309"/>
      <c r="AU309" s="260"/>
      <c r="AV309" s="214"/>
      <c r="AW309"/>
      <c r="AX309" s="256"/>
      <c r="AY309" s="212"/>
      <c r="AZ309"/>
      <c r="BA309" s="260"/>
      <c r="BB309" s="214"/>
      <c r="BC309"/>
      <c r="BD309" s="256"/>
      <c r="BE309" s="212"/>
      <c r="BF309"/>
      <c r="BG309" s="256"/>
      <c r="BH309" s="212"/>
      <c r="BI309"/>
      <c r="BJ309" s="260"/>
      <c r="BK309" s="212"/>
      <c r="BL309"/>
      <c r="BM309" s="260"/>
      <c r="BN309" s="212"/>
      <c r="BO309"/>
      <c r="BP309" s="256"/>
      <c r="BQ309" s="212"/>
      <c r="BR309"/>
      <c r="BS309" s="256"/>
      <c r="BT309" s="212"/>
      <c r="BU309"/>
      <c r="BV309" s="260"/>
      <c r="BW309" s="220"/>
      <c r="BX309"/>
      <c r="BY309" s="256"/>
      <c r="BZ309" s="212"/>
      <c r="CA309" s="249"/>
      <c r="CB309" s="260"/>
      <c r="CC309" s="214"/>
      <c r="CD309" s="250"/>
      <c r="CE309" s="261"/>
      <c r="CF309" s="221"/>
      <c r="CG309" s="222"/>
      <c r="CH309" s="222"/>
      <c r="CI309" s="223"/>
      <c r="CJ309" s="209"/>
      <c r="CK309" s="209"/>
      <c r="CL309" s="209"/>
      <c r="CM309" s="207"/>
      <c r="CN309" s="207"/>
      <c r="CO309" s="225" t="b">
        <f>(CN310=CM394)</f>
        <v>0</v>
      </c>
      <c r="CP309" s="226">
        <f t="shared" ref="CP309:CP320" si="5201">CO309*CI310</f>
        <v>0</v>
      </c>
      <c r="CQ309" s="227">
        <f>CI372</f>
        <v>44256</v>
      </c>
      <c r="CR309" s="228">
        <f>N372+CR308</f>
        <v>277036</v>
      </c>
      <c r="CS309" s="228">
        <f>Q372+CS308</f>
        <v>0</v>
      </c>
      <c r="CT309" s="228">
        <f>T372+CT308</f>
        <v>0</v>
      </c>
      <c r="CU309" s="228">
        <f>W372+CU308</f>
        <v>0</v>
      </c>
      <c r="CV309" s="228">
        <f>Z372+CV308</f>
        <v>0</v>
      </c>
      <c r="CW309" s="228">
        <f>AC372+CW308</f>
        <v>187380.5</v>
      </c>
      <c r="CX309" s="228">
        <f>AF372+CX308</f>
        <v>0</v>
      </c>
      <c r="CY309" s="228">
        <f>AI372+CY308</f>
        <v>0</v>
      </c>
      <c r="CZ309" s="228">
        <f>AL372+CZ308</f>
        <v>0</v>
      </c>
      <c r="DA309" s="228">
        <f>AO372+DA308</f>
        <v>95376.199999999983</v>
      </c>
      <c r="DB309" s="228">
        <f>AR372+DB308</f>
        <v>185182</v>
      </c>
      <c r="DC309" s="228">
        <f>AU372+DC308</f>
        <v>0</v>
      </c>
      <c r="DD309" s="228">
        <f>AX372+DD308</f>
        <v>0</v>
      </c>
      <c r="DE309" s="228">
        <f>BA372+DE308</f>
        <v>192214.99999999991</v>
      </c>
      <c r="DF309" s="228">
        <f>BD372+DF308</f>
        <v>0</v>
      </c>
      <c r="DG309" s="228">
        <f>BG372+DG308</f>
        <v>0</v>
      </c>
      <c r="DH309" s="228">
        <f>BJ372+DH308</f>
        <v>141114.07000000007</v>
      </c>
      <c r="DI309" s="228">
        <f>BM372+DI308</f>
        <v>0</v>
      </c>
      <c r="DJ309" s="228">
        <f>BP372+DJ308</f>
        <v>0</v>
      </c>
      <c r="DK309" s="228">
        <f>BS372+DK308</f>
        <v>518205.99999999983</v>
      </c>
      <c r="DL309" s="228">
        <f>BV372+DL308</f>
        <v>0</v>
      </c>
      <c r="DM309" s="228">
        <f>BY372+DM308</f>
        <v>0</v>
      </c>
      <c r="DN309" s="228">
        <f>CB372+DN308</f>
        <v>0</v>
      </c>
      <c r="DO309" s="228">
        <f>CE372+DO308</f>
        <v>0</v>
      </c>
      <c r="DP309" s="229">
        <f>B372</f>
        <v>44256</v>
      </c>
      <c r="DQ309" s="228">
        <f t="shared" si="4002"/>
        <v>1596509.7699999998</v>
      </c>
      <c r="DR309" s="230">
        <f t="shared" ref="DR309" si="5202">DP310</f>
        <v>0</v>
      </c>
      <c r="DS309" s="231">
        <f t="shared" si="4004"/>
        <v>0</v>
      </c>
      <c r="DT309" s="232"/>
      <c r="DU309" s="232"/>
      <c r="DV309" s="232"/>
      <c r="DW309" s="232"/>
      <c r="DX309" s="232"/>
      <c r="DY309" s="232"/>
      <c r="DZ309" s="232"/>
      <c r="EA309" s="232"/>
      <c r="EB309" s="232"/>
      <c r="EC309" s="232"/>
      <c r="ED309" s="232"/>
      <c r="EE309" s="232"/>
      <c r="EF309" s="232"/>
      <c r="EG309" s="232"/>
      <c r="EH309" s="232"/>
      <c r="EI309" s="232"/>
      <c r="EJ309" s="232"/>
      <c r="EK309" s="232"/>
      <c r="EL309" s="232"/>
      <c r="EM309" s="232"/>
      <c r="EN309" s="205"/>
      <c r="EO309" s="205"/>
      <c r="EP309" s="205"/>
      <c r="EQ309" s="205"/>
      <c r="ER309" s="205"/>
      <c r="ES309" s="205"/>
      <c r="ET309" s="205"/>
      <c r="EU309" s="205"/>
      <c r="EV309" s="205"/>
      <c r="EW309" s="205"/>
      <c r="EX309" s="205"/>
      <c r="EY309" s="205"/>
      <c r="EZ309" s="205"/>
      <c r="FA309" s="233"/>
      <c r="FB309" s="233"/>
      <c r="FC309" s="233"/>
      <c r="FD309" s="233"/>
      <c r="FE309" s="233"/>
      <c r="FF309" s="233"/>
      <c r="FG309" s="233"/>
      <c r="FH309" s="233"/>
      <c r="FI309" s="233"/>
    </row>
    <row r="310" spans="1:165" s="234" customFormat="1" ht="19.5" customHeight="1" x14ac:dyDescent="0.35">
      <c r="A310" s="205"/>
      <c r="B310" s="466">
        <f>EDATE(B306,1)</f>
        <v>42736</v>
      </c>
      <c r="C310" s="467">
        <f>C295</f>
        <v>60000</v>
      </c>
      <c r="D310" s="467">
        <f>(F308&lt;0)*-F308</f>
        <v>0</v>
      </c>
      <c r="E310" s="467">
        <f>(F308&gt;0)*-F308</f>
        <v>-52035.479999999996</v>
      </c>
      <c r="F310" s="467">
        <f t="shared" ref="F310:F321" si="5203">CF310</f>
        <v>8056.1</v>
      </c>
      <c r="G310" s="467">
        <f>F310+D55</f>
        <v>68056.100000000006</v>
      </c>
      <c r="H310" s="480">
        <f>F310/D55</f>
        <v>0.13426833333333335</v>
      </c>
      <c r="I310" s="347">
        <f>F310+I306</f>
        <v>1288938.0199999991</v>
      </c>
      <c r="J310" s="210">
        <f t="shared" ref="J310:J321" si="5204">CN310</f>
        <v>0</v>
      </c>
      <c r="K310" s="211">
        <v>42736</v>
      </c>
      <c r="L310" s="212">
        <f>L306</f>
        <v>1</v>
      </c>
      <c r="M310" s="398">
        <v>2002</v>
      </c>
      <c r="N310" s="235">
        <f t="shared" ref="N310:N321" si="5205">M310*L310</f>
        <v>2002</v>
      </c>
      <c r="O310" s="214">
        <f>O306</f>
        <v>0</v>
      </c>
      <c r="P310" s="398">
        <v>200.2</v>
      </c>
      <c r="Q310" s="236">
        <f t="shared" ref="Q310:Q321" si="5206">P310*O310</f>
        <v>0</v>
      </c>
      <c r="R310" s="212">
        <f>R306</f>
        <v>0</v>
      </c>
      <c r="S310" s="398">
        <v>5063</v>
      </c>
      <c r="T310" s="237">
        <f t="shared" ref="T310:T321" si="5207">S310*R310</f>
        <v>0</v>
      </c>
      <c r="U310" s="216">
        <f>U306</f>
        <v>0</v>
      </c>
      <c r="V310" s="398">
        <v>506.3</v>
      </c>
      <c r="W310" s="237">
        <f t="shared" ref="W310:W321" si="5208">V310*U310</f>
        <v>0</v>
      </c>
      <c r="X310" s="216">
        <f>X306</f>
        <v>0</v>
      </c>
      <c r="Y310" s="383">
        <v>233</v>
      </c>
      <c r="Z310" s="238">
        <f t="shared" ref="Z310:Z321" si="5209">Y310*X310</f>
        <v>0</v>
      </c>
      <c r="AA310" s="218">
        <f>AA306</f>
        <v>1</v>
      </c>
      <c r="AB310" s="383">
        <v>97</v>
      </c>
      <c r="AC310" s="239">
        <f t="shared" ref="AC310:AC321" si="5210">AB310*AA310</f>
        <v>97</v>
      </c>
      <c r="AD310" s="216">
        <f>AD306</f>
        <v>0</v>
      </c>
      <c r="AE310" s="382">
        <v>-11.8</v>
      </c>
      <c r="AF310" s="239">
        <f t="shared" ref="AF310:AF321" si="5211">AE310*AD310</f>
        <v>0</v>
      </c>
      <c r="AG310" s="216">
        <f>AG306</f>
        <v>0</v>
      </c>
      <c r="AH310" s="383">
        <v>1891</v>
      </c>
      <c r="AI310" s="238">
        <f t="shared" ref="AI310:AI321" si="5212">AH310*AG310</f>
        <v>0</v>
      </c>
      <c r="AJ310" s="218">
        <f>AJ306</f>
        <v>0</v>
      </c>
      <c r="AK310" s="383">
        <v>926</v>
      </c>
      <c r="AL310" s="239">
        <f t="shared" ref="AL310:AL321" si="5213">AK310*AJ310</f>
        <v>0</v>
      </c>
      <c r="AM310" s="216">
        <f>AM306</f>
        <v>1</v>
      </c>
      <c r="AN310" s="383">
        <v>347</v>
      </c>
      <c r="AO310" s="238">
        <f t="shared" ref="AO310:AO321" si="5214">AN310*AM310</f>
        <v>347</v>
      </c>
      <c r="AP310" s="218">
        <f>AP306</f>
        <v>1</v>
      </c>
      <c r="AQ310" s="398">
        <v>428</v>
      </c>
      <c r="AR310" s="239">
        <f t="shared" ref="AR310:AR321" si="5215">AQ310*AP310</f>
        <v>428</v>
      </c>
      <c r="AS310" s="216">
        <f>AS306</f>
        <v>0</v>
      </c>
      <c r="AT310" s="398">
        <v>7.7</v>
      </c>
      <c r="AU310" s="240">
        <f t="shared" ref="AU310:AU321" si="5216">AT310*AS310</f>
        <v>0</v>
      </c>
      <c r="AV310" s="214">
        <f>AV306</f>
        <v>0</v>
      </c>
      <c r="AW310" s="398">
        <v>740</v>
      </c>
      <c r="AX310" s="236">
        <f t="shared" ref="AX310:AX321" si="5217">AW310*AV310</f>
        <v>0</v>
      </c>
      <c r="AY310" s="212">
        <f>AY306</f>
        <v>1</v>
      </c>
      <c r="AZ310" s="383">
        <v>2053.4899999999998</v>
      </c>
      <c r="BA310" s="241">
        <f t="shared" ref="BA310:BA321" si="5218">AZ310*AY310</f>
        <v>2053.4899999999998</v>
      </c>
      <c r="BB310" s="214">
        <f>BB306</f>
        <v>0</v>
      </c>
      <c r="BC310" s="383">
        <v>170.25</v>
      </c>
      <c r="BD310" s="242">
        <f t="shared" ref="BD310:BD321" si="5219">BC310*BB310</f>
        <v>0</v>
      </c>
      <c r="BE310" s="212">
        <f>BE306</f>
        <v>0</v>
      </c>
      <c r="BF310" s="375">
        <v>2552.25</v>
      </c>
      <c r="BG310" s="242">
        <f t="shared" ref="BG310:BG321" si="5220">BF310*BE310</f>
        <v>0</v>
      </c>
      <c r="BH310" s="212">
        <f>BH306</f>
        <v>1</v>
      </c>
      <c r="BI310" s="375">
        <v>1256.6300000000001</v>
      </c>
      <c r="BJ310" s="240">
        <f t="shared" ref="BJ310:BJ321" si="5221">BI310*BH310</f>
        <v>1256.6300000000001</v>
      </c>
      <c r="BK310" s="212">
        <f>BK306</f>
        <v>0</v>
      </c>
      <c r="BL310" s="375">
        <v>220.13</v>
      </c>
      <c r="BM310" s="240">
        <f t="shared" ref="BM310:BM321" si="5222">BL310*BK310</f>
        <v>0</v>
      </c>
      <c r="BN310" s="212">
        <f>BN306</f>
        <v>0</v>
      </c>
      <c r="BO310" s="398">
        <v>117.25</v>
      </c>
      <c r="BP310" s="236">
        <f t="shared" ref="BP310:BP321" si="5223">BO310*BN310</f>
        <v>0</v>
      </c>
      <c r="BQ310" s="212">
        <f>BQ306</f>
        <v>2</v>
      </c>
      <c r="BR310" s="398">
        <v>935.99</v>
      </c>
      <c r="BS310" s="242">
        <f t="shared" ref="BS310:BS321" si="5224">BR310*BQ310</f>
        <v>1871.98</v>
      </c>
      <c r="BT310" s="212">
        <f>BT306</f>
        <v>0</v>
      </c>
      <c r="BU310" s="398">
        <v>448.49</v>
      </c>
      <c r="BV310" s="240">
        <f t="shared" ref="BV310:BV321" si="5225">BU310*BT310</f>
        <v>0</v>
      </c>
      <c r="BW310" s="220">
        <f>BW306</f>
        <v>0</v>
      </c>
      <c r="BX310" s="398">
        <v>58.5</v>
      </c>
      <c r="BY310" s="236">
        <f t="shared" ref="BY310:BY321" si="5226">BX310*BW310</f>
        <v>0</v>
      </c>
      <c r="BZ310" s="212">
        <f>BZ306</f>
        <v>0</v>
      </c>
      <c r="CA310" s="213"/>
      <c r="CB310" s="240">
        <f t="shared" ref="CB310:CB321" si="5227">CA310*BZ310</f>
        <v>0</v>
      </c>
      <c r="CC310" s="214">
        <f>CC306</f>
        <v>0</v>
      </c>
      <c r="CD310" s="215"/>
      <c r="CE310" s="242">
        <f t="shared" ref="CE310:CE321" si="5228">CD310*CC310</f>
        <v>0</v>
      </c>
      <c r="CF310" s="221">
        <f t="shared" ref="CF310:CF321" si="5229">N310+Q310+T310+W310+Z310+AC310+AF310+AI310+AL310+AO310+AR310+AU310+AX310+BA310+BD310+BG310+BJ310+BM310+BP310+BS310+BV310+BY310+CB310+CE310</f>
        <v>8056.1</v>
      </c>
      <c r="CG310" s="222">
        <f t="shared" ref="CG310:CG321" si="5230">(CF310&gt;0)*1</f>
        <v>1</v>
      </c>
      <c r="CH310" s="222">
        <f t="shared" ref="CH310:CH321" si="5231">(CF310&lt;0)*1</f>
        <v>0</v>
      </c>
      <c r="CI310" s="223">
        <v>42736</v>
      </c>
      <c r="CJ310" s="209">
        <f t="shared" ref="CJ310:CJ321" si="5232">CF310*CG310</f>
        <v>8056.1</v>
      </c>
      <c r="CK310" s="209">
        <f t="shared" ref="CK310:CK321" si="5233">CF310*CH310</f>
        <v>0</v>
      </c>
      <c r="CL310" s="209">
        <f>CL306+CF310</f>
        <v>1288938.0199999991</v>
      </c>
      <c r="CM310" s="207">
        <f>MAX(CL55:CL310)</f>
        <v>1288938.0199999991</v>
      </c>
      <c r="CN310" s="207">
        <f t="shared" ref="CN310:CN321" si="5234">CL310-CM310</f>
        <v>0</v>
      </c>
      <c r="CO310" s="225" t="b">
        <f>(CN311=CM394)</f>
        <v>0</v>
      </c>
      <c r="CP310" s="226">
        <f t="shared" si="5201"/>
        <v>0</v>
      </c>
      <c r="CQ310" s="262"/>
      <c r="CR310" s="228"/>
      <c r="CS310" s="228"/>
      <c r="CT310" s="228"/>
      <c r="CU310" s="228"/>
      <c r="CV310" s="228"/>
      <c r="CW310" s="228"/>
      <c r="CX310" s="228"/>
      <c r="CY310" s="228"/>
      <c r="CZ310" s="228"/>
      <c r="DA310" s="228"/>
      <c r="DB310" s="228"/>
      <c r="DC310" s="228"/>
      <c r="DD310" s="228"/>
      <c r="DE310" s="228"/>
      <c r="DF310" s="228"/>
      <c r="DG310" s="228"/>
      <c r="DH310" s="228"/>
      <c r="DI310" s="228"/>
      <c r="DJ310" s="228"/>
      <c r="DK310" s="228"/>
      <c r="DL310" s="228"/>
      <c r="DM310" s="228"/>
      <c r="DN310" s="228"/>
      <c r="DO310" s="228"/>
      <c r="DP310" s="229"/>
      <c r="DQ310" s="228"/>
      <c r="DR310" s="230"/>
      <c r="DS310" s="263"/>
      <c r="DT310" s="232"/>
      <c r="DU310" s="232"/>
      <c r="DV310" s="232"/>
      <c r="DW310" s="232"/>
      <c r="DX310" s="232"/>
      <c r="DY310" s="232"/>
      <c r="DZ310" s="232"/>
      <c r="EA310" s="232"/>
      <c r="EB310" s="232"/>
      <c r="EC310" s="232"/>
      <c r="ED310" s="232"/>
      <c r="EE310" s="232"/>
      <c r="EF310" s="232"/>
      <c r="EG310" s="232"/>
      <c r="EH310" s="232"/>
      <c r="EI310" s="232"/>
      <c r="EJ310" s="232"/>
      <c r="EK310" s="232"/>
      <c r="EL310" s="232"/>
      <c r="EM310" s="232"/>
      <c r="EN310" s="205"/>
      <c r="EO310" s="205"/>
      <c r="EP310" s="205"/>
      <c r="EQ310" s="205"/>
      <c r="ER310" s="205"/>
      <c r="ES310" s="205"/>
      <c r="ET310" s="205"/>
      <c r="EU310" s="205"/>
      <c r="EV310" s="205"/>
      <c r="EW310" s="205"/>
      <c r="EX310" s="205"/>
      <c r="EY310" s="205"/>
      <c r="EZ310" s="205"/>
      <c r="FA310" s="233"/>
      <c r="FB310" s="233"/>
      <c r="FC310" s="233"/>
      <c r="FD310" s="233"/>
      <c r="FE310" s="233"/>
      <c r="FF310" s="233"/>
      <c r="FG310" s="233"/>
      <c r="FH310" s="233"/>
      <c r="FI310" s="233"/>
    </row>
    <row r="311" spans="1:165" s="234" customFormat="1" ht="19.5" customHeight="1" x14ac:dyDescent="0.35">
      <c r="A311" s="205"/>
      <c r="B311" s="466">
        <f t="shared" ref="B311:B321" si="5235">EDATE(B310,1)</f>
        <v>42767</v>
      </c>
      <c r="C311" s="467">
        <f t="shared" ref="C311:C321" si="5236">G310</f>
        <v>68056.100000000006</v>
      </c>
      <c r="D311" s="467">
        <v>0</v>
      </c>
      <c r="E311" s="467">
        <v>0</v>
      </c>
      <c r="F311" s="467">
        <f t="shared" si="5203"/>
        <v>6967.62</v>
      </c>
      <c r="G311" s="467">
        <f t="shared" ref="G311:G321" si="5237">F311+G310</f>
        <v>75023.72</v>
      </c>
      <c r="H311" s="480">
        <f t="shared" ref="H311:H321" si="5238">F311/G310</f>
        <v>0.10238053605775234</v>
      </c>
      <c r="I311" s="347">
        <f t="shared" ref="I311:I321" si="5239">F311+I310</f>
        <v>1295905.6399999992</v>
      </c>
      <c r="J311" s="210">
        <f t="shared" si="5204"/>
        <v>0</v>
      </c>
      <c r="K311" s="211">
        <v>42767</v>
      </c>
      <c r="L311" s="212">
        <f t="shared" ref="L311:L321" si="5240">L310</f>
        <v>1</v>
      </c>
      <c r="M311" s="398">
        <v>4238.5</v>
      </c>
      <c r="N311" s="235">
        <f t="shared" si="5205"/>
        <v>4238.5</v>
      </c>
      <c r="O311" s="214">
        <f t="shared" ref="O311" si="5241">O310</f>
        <v>0</v>
      </c>
      <c r="P311" s="398">
        <v>423.85</v>
      </c>
      <c r="Q311" s="236">
        <f t="shared" si="5206"/>
        <v>0</v>
      </c>
      <c r="R311" s="212">
        <f t="shared" ref="R311" si="5242">R310</f>
        <v>0</v>
      </c>
      <c r="S311" s="398">
        <v>4270.8</v>
      </c>
      <c r="T311" s="237">
        <f t="shared" si="5207"/>
        <v>0</v>
      </c>
      <c r="U311" s="216">
        <f t="shared" ref="U311" si="5243">U310</f>
        <v>0</v>
      </c>
      <c r="V311" s="398">
        <v>427.08</v>
      </c>
      <c r="W311" s="237">
        <f t="shared" si="5208"/>
        <v>0</v>
      </c>
      <c r="X311" s="216">
        <f t="shared" ref="X311" si="5244">X310</f>
        <v>0</v>
      </c>
      <c r="Y311" s="383">
        <v>3772</v>
      </c>
      <c r="Z311" s="238">
        <f t="shared" si="5209"/>
        <v>0</v>
      </c>
      <c r="AA311" s="218">
        <f t="shared" ref="AA311" si="5245">AA310</f>
        <v>1</v>
      </c>
      <c r="AB311" s="383">
        <v>1886</v>
      </c>
      <c r="AC311" s="239">
        <f t="shared" si="5210"/>
        <v>1886</v>
      </c>
      <c r="AD311" s="216">
        <f t="shared" ref="AD311" si="5246">AD310</f>
        <v>0</v>
      </c>
      <c r="AE311" s="383">
        <v>377.2</v>
      </c>
      <c r="AF311" s="239">
        <f t="shared" si="5211"/>
        <v>0</v>
      </c>
      <c r="AG311" s="216">
        <f t="shared" ref="AG311" si="5247">AG310</f>
        <v>0</v>
      </c>
      <c r="AH311" s="383">
        <v>3780</v>
      </c>
      <c r="AI311" s="238">
        <f t="shared" si="5212"/>
        <v>0</v>
      </c>
      <c r="AJ311" s="218">
        <f t="shared" ref="AJ311" si="5248">AJ310</f>
        <v>0</v>
      </c>
      <c r="AK311" s="383">
        <v>1890</v>
      </c>
      <c r="AL311" s="239">
        <f t="shared" si="5213"/>
        <v>0</v>
      </c>
      <c r="AM311" s="216">
        <f t="shared" ref="AM311" si="5249">AM310</f>
        <v>1</v>
      </c>
      <c r="AN311" s="383">
        <v>756</v>
      </c>
      <c r="AO311" s="238">
        <f t="shared" si="5214"/>
        <v>756</v>
      </c>
      <c r="AP311" s="218">
        <f t="shared" ref="AP311" si="5250">AP310</f>
        <v>1</v>
      </c>
      <c r="AQ311" s="398">
        <v>722</v>
      </c>
      <c r="AR311" s="239">
        <f t="shared" si="5215"/>
        <v>722</v>
      </c>
      <c r="AS311" s="216">
        <f t="shared" ref="AS311" si="5251">AS310</f>
        <v>0</v>
      </c>
      <c r="AT311" s="398">
        <v>72.2</v>
      </c>
      <c r="AU311" s="240">
        <f t="shared" si="5216"/>
        <v>0</v>
      </c>
      <c r="AV311" s="214">
        <f t="shared" ref="AV311" si="5252">AV310</f>
        <v>0</v>
      </c>
      <c r="AW311" s="397">
        <v>-218</v>
      </c>
      <c r="AX311" s="236">
        <f t="shared" si="5217"/>
        <v>0</v>
      </c>
      <c r="AY311" s="212">
        <f t="shared" ref="AY311" si="5253">AY310</f>
        <v>1</v>
      </c>
      <c r="AZ311" s="382">
        <v>-185.25</v>
      </c>
      <c r="BA311" s="241">
        <f t="shared" si="5218"/>
        <v>-185.25</v>
      </c>
      <c r="BB311" s="214">
        <f t="shared" ref="BB311" si="5254">BB310</f>
        <v>0</v>
      </c>
      <c r="BC311" s="382">
        <v>-53.63</v>
      </c>
      <c r="BD311" s="242">
        <f t="shared" si="5219"/>
        <v>0</v>
      </c>
      <c r="BE311" s="212">
        <f t="shared" ref="BE311" si="5255">BE310</f>
        <v>0</v>
      </c>
      <c r="BF311" s="374">
        <v>-1210.25</v>
      </c>
      <c r="BG311" s="242">
        <f t="shared" si="5220"/>
        <v>0</v>
      </c>
      <c r="BH311" s="212">
        <f t="shared" ref="BH311" si="5256">BH310</f>
        <v>1</v>
      </c>
      <c r="BI311" s="374">
        <v>-624.63</v>
      </c>
      <c r="BJ311" s="240">
        <f t="shared" si="5221"/>
        <v>-624.63</v>
      </c>
      <c r="BK311" s="212">
        <f t="shared" ref="BK311" si="5257">BK310</f>
        <v>0</v>
      </c>
      <c r="BL311" s="374">
        <v>-156.13</v>
      </c>
      <c r="BM311" s="240">
        <f t="shared" si="5222"/>
        <v>0</v>
      </c>
      <c r="BN311" s="212">
        <f t="shared" ref="BN311" si="5258">BN310</f>
        <v>0</v>
      </c>
      <c r="BO311" s="397">
        <v>-550</v>
      </c>
      <c r="BP311" s="236">
        <f t="shared" si="5223"/>
        <v>0</v>
      </c>
      <c r="BQ311" s="212">
        <f t="shared" ref="BQ311" si="5259">BQ310</f>
        <v>2</v>
      </c>
      <c r="BR311" s="398">
        <v>87.5</v>
      </c>
      <c r="BS311" s="242">
        <f t="shared" si="5224"/>
        <v>175</v>
      </c>
      <c r="BT311" s="212">
        <f t="shared" ref="BT311" si="5260">BT310</f>
        <v>0</v>
      </c>
      <c r="BU311" s="398">
        <v>43.75</v>
      </c>
      <c r="BV311" s="240">
        <f t="shared" si="5225"/>
        <v>0</v>
      </c>
      <c r="BW311" s="220">
        <f t="shared" ref="BW311" si="5261">BW310</f>
        <v>0</v>
      </c>
      <c r="BX311" s="398">
        <v>8.75</v>
      </c>
      <c r="BY311" s="236">
        <f t="shared" si="5226"/>
        <v>0</v>
      </c>
      <c r="BZ311" s="212">
        <f t="shared" ref="BZ311:BZ321" si="5262">BZ310</f>
        <v>0</v>
      </c>
      <c r="CA311" s="213"/>
      <c r="CB311" s="240">
        <f t="shared" si="5227"/>
        <v>0</v>
      </c>
      <c r="CC311" s="214">
        <f t="shared" ref="CC311:CC321" si="5263">CC310</f>
        <v>0</v>
      </c>
      <c r="CD311" s="215"/>
      <c r="CE311" s="242">
        <f t="shared" si="5228"/>
        <v>0</v>
      </c>
      <c r="CF311" s="221">
        <f t="shared" si="5229"/>
        <v>6967.62</v>
      </c>
      <c r="CG311" s="222">
        <f t="shared" si="5230"/>
        <v>1</v>
      </c>
      <c r="CH311" s="222">
        <f t="shared" si="5231"/>
        <v>0</v>
      </c>
      <c r="CI311" s="223">
        <v>42767</v>
      </c>
      <c r="CJ311" s="209">
        <f t="shared" si="5232"/>
        <v>6967.62</v>
      </c>
      <c r="CK311" s="209">
        <f t="shared" si="5233"/>
        <v>0</v>
      </c>
      <c r="CL311" s="209">
        <f t="shared" ref="CL311:CL321" si="5264">CL310+CF311</f>
        <v>1295905.6399999992</v>
      </c>
      <c r="CM311" s="207">
        <f>MAX(CL55:CL311)</f>
        <v>1295905.6399999992</v>
      </c>
      <c r="CN311" s="207">
        <f t="shared" si="5234"/>
        <v>0</v>
      </c>
      <c r="CO311" s="225" t="b">
        <f>(CN312=CM394)</f>
        <v>0</v>
      </c>
      <c r="CP311" s="226">
        <f t="shared" si="5201"/>
        <v>0</v>
      </c>
      <c r="CQ311" s="262"/>
      <c r="CR311" s="228"/>
      <c r="CS311" s="228"/>
      <c r="CT311" s="228"/>
      <c r="CU311" s="228"/>
      <c r="CV311" s="228"/>
      <c r="CW311" s="228"/>
      <c r="CX311" s="228"/>
      <c r="CY311" s="228"/>
      <c r="CZ311" s="228"/>
      <c r="DA311" s="228"/>
      <c r="DB311" s="228"/>
      <c r="DC311" s="228"/>
      <c r="DD311" s="228"/>
      <c r="DE311" s="228"/>
      <c r="DF311" s="228"/>
      <c r="DG311" s="228"/>
      <c r="DH311" s="228"/>
      <c r="DI311" s="228"/>
      <c r="DJ311" s="228"/>
      <c r="DK311" s="228"/>
      <c r="DL311" s="228"/>
      <c r="DM311" s="228"/>
      <c r="DN311" s="228"/>
      <c r="DO311" s="228"/>
      <c r="DP311" s="264"/>
      <c r="DQ311" s="228"/>
      <c r="DR311" s="230"/>
      <c r="DS311" s="263"/>
      <c r="DT311" s="232"/>
      <c r="DU311" s="232"/>
      <c r="DV311" s="232"/>
      <c r="DW311" s="232"/>
      <c r="DX311" s="232"/>
      <c r="DY311" s="232"/>
      <c r="DZ311" s="232"/>
      <c r="EA311" s="232"/>
      <c r="EB311" s="232"/>
      <c r="EC311" s="232"/>
      <c r="ED311" s="232"/>
      <c r="EE311" s="232"/>
      <c r="EF311" s="232"/>
      <c r="EG311" s="232"/>
      <c r="EH311" s="232"/>
      <c r="EI311" s="232"/>
      <c r="EJ311" s="232"/>
      <c r="EK311" s="232"/>
      <c r="EL311" s="232"/>
      <c r="EM311" s="232"/>
      <c r="EN311" s="205"/>
      <c r="EO311" s="205"/>
      <c r="EP311" s="205"/>
      <c r="EQ311" s="205"/>
      <c r="ER311" s="205"/>
      <c r="ES311" s="205"/>
      <c r="ET311" s="205"/>
      <c r="EU311" s="205"/>
      <c r="EV311" s="205"/>
      <c r="EW311" s="205"/>
      <c r="EX311" s="205"/>
      <c r="EY311" s="205"/>
      <c r="EZ311" s="205"/>
      <c r="FA311" s="233"/>
      <c r="FB311" s="233"/>
      <c r="FC311" s="233"/>
      <c r="FD311" s="233"/>
      <c r="FE311" s="233"/>
      <c r="FF311" s="233"/>
      <c r="FG311" s="233"/>
      <c r="FH311" s="233"/>
      <c r="FI311" s="233"/>
    </row>
    <row r="312" spans="1:165" s="234" customFormat="1" ht="19.5" customHeight="1" x14ac:dyDescent="0.35">
      <c r="A312" s="205"/>
      <c r="B312" s="466">
        <f t="shared" si="5235"/>
        <v>42795</v>
      </c>
      <c r="C312" s="467">
        <f t="shared" si="5236"/>
        <v>75023.72</v>
      </c>
      <c r="D312" s="467">
        <v>0</v>
      </c>
      <c r="E312" s="467">
        <v>0</v>
      </c>
      <c r="F312" s="467">
        <f t="shared" si="5203"/>
        <v>-7853.1500000000015</v>
      </c>
      <c r="G312" s="467">
        <f t="shared" si="5237"/>
        <v>67170.570000000007</v>
      </c>
      <c r="H312" s="480">
        <f t="shared" si="5238"/>
        <v>-0.10467556127582052</v>
      </c>
      <c r="I312" s="347">
        <f t="shared" si="5239"/>
        <v>1288052.4899999993</v>
      </c>
      <c r="J312" s="210">
        <f t="shared" si="5204"/>
        <v>-7853.1499999999069</v>
      </c>
      <c r="K312" s="211">
        <v>42795</v>
      </c>
      <c r="L312" s="212">
        <f t="shared" si="5240"/>
        <v>1</v>
      </c>
      <c r="M312" s="397">
        <v>-1761</v>
      </c>
      <c r="N312" s="235">
        <f t="shared" si="5205"/>
        <v>-1761</v>
      </c>
      <c r="O312" s="214">
        <f t="shared" ref="O312" si="5265">O311</f>
        <v>0</v>
      </c>
      <c r="P312" s="397">
        <v>-211.2</v>
      </c>
      <c r="Q312" s="236">
        <f t="shared" si="5206"/>
        <v>0</v>
      </c>
      <c r="R312" s="212">
        <f t="shared" ref="R312" si="5266">R311</f>
        <v>0</v>
      </c>
      <c r="S312" s="398">
        <v>2118.4</v>
      </c>
      <c r="T312" s="237">
        <f t="shared" si="5207"/>
        <v>0</v>
      </c>
      <c r="U312" s="216">
        <f t="shared" ref="U312" si="5267">U311</f>
        <v>0</v>
      </c>
      <c r="V312" s="398">
        <v>211.84</v>
      </c>
      <c r="W312" s="237">
        <f t="shared" si="5208"/>
        <v>0</v>
      </c>
      <c r="X312" s="216">
        <f t="shared" ref="X312" si="5268">X311</f>
        <v>0</v>
      </c>
      <c r="Y312" s="382">
        <v>-1653</v>
      </c>
      <c r="Z312" s="238">
        <f t="shared" si="5209"/>
        <v>0</v>
      </c>
      <c r="AA312" s="218">
        <f t="shared" ref="AA312" si="5269">AA311</f>
        <v>1</v>
      </c>
      <c r="AB312" s="382">
        <v>-865.5</v>
      </c>
      <c r="AC312" s="239">
        <f t="shared" si="5210"/>
        <v>-865.5</v>
      </c>
      <c r="AD312" s="216">
        <f t="shared" ref="AD312" si="5270">AD311</f>
        <v>0</v>
      </c>
      <c r="AE312" s="382">
        <v>-235.5</v>
      </c>
      <c r="AF312" s="239">
        <f t="shared" si="5211"/>
        <v>0</v>
      </c>
      <c r="AG312" s="216">
        <f t="shared" ref="AG312" si="5271">AG311</f>
        <v>0</v>
      </c>
      <c r="AH312" s="382">
        <v>-3113</v>
      </c>
      <c r="AI312" s="238">
        <f t="shared" si="5212"/>
        <v>0</v>
      </c>
      <c r="AJ312" s="218">
        <f t="shared" ref="AJ312" si="5272">AJ311</f>
        <v>0</v>
      </c>
      <c r="AK312" s="382">
        <v>-1595.5</v>
      </c>
      <c r="AL312" s="239">
        <f t="shared" si="5213"/>
        <v>0</v>
      </c>
      <c r="AM312" s="216">
        <f t="shared" ref="AM312" si="5273">AM311</f>
        <v>1</v>
      </c>
      <c r="AN312" s="382">
        <v>-685</v>
      </c>
      <c r="AO312" s="238">
        <f t="shared" si="5214"/>
        <v>-685</v>
      </c>
      <c r="AP312" s="218">
        <f t="shared" ref="AP312" si="5274">AP311</f>
        <v>1</v>
      </c>
      <c r="AQ312" s="397">
        <v>-2637</v>
      </c>
      <c r="AR312" s="239">
        <f t="shared" si="5215"/>
        <v>-2637</v>
      </c>
      <c r="AS312" s="216">
        <f t="shared" ref="AS312" si="5275">AS311</f>
        <v>0</v>
      </c>
      <c r="AT312" s="397">
        <v>-333.9</v>
      </c>
      <c r="AU312" s="240">
        <f t="shared" si="5216"/>
        <v>0</v>
      </c>
      <c r="AV312" s="214">
        <f t="shared" ref="AV312" si="5276">AV311</f>
        <v>0</v>
      </c>
      <c r="AW312" s="398">
        <v>110</v>
      </c>
      <c r="AX312" s="236">
        <f t="shared" si="5217"/>
        <v>0</v>
      </c>
      <c r="AY312" s="212">
        <f t="shared" ref="AY312" si="5277">AY311</f>
        <v>1</v>
      </c>
      <c r="AZ312" s="382">
        <v>-1342.75</v>
      </c>
      <c r="BA312" s="241">
        <f t="shared" si="5218"/>
        <v>-1342.75</v>
      </c>
      <c r="BB312" s="214">
        <f t="shared" ref="BB312" si="5278">BB311</f>
        <v>0</v>
      </c>
      <c r="BC312" s="382">
        <v>-169.38</v>
      </c>
      <c r="BD312" s="242">
        <f t="shared" si="5219"/>
        <v>0</v>
      </c>
      <c r="BE312" s="212">
        <f t="shared" ref="BE312" si="5279">BE311</f>
        <v>0</v>
      </c>
      <c r="BF312" s="374">
        <v>-3022.75</v>
      </c>
      <c r="BG312" s="242">
        <f t="shared" si="5220"/>
        <v>0</v>
      </c>
      <c r="BH312" s="212">
        <f t="shared" ref="BH312" si="5280">BH311</f>
        <v>1</v>
      </c>
      <c r="BI312" s="374">
        <v>-1530.88</v>
      </c>
      <c r="BJ312" s="240">
        <f t="shared" si="5221"/>
        <v>-1530.88</v>
      </c>
      <c r="BK312" s="212">
        <f t="shared" ref="BK312" si="5281">BK311</f>
        <v>0</v>
      </c>
      <c r="BL312" s="374">
        <v>-337.38</v>
      </c>
      <c r="BM312" s="240">
        <f t="shared" si="5222"/>
        <v>0</v>
      </c>
      <c r="BN312" s="212">
        <f t="shared" ref="BN312" si="5282">BN311</f>
        <v>0</v>
      </c>
      <c r="BO312" s="398">
        <v>790.75</v>
      </c>
      <c r="BP312" s="236">
        <f t="shared" si="5223"/>
        <v>0</v>
      </c>
      <c r="BQ312" s="212">
        <f t="shared" ref="BQ312" si="5283">BQ311</f>
        <v>2</v>
      </c>
      <c r="BR312" s="398">
        <v>484.49</v>
      </c>
      <c r="BS312" s="242">
        <f t="shared" si="5224"/>
        <v>968.98</v>
      </c>
      <c r="BT312" s="212">
        <f t="shared" ref="BT312" si="5284">BT311</f>
        <v>0</v>
      </c>
      <c r="BU312" s="398">
        <v>203.24</v>
      </c>
      <c r="BV312" s="240">
        <f t="shared" si="5225"/>
        <v>0</v>
      </c>
      <c r="BW312" s="220">
        <f t="shared" ref="BW312" si="5285">BW311</f>
        <v>0</v>
      </c>
      <c r="BX312" s="397">
        <v>-21.75</v>
      </c>
      <c r="BY312" s="236">
        <f t="shared" si="5226"/>
        <v>0</v>
      </c>
      <c r="BZ312" s="212">
        <f t="shared" si="5262"/>
        <v>0</v>
      </c>
      <c r="CA312" s="213"/>
      <c r="CB312" s="240">
        <f t="shared" si="5227"/>
        <v>0</v>
      </c>
      <c r="CC312" s="214">
        <f t="shared" si="5263"/>
        <v>0</v>
      </c>
      <c r="CD312" s="215"/>
      <c r="CE312" s="242">
        <f t="shared" si="5228"/>
        <v>0</v>
      </c>
      <c r="CF312" s="221">
        <f t="shared" si="5229"/>
        <v>-7853.1500000000015</v>
      </c>
      <c r="CG312" s="222">
        <f t="shared" si="5230"/>
        <v>0</v>
      </c>
      <c r="CH312" s="222">
        <f t="shared" si="5231"/>
        <v>1</v>
      </c>
      <c r="CI312" s="223">
        <v>42795</v>
      </c>
      <c r="CJ312" s="209">
        <f t="shared" si="5232"/>
        <v>0</v>
      </c>
      <c r="CK312" s="209">
        <f t="shared" si="5233"/>
        <v>-7853.1500000000015</v>
      </c>
      <c r="CL312" s="209">
        <f t="shared" si="5264"/>
        <v>1288052.4899999993</v>
      </c>
      <c r="CM312" s="207">
        <f>MAX(CL55:CL312)</f>
        <v>1295905.6399999992</v>
      </c>
      <c r="CN312" s="207">
        <f t="shared" si="5234"/>
        <v>-7853.1499999999069</v>
      </c>
      <c r="CO312" s="225" t="b">
        <f>(CN313=CM394)</f>
        <v>0</v>
      </c>
      <c r="CP312" s="226">
        <f t="shared" si="5201"/>
        <v>0</v>
      </c>
      <c r="CQ312" s="262"/>
      <c r="CR312" s="228"/>
      <c r="CS312" s="228"/>
      <c r="CT312" s="228"/>
      <c r="CU312" s="228"/>
      <c r="CV312" s="228"/>
      <c r="CW312" s="228"/>
      <c r="CX312" s="228"/>
      <c r="CY312" s="228"/>
      <c r="CZ312" s="228"/>
      <c r="DA312" s="228"/>
      <c r="DB312" s="228"/>
      <c r="DC312" s="228"/>
      <c r="DD312" s="228"/>
      <c r="DE312" s="228"/>
      <c r="DF312" s="228"/>
      <c r="DG312" s="228"/>
      <c r="DH312" s="228"/>
      <c r="DI312" s="228"/>
      <c r="DJ312" s="228"/>
      <c r="DK312" s="228"/>
      <c r="DL312" s="228"/>
      <c r="DM312" s="228"/>
      <c r="DN312" s="228"/>
      <c r="DO312" s="228"/>
      <c r="DP312" s="264"/>
      <c r="DQ312" s="228"/>
      <c r="DR312" s="230"/>
      <c r="DS312" s="263"/>
      <c r="DT312" s="232"/>
      <c r="DU312" s="232"/>
      <c r="DV312" s="232"/>
      <c r="DW312" s="232"/>
      <c r="DX312" s="232"/>
      <c r="DY312" s="232"/>
      <c r="DZ312" s="232"/>
      <c r="EA312" s="232"/>
      <c r="EB312" s="232"/>
      <c r="EC312" s="232"/>
      <c r="ED312" s="232"/>
      <c r="EE312" s="232"/>
      <c r="EF312" s="232"/>
      <c r="EG312" s="232"/>
      <c r="EH312" s="232"/>
      <c r="EI312" s="232"/>
      <c r="EJ312" s="232"/>
      <c r="EK312" s="232"/>
      <c r="EL312" s="232"/>
      <c r="EM312" s="232"/>
      <c r="EN312" s="205"/>
      <c r="EO312" s="205"/>
      <c r="EP312" s="205"/>
      <c r="EQ312" s="205"/>
      <c r="ER312" s="205"/>
      <c r="ES312" s="205"/>
      <c r="ET312" s="205"/>
      <c r="EU312" s="205"/>
      <c r="EV312" s="205"/>
      <c r="EW312" s="205"/>
      <c r="EX312" s="205"/>
      <c r="EY312" s="205"/>
      <c r="EZ312" s="205"/>
      <c r="FA312" s="233"/>
      <c r="FB312" s="233"/>
      <c r="FC312" s="233"/>
      <c r="FD312" s="233"/>
      <c r="FE312" s="233"/>
      <c r="FF312" s="233"/>
      <c r="FG312" s="233"/>
      <c r="FH312" s="233"/>
      <c r="FI312" s="233"/>
    </row>
    <row r="313" spans="1:165" s="234" customFormat="1" ht="19.5" customHeight="1" x14ac:dyDescent="0.35">
      <c r="A313" s="205"/>
      <c r="B313" s="466">
        <f t="shared" si="5235"/>
        <v>42826</v>
      </c>
      <c r="C313" s="467">
        <f t="shared" si="5236"/>
        <v>67170.570000000007</v>
      </c>
      <c r="D313" s="467">
        <v>0</v>
      </c>
      <c r="E313" s="467">
        <v>0</v>
      </c>
      <c r="F313" s="467">
        <f t="shared" si="5203"/>
        <v>6563.83</v>
      </c>
      <c r="G313" s="467">
        <f t="shared" si="5237"/>
        <v>73734.400000000009</v>
      </c>
      <c r="H313" s="480">
        <f t="shared" si="5238"/>
        <v>9.7718837282458657E-2</v>
      </c>
      <c r="I313" s="347">
        <f t="shared" si="5239"/>
        <v>1294616.3199999994</v>
      </c>
      <c r="J313" s="210">
        <f t="shared" si="5204"/>
        <v>-1289.3199999998324</v>
      </c>
      <c r="K313" s="211">
        <v>42826</v>
      </c>
      <c r="L313" s="212">
        <f t="shared" si="5240"/>
        <v>1</v>
      </c>
      <c r="M313" s="398">
        <v>2438</v>
      </c>
      <c r="N313" s="235">
        <f t="shared" si="5205"/>
        <v>2438</v>
      </c>
      <c r="O313" s="214">
        <f t="shared" ref="O313" si="5286">O312</f>
        <v>0</v>
      </c>
      <c r="P313" s="398">
        <v>208.7</v>
      </c>
      <c r="Q313" s="236">
        <f t="shared" si="5206"/>
        <v>0</v>
      </c>
      <c r="R313" s="212">
        <f t="shared" ref="R313" si="5287">R312</f>
        <v>0</v>
      </c>
      <c r="S313" s="398">
        <v>2946</v>
      </c>
      <c r="T313" s="237">
        <f t="shared" si="5207"/>
        <v>0</v>
      </c>
      <c r="U313" s="216">
        <f t="shared" ref="U313" si="5288">U312</f>
        <v>0</v>
      </c>
      <c r="V313" s="398">
        <v>294.60000000000002</v>
      </c>
      <c r="W313" s="237">
        <f t="shared" si="5208"/>
        <v>0</v>
      </c>
      <c r="X313" s="216">
        <f t="shared" ref="X313" si="5289">X312</f>
        <v>0</v>
      </c>
      <c r="Y313" s="383">
        <v>1896</v>
      </c>
      <c r="Z313" s="238">
        <f t="shared" si="5209"/>
        <v>0</v>
      </c>
      <c r="AA313" s="218">
        <f t="shared" ref="AA313" si="5290">AA312</f>
        <v>1</v>
      </c>
      <c r="AB313" s="383">
        <v>948</v>
      </c>
      <c r="AC313" s="239">
        <f t="shared" si="5210"/>
        <v>948</v>
      </c>
      <c r="AD313" s="216">
        <f t="shared" ref="AD313" si="5291">AD312</f>
        <v>0</v>
      </c>
      <c r="AE313" s="383">
        <v>189.6</v>
      </c>
      <c r="AF313" s="239">
        <f t="shared" si="5211"/>
        <v>0</v>
      </c>
      <c r="AG313" s="216">
        <f t="shared" ref="AG313" si="5292">AG312</f>
        <v>0</v>
      </c>
      <c r="AH313" s="383">
        <v>1861</v>
      </c>
      <c r="AI313" s="238">
        <f t="shared" si="5212"/>
        <v>0</v>
      </c>
      <c r="AJ313" s="218">
        <f t="shared" ref="AJ313" si="5293">AJ312</f>
        <v>0</v>
      </c>
      <c r="AK313" s="383">
        <v>911</v>
      </c>
      <c r="AL313" s="239">
        <f t="shared" si="5213"/>
        <v>0</v>
      </c>
      <c r="AM313" s="216">
        <f t="shared" ref="AM313" si="5294">AM312</f>
        <v>1</v>
      </c>
      <c r="AN313" s="383">
        <v>341</v>
      </c>
      <c r="AO313" s="238">
        <f t="shared" si="5214"/>
        <v>341</v>
      </c>
      <c r="AP313" s="218">
        <f t="shared" ref="AP313" si="5295">AP312</f>
        <v>1</v>
      </c>
      <c r="AQ313" s="398">
        <v>1377</v>
      </c>
      <c r="AR313" s="239">
        <f t="shared" si="5215"/>
        <v>1377</v>
      </c>
      <c r="AS313" s="216">
        <f t="shared" ref="AS313" si="5296">AS312</f>
        <v>0</v>
      </c>
      <c r="AT313" s="398">
        <v>102.6</v>
      </c>
      <c r="AU313" s="240">
        <f t="shared" si="5216"/>
        <v>0</v>
      </c>
      <c r="AV313" s="214">
        <f t="shared" ref="AV313" si="5297">AV312</f>
        <v>0</v>
      </c>
      <c r="AW313" s="398">
        <v>338</v>
      </c>
      <c r="AX313" s="236">
        <f t="shared" si="5217"/>
        <v>0</v>
      </c>
      <c r="AY313" s="212">
        <f t="shared" ref="AY313" si="5298">AY312</f>
        <v>1</v>
      </c>
      <c r="AZ313" s="382">
        <v>-864.23</v>
      </c>
      <c r="BA313" s="241">
        <f t="shared" si="5218"/>
        <v>-864.23</v>
      </c>
      <c r="BB313" s="214">
        <f t="shared" ref="BB313" si="5299">BB312</f>
        <v>0</v>
      </c>
      <c r="BC313" s="382">
        <v>-156.62</v>
      </c>
      <c r="BD313" s="242">
        <f t="shared" si="5219"/>
        <v>0</v>
      </c>
      <c r="BE313" s="212">
        <f t="shared" ref="BE313" si="5300">BE312</f>
        <v>0</v>
      </c>
      <c r="BF313" s="375">
        <v>1582</v>
      </c>
      <c r="BG313" s="242">
        <f t="shared" si="5220"/>
        <v>0</v>
      </c>
      <c r="BH313" s="212">
        <f t="shared" ref="BH313" si="5301">BH312</f>
        <v>1</v>
      </c>
      <c r="BI313" s="375">
        <v>752</v>
      </c>
      <c r="BJ313" s="240">
        <f t="shared" si="5221"/>
        <v>752</v>
      </c>
      <c r="BK313" s="212">
        <f t="shared" ref="BK313" si="5302">BK312</f>
        <v>0</v>
      </c>
      <c r="BL313" s="375">
        <v>88</v>
      </c>
      <c r="BM313" s="240">
        <f t="shared" si="5222"/>
        <v>0</v>
      </c>
      <c r="BN313" s="212">
        <f t="shared" ref="BN313" si="5303">BN312</f>
        <v>0</v>
      </c>
      <c r="BO313" s="398">
        <v>2593.75</v>
      </c>
      <c r="BP313" s="236">
        <f t="shared" si="5223"/>
        <v>0</v>
      </c>
      <c r="BQ313" s="212">
        <f t="shared" ref="BQ313" si="5304">BQ312</f>
        <v>2</v>
      </c>
      <c r="BR313" s="398">
        <v>786.03</v>
      </c>
      <c r="BS313" s="242">
        <f t="shared" si="5224"/>
        <v>1572.06</v>
      </c>
      <c r="BT313" s="212">
        <f t="shared" ref="BT313" si="5305">BT312</f>
        <v>0</v>
      </c>
      <c r="BU313" s="398">
        <v>373.51</v>
      </c>
      <c r="BV313" s="240">
        <f t="shared" si="5225"/>
        <v>0</v>
      </c>
      <c r="BW313" s="220">
        <f t="shared" ref="BW313" si="5306">BW312</f>
        <v>0</v>
      </c>
      <c r="BX313" s="398">
        <v>43.5</v>
      </c>
      <c r="BY313" s="236">
        <f t="shared" si="5226"/>
        <v>0</v>
      </c>
      <c r="BZ313" s="212">
        <f t="shared" si="5262"/>
        <v>0</v>
      </c>
      <c r="CA313" s="213"/>
      <c r="CB313" s="240">
        <f t="shared" si="5227"/>
        <v>0</v>
      </c>
      <c r="CC313" s="214">
        <f t="shared" si="5263"/>
        <v>0</v>
      </c>
      <c r="CD313" s="215"/>
      <c r="CE313" s="242">
        <f t="shared" si="5228"/>
        <v>0</v>
      </c>
      <c r="CF313" s="221">
        <f t="shared" si="5229"/>
        <v>6563.83</v>
      </c>
      <c r="CG313" s="222">
        <f t="shared" si="5230"/>
        <v>1</v>
      </c>
      <c r="CH313" s="222">
        <f t="shared" si="5231"/>
        <v>0</v>
      </c>
      <c r="CI313" s="223">
        <v>42826</v>
      </c>
      <c r="CJ313" s="209">
        <f t="shared" si="5232"/>
        <v>6563.83</v>
      </c>
      <c r="CK313" s="209">
        <f t="shared" si="5233"/>
        <v>0</v>
      </c>
      <c r="CL313" s="209">
        <f t="shared" si="5264"/>
        <v>1294616.3199999994</v>
      </c>
      <c r="CM313" s="207">
        <f>MAX(CL55:CL313)</f>
        <v>1295905.6399999992</v>
      </c>
      <c r="CN313" s="207">
        <f t="shared" si="5234"/>
        <v>-1289.3199999998324</v>
      </c>
      <c r="CO313" s="225" t="b">
        <f>(CN314=CM394)</f>
        <v>0</v>
      </c>
      <c r="CP313" s="226">
        <f t="shared" si="5201"/>
        <v>0</v>
      </c>
      <c r="CQ313" s="262"/>
      <c r="CR313" s="228"/>
      <c r="CS313" s="228"/>
      <c r="CT313" s="228"/>
      <c r="CU313" s="228"/>
      <c r="CV313" s="228"/>
      <c r="CW313" s="228"/>
      <c r="CX313" s="228"/>
      <c r="CY313" s="228"/>
      <c r="CZ313" s="228"/>
      <c r="DA313" s="228"/>
      <c r="DB313" s="228"/>
      <c r="DC313" s="228"/>
      <c r="DD313" s="228"/>
      <c r="DE313" s="228"/>
      <c r="DF313" s="228"/>
      <c r="DG313" s="228"/>
      <c r="DH313" s="228"/>
      <c r="DI313" s="228"/>
      <c r="DJ313" s="228"/>
      <c r="DK313" s="228"/>
      <c r="DL313" s="228"/>
      <c r="DM313" s="228"/>
      <c r="DN313" s="228"/>
      <c r="DO313" s="228"/>
      <c r="DP313" s="264"/>
      <c r="DQ313" s="228"/>
      <c r="DR313" s="230"/>
      <c r="DS313" s="263"/>
      <c r="DT313" s="232"/>
      <c r="DU313" s="232"/>
      <c r="DV313" s="232"/>
      <c r="DW313" s="232"/>
      <c r="DX313" s="232"/>
      <c r="DY313" s="232"/>
      <c r="DZ313" s="232"/>
      <c r="EA313" s="232"/>
      <c r="EB313" s="232"/>
      <c r="EC313" s="232"/>
      <c r="ED313" s="232"/>
      <c r="EE313" s="232"/>
      <c r="EF313" s="232"/>
      <c r="EG313" s="232"/>
      <c r="EH313" s="232"/>
      <c r="EI313" s="232"/>
      <c r="EJ313" s="232"/>
      <c r="EK313" s="232"/>
      <c r="EL313" s="232"/>
      <c r="EM313" s="232"/>
      <c r="EN313" s="205"/>
      <c r="EO313" s="205"/>
      <c r="EP313" s="205"/>
      <c r="EQ313" s="205"/>
      <c r="ER313" s="205"/>
      <c r="ES313" s="205"/>
      <c r="ET313" s="205"/>
      <c r="EU313" s="205"/>
      <c r="EV313" s="205"/>
      <c r="EW313" s="205"/>
      <c r="EX313" s="205"/>
      <c r="EY313" s="205"/>
      <c r="EZ313" s="205"/>
      <c r="FA313" s="233"/>
      <c r="FB313" s="233"/>
      <c r="FC313" s="233"/>
      <c r="FD313" s="233"/>
      <c r="FE313" s="233"/>
      <c r="FF313" s="233"/>
      <c r="FG313" s="233"/>
      <c r="FH313" s="233"/>
      <c r="FI313" s="233"/>
    </row>
    <row r="314" spans="1:165" s="234" customFormat="1" ht="19.5" customHeight="1" x14ac:dyDescent="0.35">
      <c r="A314" s="205"/>
      <c r="B314" s="466">
        <f t="shared" si="5235"/>
        <v>42856</v>
      </c>
      <c r="C314" s="467">
        <f t="shared" si="5236"/>
        <v>73734.400000000009</v>
      </c>
      <c r="D314" s="467">
        <v>0</v>
      </c>
      <c r="E314" s="467">
        <v>0</v>
      </c>
      <c r="F314" s="467">
        <f t="shared" si="5203"/>
        <v>4520.4799999999996</v>
      </c>
      <c r="G314" s="467">
        <f t="shared" si="5237"/>
        <v>78254.880000000005</v>
      </c>
      <c r="H314" s="480">
        <f t="shared" si="5238"/>
        <v>6.1307612186442137E-2</v>
      </c>
      <c r="I314" s="347">
        <f t="shared" si="5239"/>
        <v>1299136.7999999993</v>
      </c>
      <c r="J314" s="210">
        <f t="shared" si="5204"/>
        <v>0</v>
      </c>
      <c r="K314" s="211">
        <v>42856</v>
      </c>
      <c r="L314" s="212">
        <f t="shared" si="5240"/>
        <v>1</v>
      </c>
      <c r="M314" s="398">
        <v>1380</v>
      </c>
      <c r="N314" s="235">
        <f t="shared" si="5205"/>
        <v>1380</v>
      </c>
      <c r="O314" s="214">
        <f t="shared" ref="O314" si="5307">O313</f>
        <v>0</v>
      </c>
      <c r="P314" s="398">
        <v>138</v>
      </c>
      <c r="Q314" s="236">
        <f t="shared" si="5206"/>
        <v>0</v>
      </c>
      <c r="R314" s="212">
        <f t="shared" ref="R314" si="5308">R313</f>
        <v>0</v>
      </c>
      <c r="S314" s="398">
        <v>4105.3999999999996</v>
      </c>
      <c r="T314" s="237">
        <f t="shared" si="5207"/>
        <v>0</v>
      </c>
      <c r="U314" s="216">
        <f t="shared" ref="U314" si="5309">U313</f>
        <v>0</v>
      </c>
      <c r="V314" s="398">
        <v>410.54</v>
      </c>
      <c r="W314" s="237">
        <f t="shared" si="5208"/>
        <v>0</v>
      </c>
      <c r="X314" s="216">
        <f t="shared" ref="X314" si="5310">X313</f>
        <v>0</v>
      </c>
      <c r="Y314" s="382">
        <v>-1108</v>
      </c>
      <c r="Z314" s="238">
        <f t="shared" si="5209"/>
        <v>0</v>
      </c>
      <c r="AA314" s="218">
        <f t="shared" ref="AA314" si="5311">AA313</f>
        <v>1</v>
      </c>
      <c r="AB314" s="382">
        <v>-593</v>
      </c>
      <c r="AC314" s="239">
        <f t="shared" si="5210"/>
        <v>-593</v>
      </c>
      <c r="AD314" s="216">
        <f t="shared" ref="AD314" si="5312">AD313</f>
        <v>0</v>
      </c>
      <c r="AE314" s="382">
        <v>-181</v>
      </c>
      <c r="AF314" s="239">
        <f t="shared" si="5211"/>
        <v>0</v>
      </c>
      <c r="AG314" s="216">
        <f t="shared" ref="AG314" si="5313">AG313</f>
        <v>0</v>
      </c>
      <c r="AH314" s="383">
        <v>471</v>
      </c>
      <c r="AI314" s="238">
        <f t="shared" si="5212"/>
        <v>0</v>
      </c>
      <c r="AJ314" s="218">
        <f t="shared" ref="AJ314" si="5314">AJ313</f>
        <v>0</v>
      </c>
      <c r="AK314" s="383">
        <v>216</v>
      </c>
      <c r="AL314" s="239">
        <f t="shared" si="5213"/>
        <v>0</v>
      </c>
      <c r="AM314" s="216">
        <f t="shared" ref="AM314" si="5315">AM313</f>
        <v>1</v>
      </c>
      <c r="AN314" s="383">
        <v>63</v>
      </c>
      <c r="AO314" s="238">
        <f t="shared" si="5214"/>
        <v>63</v>
      </c>
      <c r="AP314" s="218">
        <f t="shared" ref="AP314" si="5316">AP313</f>
        <v>1</v>
      </c>
      <c r="AQ314" s="397">
        <v>-936</v>
      </c>
      <c r="AR314" s="239">
        <f t="shared" si="5215"/>
        <v>-936</v>
      </c>
      <c r="AS314" s="216">
        <f t="shared" ref="AS314" si="5317">AS313</f>
        <v>0</v>
      </c>
      <c r="AT314" s="397">
        <v>-128.69999999999999</v>
      </c>
      <c r="AU314" s="240">
        <f t="shared" si="5216"/>
        <v>0</v>
      </c>
      <c r="AV314" s="214">
        <f t="shared" ref="AV314" si="5318">AV313</f>
        <v>0</v>
      </c>
      <c r="AW314" s="397">
        <v>-774</v>
      </c>
      <c r="AX314" s="236">
        <f t="shared" si="5217"/>
        <v>0</v>
      </c>
      <c r="AY314" s="212">
        <f t="shared" ref="AY314" si="5319">AY313</f>
        <v>1</v>
      </c>
      <c r="AZ314" s="382">
        <v>-201.73</v>
      </c>
      <c r="BA314" s="241">
        <f t="shared" si="5218"/>
        <v>-201.73</v>
      </c>
      <c r="BB314" s="214">
        <f t="shared" ref="BB314" si="5320">BB313</f>
        <v>0</v>
      </c>
      <c r="BC314" s="382">
        <v>-90.37</v>
      </c>
      <c r="BD314" s="242">
        <f t="shared" si="5219"/>
        <v>0</v>
      </c>
      <c r="BE314" s="212">
        <f t="shared" ref="BE314" si="5321">BE313</f>
        <v>0</v>
      </c>
      <c r="BF314" s="375">
        <v>4372.5</v>
      </c>
      <c r="BG314" s="242">
        <f t="shared" si="5220"/>
        <v>0</v>
      </c>
      <c r="BH314" s="212">
        <f t="shared" ref="BH314" si="5322">BH313</f>
        <v>1</v>
      </c>
      <c r="BI314" s="375">
        <v>2186.25</v>
      </c>
      <c r="BJ314" s="240">
        <f t="shared" si="5221"/>
        <v>2186.25</v>
      </c>
      <c r="BK314" s="212">
        <f t="shared" ref="BK314" si="5323">BK313</f>
        <v>0</v>
      </c>
      <c r="BL314" s="375">
        <v>437.25</v>
      </c>
      <c r="BM314" s="240">
        <f t="shared" si="5222"/>
        <v>0</v>
      </c>
      <c r="BN314" s="212">
        <f t="shared" ref="BN314" si="5324">BN313</f>
        <v>0</v>
      </c>
      <c r="BO314" s="397">
        <v>-56.25</v>
      </c>
      <c r="BP314" s="236">
        <f t="shared" si="5223"/>
        <v>0</v>
      </c>
      <c r="BQ314" s="212">
        <f t="shared" ref="BQ314" si="5325">BQ313</f>
        <v>2</v>
      </c>
      <c r="BR314" s="398">
        <v>1310.98</v>
      </c>
      <c r="BS314" s="242">
        <f t="shared" si="5224"/>
        <v>2621.96</v>
      </c>
      <c r="BT314" s="212">
        <f t="shared" ref="BT314" si="5326">BT313</f>
        <v>0</v>
      </c>
      <c r="BU314" s="398">
        <v>635.99</v>
      </c>
      <c r="BV314" s="240">
        <f t="shared" si="5225"/>
        <v>0</v>
      </c>
      <c r="BW314" s="220">
        <f t="shared" ref="BW314" si="5327">BW313</f>
        <v>0</v>
      </c>
      <c r="BX314" s="398">
        <v>96</v>
      </c>
      <c r="BY314" s="236">
        <f t="shared" si="5226"/>
        <v>0</v>
      </c>
      <c r="BZ314" s="212">
        <f t="shared" si="5262"/>
        <v>0</v>
      </c>
      <c r="CA314" s="213"/>
      <c r="CB314" s="240">
        <f t="shared" si="5227"/>
        <v>0</v>
      </c>
      <c r="CC314" s="214">
        <f t="shared" si="5263"/>
        <v>0</v>
      </c>
      <c r="CD314" s="215"/>
      <c r="CE314" s="242">
        <f t="shared" si="5228"/>
        <v>0</v>
      </c>
      <c r="CF314" s="221">
        <f t="shared" si="5229"/>
        <v>4520.4799999999996</v>
      </c>
      <c r="CG314" s="222">
        <f t="shared" si="5230"/>
        <v>1</v>
      </c>
      <c r="CH314" s="222">
        <f t="shared" si="5231"/>
        <v>0</v>
      </c>
      <c r="CI314" s="223">
        <v>42856</v>
      </c>
      <c r="CJ314" s="209">
        <f t="shared" si="5232"/>
        <v>4520.4799999999996</v>
      </c>
      <c r="CK314" s="209">
        <f t="shared" si="5233"/>
        <v>0</v>
      </c>
      <c r="CL314" s="209">
        <f t="shared" si="5264"/>
        <v>1299136.7999999993</v>
      </c>
      <c r="CM314" s="207">
        <f>MAX(CL55:CL314)</f>
        <v>1299136.7999999993</v>
      </c>
      <c r="CN314" s="207">
        <f t="shared" si="5234"/>
        <v>0</v>
      </c>
      <c r="CO314" s="225" t="b">
        <f>(CN315=CM394)</f>
        <v>0</v>
      </c>
      <c r="CP314" s="226">
        <f t="shared" si="5201"/>
        <v>0</v>
      </c>
      <c r="CQ314" s="323" t="str">
        <f t="shared" ref="CQ314:DS314" si="5328">CQ53</f>
        <v>Period Ending</v>
      </c>
      <c r="CR314" s="324" t="str">
        <f t="shared" si="5328"/>
        <v>S&amp;P (SP)</v>
      </c>
      <c r="CS314" s="324" t="str">
        <f t="shared" si="5328"/>
        <v>S&amp;P Micro  (SPM)</v>
      </c>
      <c r="CT314" s="324" t="str">
        <f t="shared" si="5328"/>
        <v>NASDAQ  (NAS)</v>
      </c>
      <c r="CU314" s="324" t="str">
        <f t="shared" si="5328"/>
        <v>NASDAQ Micro  (NASM)</v>
      </c>
      <c r="CV314" s="324" t="str">
        <f t="shared" si="5328"/>
        <v>Gold 100 (GC1100)</v>
      </c>
      <c r="CW314" s="324" t="str">
        <f t="shared" si="5328"/>
        <v>Gold-50  (GC50)</v>
      </c>
      <c r="CX314" s="324" t="str">
        <f t="shared" si="5328"/>
        <v>Gold10  (GC10)</v>
      </c>
      <c r="CY314" s="324" t="str">
        <f t="shared" si="5328"/>
        <v>Silver 5000  (SI5000)</v>
      </c>
      <c r="CZ314" s="324" t="str">
        <f t="shared" si="5328"/>
        <v>Silver 2500  (SI2500)</v>
      </c>
      <c r="DA314" s="324" t="str">
        <f t="shared" si="5328"/>
        <v>Silver 1000  (SI1000)</v>
      </c>
      <c r="DB314" s="324" t="str">
        <f t="shared" si="5328"/>
        <v>AUD 100k  (AUD)</v>
      </c>
      <c r="DC314" s="324" t="str">
        <f t="shared" si="5328"/>
        <v>AUD 10K  (AUDM)</v>
      </c>
      <c r="DD314" s="324" t="str">
        <f t="shared" si="5328"/>
        <v>CAD 100K  (CAD)</v>
      </c>
      <c r="DE314" s="324" t="str">
        <f t="shared" si="5328"/>
        <v>CHF 125K  (CHF)</v>
      </c>
      <c r="DF314" s="324" t="str">
        <f t="shared" si="5328"/>
        <v>CHF 12.5K  (CHFM)</v>
      </c>
      <c r="DG314" s="324" t="str">
        <f t="shared" si="5328"/>
        <v>EUR 125K  (EUR)</v>
      </c>
      <c r="DH314" s="324" t="str">
        <f t="shared" si="5328"/>
        <v>EUR 62.5K  (EURH)</v>
      </c>
      <c r="DI314" s="324" t="str">
        <f t="shared" si="5328"/>
        <v>EUR 12.5K  (EURM)</v>
      </c>
      <c r="DJ314" s="324" t="str">
        <f t="shared" si="5328"/>
        <v>GBP 62.5K  (GBP)</v>
      </c>
      <c r="DK314" s="324" t="str">
        <f t="shared" si="5328"/>
        <v>JPY 12.5M  (JPY)</v>
      </c>
      <c r="DL314" s="324" t="str">
        <f t="shared" si="5328"/>
        <v>JPY 6.25M  (JPYH)</v>
      </c>
      <c r="DM314" s="324" t="str">
        <f t="shared" si="5328"/>
        <v>JPY 1.25M  (JPYM)</v>
      </c>
      <c r="DN314" s="324">
        <f t="shared" si="5328"/>
        <v>0</v>
      </c>
      <c r="DO314" s="324">
        <f t="shared" si="5328"/>
        <v>0</v>
      </c>
      <c r="DP314" s="324" t="str">
        <f t="shared" si="5328"/>
        <v>Period Ending</v>
      </c>
      <c r="DQ314" s="323" t="str">
        <f t="shared" si="5328"/>
        <v>Cumulative Net Profit</v>
      </c>
      <c r="DR314" s="323" t="str">
        <f t="shared" si="5328"/>
        <v>Period Ending</v>
      </c>
      <c r="DS314" s="323" t="str">
        <f t="shared" si="5328"/>
        <v>Distance From Previous High</v>
      </c>
      <c r="DT314" s="232"/>
      <c r="DU314" s="232"/>
      <c r="DV314" s="232"/>
      <c r="DW314" s="232"/>
      <c r="DX314" s="232"/>
      <c r="DY314" s="232"/>
      <c r="DZ314" s="232"/>
      <c r="EA314" s="232"/>
      <c r="EB314" s="232"/>
      <c r="EC314" s="232"/>
      <c r="ED314" s="232"/>
      <c r="EE314" s="232"/>
      <c r="EF314" s="232"/>
      <c r="EG314" s="232"/>
      <c r="EH314" s="232"/>
      <c r="EI314" s="232"/>
      <c r="EJ314" s="232"/>
      <c r="EK314" s="232"/>
      <c r="EL314" s="232"/>
      <c r="EM314" s="232"/>
      <c r="EN314" s="205"/>
      <c r="EO314" s="205"/>
      <c r="EP314" s="205"/>
      <c r="EQ314" s="205"/>
      <c r="ER314" s="205"/>
      <c r="ES314" s="205"/>
      <c r="ET314" s="205"/>
      <c r="EU314" s="205"/>
      <c r="EV314" s="205"/>
      <c r="EW314" s="205"/>
      <c r="EX314" s="205"/>
      <c r="EY314" s="205"/>
      <c r="EZ314" s="205"/>
      <c r="FA314" s="233"/>
      <c r="FB314" s="233"/>
      <c r="FC314" s="233"/>
      <c r="FD314" s="233"/>
      <c r="FE314" s="233"/>
      <c r="FF314" s="233"/>
      <c r="FG314" s="233"/>
      <c r="FH314" s="233"/>
      <c r="FI314" s="233"/>
    </row>
    <row r="315" spans="1:165" s="234" customFormat="1" ht="19.5" customHeight="1" x14ac:dyDescent="0.35">
      <c r="A315" s="205"/>
      <c r="B315" s="466">
        <f t="shared" si="5235"/>
        <v>42887</v>
      </c>
      <c r="C315" s="467">
        <f t="shared" si="5236"/>
        <v>78254.880000000005</v>
      </c>
      <c r="D315" s="467">
        <v>0</v>
      </c>
      <c r="E315" s="467">
        <v>0</v>
      </c>
      <c r="F315" s="467">
        <f t="shared" si="5203"/>
        <v>6847.38</v>
      </c>
      <c r="G315" s="467">
        <f t="shared" si="5237"/>
        <v>85102.260000000009</v>
      </c>
      <c r="H315" s="480">
        <f t="shared" si="5238"/>
        <v>8.7500996742950726E-2</v>
      </c>
      <c r="I315" s="347">
        <f t="shared" si="5239"/>
        <v>1305984.1799999992</v>
      </c>
      <c r="J315" s="210">
        <f t="shared" si="5204"/>
        <v>0</v>
      </c>
      <c r="K315" s="211">
        <v>42887</v>
      </c>
      <c r="L315" s="212">
        <f t="shared" si="5240"/>
        <v>1</v>
      </c>
      <c r="M315" s="398">
        <v>580.5</v>
      </c>
      <c r="N315" s="235">
        <f t="shared" si="5205"/>
        <v>580.5</v>
      </c>
      <c r="O315" s="214">
        <f t="shared" ref="O315" si="5329">O314</f>
        <v>0</v>
      </c>
      <c r="P315" s="398">
        <v>58.05</v>
      </c>
      <c r="Q315" s="236">
        <f t="shared" si="5206"/>
        <v>0</v>
      </c>
      <c r="R315" s="212">
        <f t="shared" ref="R315" si="5330">R314</f>
        <v>0</v>
      </c>
      <c r="S315" s="397">
        <v>-5227.3999999999996</v>
      </c>
      <c r="T315" s="237">
        <f t="shared" si="5207"/>
        <v>0</v>
      </c>
      <c r="U315" s="216">
        <f t="shared" ref="U315" si="5331">U314</f>
        <v>0</v>
      </c>
      <c r="V315" s="397">
        <v>-628.04</v>
      </c>
      <c r="W315" s="237">
        <f t="shared" si="5208"/>
        <v>0</v>
      </c>
      <c r="X315" s="216">
        <f t="shared" ref="X315" si="5332">X314</f>
        <v>0</v>
      </c>
      <c r="Y315" s="383">
        <v>4582</v>
      </c>
      <c r="Z315" s="238">
        <f t="shared" si="5209"/>
        <v>0</v>
      </c>
      <c r="AA315" s="218">
        <f t="shared" ref="AA315" si="5333">AA314</f>
        <v>1</v>
      </c>
      <c r="AB315" s="383">
        <v>2271.5</v>
      </c>
      <c r="AC315" s="239">
        <f t="shared" si="5210"/>
        <v>2271.5</v>
      </c>
      <c r="AD315" s="216">
        <f t="shared" ref="AD315" si="5334">AD314</f>
        <v>0</v>
      </c>
      <c r="AE315" s="383">
        <v>423.1</v>
      </c>
      <c r="AF315" s="239">
        <f t="shared" si="5211"/>
        <v>0</v>
      </c>
      <c r="AG315" s="216">
        <f t="shared" ref="AG315" si="5335">AG314</f>
        <v>0</v>
      </c>
      <c r="AH315" s="382">
        <v>-1454</v>
      </c>
      <c r="AI315" s="238">
        <f t="shared" si="5212"/>
        <v>0</v>
      </c>
      <c r="AJ315" s="218">
        <f t="shared" ref="AJ315" si="5336">AJ314</f>
        <v>0</v>
      </c>
      <c r="AK315" s="382">
        <v>-746.5</v>
      </c>
      <c r="AL315" s="239">
        <f t="shared" si="5213"/>
        <v>0</v>
      </c>
      <c r="AM315" s="216">
        <f t="shared" ref="AM315" si="5337">AM314</f>
        <v>1</v>
      </c>
      <c r="AN315" s="382">
        <v>-322</v>
      </c>
      <c r="AO315" s="238">
        <f t="shared" si="5214"/>
        <v>-322</v>
      </c>
      <c r="AP315" s="218">
        <f t="shared" ref="AP315" si="5338">AP314</f>
        <v>1</v>
      </c>
      <c r="AQ315" s="398">
        <v>266</v>
      </c>
      <c r="AR315" s="239">
        <f t="shared" si="5215"/>
        <v>266</v>
      </c>
      <c r="AS315" s="216">
        <f t="shared" ref="AS315" si="5339">AS314</f>
        <v>0</v>
      </c>
      <c r="AT315" s="397">
        <v>-43.6</v>
      </c>
      <c r="AU315" s="240">
        <f t="shared" si="5216"/>
        <v>0</v>
      </c>
      <c r="AV315" s="214">
        <f t="shared" ref="AV315" si="5340">AV314</f>
        <v>0</v>
      </c>
      <c r="AW315" s="398">
        <v>3062</v>
      </c>
      <c r="AX315" s="236">
        <f t="shared" si="5217"/>
        <v>0</v>
      </c>
      <c r="AY315" s="212">
        <f t="shared" ref="AY315" si="5341">AY314</f>
        <v>1</v>
      </c>
      <c r="AZ315" s="383">
        <v>2513.75</v>
      </c>
      <c r="BA315" s="241">
        <f t="shared" si="5218"/>
        <v>2513.75</v>
      </c>
      <c r="BB315" s="214">
        <f t="shared" ref="BB315" si="5342">BB314</f>
        <v>0</v>
      </c>
      <c r="BC315" s="383">
        <v>251.38</v>
      </c>
      <c r="BD315" s="242">
        <f t="shared" si="5219"/>
        <v>0</v>
      </c>
      <c r="BE315" s="212">
        <f t="shared" ref="BE315" si="5343">BE314</f>
        <v>0</v>
      </c>
      <c r="BF315" s="375">
        <v>2281.25</v>
      </c>
      <c r="BG315" s="242">
        <f t="shared" si="5220"/>
        <v>0</v>
      </c>
      <c r="BH315" s="212">
        <f t="shared" ref="BH315" si="5344">BH314</f>
        <v>1</v>
      </c>
      <c r="BI315" s="375">
        <v>1140.6300000000001</v>
      </c>
      <c r="BJ315" s="240">
        <f t="shared" si="5221"/>
        <v>1140.6300000000001</v>
      </c>
      <c r="BK315" s="212">
        <f t="shared" ref="BK315" si="5345">BK314</f>
        <v>0</v>
      </c>
      <c r="BL315" s="375">
        <v>228.13</v>
      </c>
      <c r="BM315" s="240">
        <f t="shared" si="5222"/>
        <v>0</v>
      </c>
      <c r="BN315" s="212">
        <f t="shared" ref="BN315" si="5346">BN314</f>
        <v>0</v>
      </c>
      <c r="BO315" s="397">
        <v>-751.5</v>
      </c>
      <c r="BP315" s="236">
        <f t="shared" si="5223"/>
        <v>0</v>
      </c>
      <c r="BQ315" s="212">
        <f t="shared" ref="BQ315" si="5347">BQ314</f>
        <v>2</v>
      </c>
      <c r="BR315" s="398">
        <v>198.5</v>
      </c>
      <c r="BS315" s="242">
        <f t="shared" si="5224"/>
        <v>397</v>
      </c>
      <c r="BT315" s="212">
        <f t="shared" ref="BT315" si="5348">BT314</f>
        <v>0</v>
      </c>
      <c r="BU315" s="398">
        <v>79.75</v>
      </c>
      <c r="BV315" s="240">
        <f t="shared" si="5225"/>
        <v>0</v>
      </c>
      <c r="BW315" s="220">
        <f t="shared" ref="BW315" si="5349">BW314</f>
        <v>0</v>
      </c>
      <c r="BX315" s="397">
        <v>-15.25</v>
      </c>
      <c r="BY315" s="236">
        <f t="shared" si="5226"/>
        <v>0</v>
      </c>
      <c r="BZ315" s="212">
        <f t="shared" si="5262"/>
        <v>0</v>
      </c>
      <c r="CA315" s="213"/>
      <c r="CB315" s="240">
        <f t="shared" si="5227"/>
        <v>0</v>
      </c>
      <c r="CC315" s="214">
        <f t="shared" si="5263"/>
        <v>0</v>
      </c>
      <c r="CD315" s="215"/>
      <c r="CE315" s="242">
        <f t="shared" si="5228"/>
        <v>0</v>
      </c>
      <c r="CF315" s="221">
        <f t="shared" si="5229"/>
        <v>6847.38</v>
      </c>
      <c r="CG315" s="222">
        <f t="shared" si="5230"/>
        <v>1</v>
      </c>
      <c r="CH315" s="222">
        <f t="shared" si="5231"/>
        <v>0</v>
      </c>
      <c r="CI315" s="223">
        <v>42887</v>
      </c>
      <c r="CJ315" s="209">
        <f t="shared" si="5232"/>
        <v>6847.38</v>
      </c>
      <c r="CK315" s="209">
        <f t="shared" si="5233"/>
        <v>0</v>
      </c>
      <c r="CL315" s="209">
        <f t="shared" si="5264"/>
        <v>1305984.1799999992</v>
      </c>
      <c r="CM315" s="207">
        <f>MAX(CL55:CL315)</f>
        <v>1305984.1799999992</v>
      </c>
      <c r="CN315" s="207">
        <f t="shared" si="5234"/>
        <v>0</v>
      </c>
      <c r="CO315" s="225" t="b">
        <f>(CN316=CM394)</f>
        <v>0</v>
      </c>
      <c r="CP315" s="226">
        <f t="shared" si="5201"/>
        <v>0</v>
      </c>
      <c r="CQ315" s="265"/>
      <c r="CR315" s="266"/>
      <c r="CS315" s="266"/>
      <c r="CT315" s="266"/>
      <c r="CU315" s="266"/>
      <c r="CV315" s="266"/>
      <c r="CW315" s="266"/>
      <c r="CX315" s="266"/>
      <c r="CY315" s="266"/>
      <c r="CZ315" s="266"/>
      <c r="DA315" s="266"/>
      <c r="DB315" s="266"/>
      <c r="DC315" s="266"/>
      <c r="DD315" s="266"/>
      <c r="DE315" s="266"/>
      <c r="DF315" s="266"/>
      <c r="DG315" s="266"/>
      <c r="DH315" s="266"/>
      <c r="DI315" s="266"/>
      <c r="DJ315" s="266"/>
      <c r="DK315" s="266"/>
      <c r="DL315" s="266"/>
      <c r="DM315" s="266"/>
      <c r="DN315" s="266"/>
      <c r="DO315" s="266"/>
      <c r="DP315" s="267"/>
      <c r="DQ315" s="266"/>
      <c r="DR315" s="268"/>
      <c r="DS315" s="265"/>
      <c r="DT315" s="232"/>
      <c r="DU315" s="232"/>
      <c r="DV315" s="232"/>
      <c r="DW315" s="232"/>
      <c r="DX315" s="232"/>
      <c r="DY315" s="232"/>
      <c r="DZ315" s="232"/>
      <c r="EA315" s="232"/>
      <c r="EB315" s="232"/>
      <c r="EC315" s="232"/>
      <c r="ED315" s="232"/>
      <c r="EE315" s="232"/>
      <c r="EF315" s="232"/>
      <c r="EG315" s="232"/>
      <c r="EH315" s="232"/>
      <c r="EI315" s="232"/>
      <c r="EJ315" s="232"/>
      <c r="EK315" s="232"/>
      <c r="EL315" s="232"/>
      <c r="EM315" s="232"/>
      <c r="EN315" s="205"/>
      <c r="EO315" s="205"/>
      <c r="EP315" s="205"/>
      <c r="EQ315" s="205"/>
      <c r="ER315" s="205"/>
      <c r="ES315" s="205"/>
      <c r="ET315" s="205"/>
      <c r="EU315" s="205"/>
      <c r="EV315" s="205"/>
      <c r="EW315" s="205"/>
      <c r="EX315" s="205"/>
      <c r="EY315" s="205"/>
      <c r="EZ315" s="205"/>
      <c r="FA315" s="233"/>
      <c r="FB315" s="233"/>
      <c r="FC315" s="233"/>
      <c r="FD315" s="233"/>
      <c r="FE315" s="233"/>
      <c r="FF315" s="233"/>
      <c r="FG315" s="233"/>
      <c r="FH315" s="233"/>
      <c r="FI315" s="233"/>
    </row>
    <row r="316" spans="1:165" s="234" customFormat="1" ht="19.5" customHeight="1" x14ac:dyDescent="0.35">
      <c r="A316" s="205"/>
      <c r="B316" s="466">
        <f t="shared" si="5235"/>
        <v>42917</v>
      </c>
      <c r="C316" s="467">
        <f t="shared" si="5236"/>
        <v>85102.260000000009</v>
      </c>
      <c r="D316" s="467">
        <v>0</v>
      </c>
      <c r="E316" s="467">
        <v>0</v>
      </c>
      <c r="F316" s="467">
        <f t="shared" si="5203"/>
        <v>10924.34</v>
      </c>
      <c r="G316" s="467">
        <f t="shared" si="5237"/>
        <v>96026.6</v>
      </c>
      <c r="H316" s="480">
        <f t="shared" si="5238"/>
        <v>0.12836721374967008</v>
      </c>
      <c r="I316" s="347">
        <f t="shared" si="5239"/>
        <v>1316908.5199999993</v>
      </c>
      <c r="J316" s="210">
        <f t="shared" si="5204"/>
        <v>0</v>
      </c>
      <c r="K316" s="211">
        <v>42917</v>
      </c>
      <c r="L316" s="212">
        <f t="shared" si="5240"/>
        <v>1</v>
      </c>
      <c r="M316" s="398">
        <v>2967.5</v>
      </c>
      <c r="N316" s="235">
        <f t="shared" si="5205"/>
        <v>2967.5</v>
      </c>
      <c r="O316" s="214">
        <f t="shared" ref="O316" si="5350">O315</f>
        <v>0</v>
      </c>
      <c r="P316" s="398">
        <v>226.55</v>
      </c>
      <c r="Q316" s="236">
        <f t="shared" si="5206"/>
        <v>0</v>
      </c>
      <c r="R316" s="212">
        <f t="shared" ref="R316" si="5351">R315</f>
        <v>0</v>
      </c>
      <c r="S316" s="397">
        <v>-652</v>
      </c>
      <c r="T316" s="237">
        <f t="shared" si="5207"/>
        <v>0</v>
      </c>
      <c r="U316" s="216">
        <f t="shared" ref="U316" si="5352">U315</f>
        <v>0</v>
      </c>
      <c r="V316" s="397">
        <v>-100.3</v>
      </c>
      <c r="W316" s="237">
        <f t="shared" si="5208"/>
        <v>0</v>
      </c>
      <c r="X316" s="216">
        <f t="shared" ref="X316" si="5353">X315</f>
        <v>0</v>
      </c>
      <c r="Y316" s="383">
        <v>2466</v>
      </c>
      <c r="Z316" s="238">
        <f t="shared" si="5209"/>
        <v>0</v>
      </c>
      <c r="AA316" s="218">
        <f t="shared" ref="AA316" si="5354">AA315</f>
        <v>1</v>
      </c>
      <c r="AB316" s="383">
        <v>1213.5</v>
      </c>
      <c r="AC316" s="239">
        <f t="shared" si="5210"/>
        <v>1213.5</v>
      </c>
      <c r="AD316" s="216">
        <f t="shared" ref="AD316" si="5355">AD315</f>
        <v>0</v>
      </c>
      <c r="AE316" s="383">
        <v>211.5</v>
      </c>
      <c r="AF316" s="239">
        <f t="shared" si="5211"/>
        <v>0</v>
      </c>
      <c r="AG316" s="216">
        <f t="shared" ref="AG316" si="5356">AG315</f>
        <v>0</v>
      </c>
      <c r="AH316" s="383">
        <v>2231</v>
      </c>
      <c r="AI316" s="238">
        <f t="shared" si="5212"/>
        <v>0</v>
      </c>
      <c r="AJ316" s="218">
        <f t="shared" ref="AJ316" si="5357">AJ315</f>
        <v>0</v>
      </c>
      <c r="AK316" s="383">
        <v>1096</v>
      </c>
      <c r="AL316" s="239">
        <f t="shared" si="5213"/>
        <v>0</v>
      </c>
      <c r="AM316" s="216">
        <f t="shared" ref="AM316" si="5358">AM315</f>
        <v>1</v>
      </c>
      <c r="AN316" s="383">
        <v>415</v>
      </c>
      <c r="AO316" s="238">
        <f t="shared" si="5214"/>
        <v>415</v>
      </c>
      <c r="AP316" s="218">
        <f t="shared" ref="AP316" si="5359">AP315</f>
        <v>1</v>
      </c>
      <c r="AQ316" s="398">
        <v>3152</v>
      </c>
      <c r="AR316" s="239">
        <f t="shared" si="5215"/>
        <v>3152</v>
      </c>
      <c r="AS316" s="216">
        <f t="shared" ref="AS316" si="5360">AS315</f>
        <v>0</v>
      </c>
      <c r="AT316" s="398">
        <v>315.2</v>
      </c>
      <c r="AU316" s="240">
        <f t="shared" si="5216"/>
        <v>0</v>
      </c>
      <c r="AV316" s="214">
        <f t="shared" ref="AV316" si="5361">AV315</f>
        <v>0</v>
      </c>
      <c r="AW316" s="398">
        <v>3001</v>
      </c>
      <c r="AX316" s="236">
        <f t="shared" si="5217"/>
        <v>0</v>
      </c>
      <c r="AY316" s="212">
        <f t="shared" ref="AY316" si="5362">AY315</f>
        <v>1</v>
      </c>
      <c r="AZ316" s="382">
        <v>-1716.25</v>
      </c>
      <c r="BA316" s="241">
        <f t="shared" si="5218"/>
        <v>-1716.25</v>
      </c>
      <c r="BB316" s="214">
        <f t="shared" ref="BB316" si="5363">BB315</f>
        <v>0</v>
      </c>
      <c r="BC316" s="382">
        <v>-171.63</v>
      </c>
      <c r="BD316" s="242">
        <f t="shared" si="5219"/>
        <v>0</v>
      </c>
      <c r="BE316" s="212">
        <f t="shared" ref="BE316" si="5364">BE315</f>
        <v>0</v>
      </c>
      <c r="BF316" s="375">
        <v>5191.25</v>
      </c>
      <c r="BG316" s="242">
        <f t="shared" si="5220"/>
        <v>0</v>
      </c>
      <c r="BH316" s="212">
        <f t="shared" ref="BH316" si="5365">BH315</f>
        <v>1</v>
      </c>
      <c r="BI316" s="375">
        <v>2595.63</v>
      </c>
      <c r="BJ316" s="240">
        <f t="shared" si="5221"/>
        <v>2595.63</v>
      </c>
      <c r="BK316" s="212">
        <f t="shared" ref="BK316" si="5366">BK315</f>
        <v>0</v>
      </c>
      <c r="BL316" s="375">
        <v>519.13</v>
      </c>
      <c r="BM316" s="240">
        <f t="shared" si="5222"/>
        <v>0</v>
      </c>
      <c r="BN316" s="212">
        <f t="shared" ref="BN316" si="5367">BN315</f>
        <v>0</v>
      </c>
      <c r="BO316" s="398">
        <v>836</v>
      </c>
      <c r="BP316" s="236">
        <f t="shared" si="5223"/>
        <v>0</v>
      </c>
      <c r="BQ316" s="212">
        <f t="shared" ref="BQ316" si="5368">BQ315</f>
        <v>2</v>
      </c>
      <c r="BR316" s="398">
        <v>1148.48</v>
      </c>
      <c r="BS316" s="242">
        <f t="shared" si="5224"/>
        <v>2296.96</v>
      </c>
      <c r="BT316" s="212">
        <f t="shared" ref="BT316" si="5369">BT315</f>
        <v>0</v>
      </c>
      <c r="BU316" s="398">
        <v>554.74</v>
      </c>
      <c r="BV316" s="240">
        <f t="shared" si="5225"/>
        <v>0</v>
      </c>
      <c r="BW316" s="220">
        <f t="shared" ref="BW316" si="5370">BW315</f>
        <v>0</v>
      </c>
      <c r="BX316" s="398">
        <v>79.75</v>
      </c>
      <c r="BY316" s="236">
        <f t="shared" si="5226"/>
        <v>0</v>
      </c>
      <c r="BZ316" s="212">
        <f t="shared" si="5262"/>
        <v>0</v>
      </c>
      <c r="CA316" s="213"/>
      <c r="CB316" s="240">
        <f t="shared" si="5227"/>
        <v>0</v>
      </c>
      <c r="CC316" s="214">
        <f t="shared" si="5263"/>
        <v>0</v>
      </c>
      <c r="CD316" s="215"/>
      <c r="CE316" s="242">
        <f t="shared" si="5228"/>
        <v>0</v>
      </c>
      <c r="CF316" s="221">
        <f t="shared" si="5229"/>
        <v>10924.34</v>
      </c>
      <c r="CG316" s="222">
        <f t="shared" si="5230"/>
        <v>1</v>
      </c>
      <c r="CH316" s="222">
        <f t="shared" si="5231"/>
        <v>0</v>
      </c>
      <c r="CI316" s="223">
        <v>42917</v>
      </c>
      <c r="CJ316" s="209">
        <f t="shared" si="5232"/>
        <v>10924.34</v>
      </c>
      <c r="CK316" s="209">
        <f t="shared" si="5233"/>
        <v>0</v>
      </c>
      <c r="CL316" s="209">
        <f t="shared" si="5264"/>
        <v>1316908.5199999993</v>
      </c>
      <c r="CM316" s="207">
        <f>MAX(CL55:CL316)</f>
        <v>1316908.5199999993</v>
      </c>
      <c r="CN316" s="207">
        <f t="shared" si="5234"/>
        <v>0</v>
      </c>
      <c r="CO316" s="225" t="b">
        <f>(CN317=CM394)</f>
        <v>0</v>
      </c>
      <c r="CP316" s="226">
        <f t="shared" si="5201"/>
        <v>0</v>
      </c>
      <c r="CQ316" s="265"/>
      <c r="CR316" s="266"/>
      <c r="CS316" s="266"/>
      <c r="CT316" s="266"/>
      <c r="CU316" s="266"/>
      <c r="CV316" s="266"/>
      <c r="CW316" s="266"/>
      <c r="CX316" s="266"/>
      <c r="CY316" s="266"/>
      <c r="CZ316" s="266"/>
      <c r="DA316" s="266"/>
      <c r="DB316" s="266"/>
      <c r="DC316" s="266"/>
      <c r="DD316" s="266"/>
      <c r="DE316" s="266"/>
      <c r="DF316" s="266"/>
      <c r="DG316" s="266"/>
      <c r="DH316" s="266"/>
      <c r="DI316" s="266"/>
      <c r="DJ316" s="266"/>
      <c r="DK316" s="266"/>
      <c r="DL316" s="266"/>
      <c r="DM316" s="266"/>
      <c r="DN316" s="266"/>
      <c r="DO316" s="266"/>
      <c r="DP316" s="267"/>
      <c r="DQ316" s="266"/>
      <c r="DR316" s="268"/>
      <c r="DS316" s="265"/>
      <c r="DT316" s="232"/>
      <c r="DU316" s="232"/>
      <c r="DV316" s="232"/>
      <c r="DW316" s="232"/>
      <c r="DX316" s="232"/>
      <c r="DY316" s="232"/>
      <c r="DZ316" s="232"/>
      <c r="EA316" s="232"/>
      <c r="EB316" s="232"/>
      <c r="EC316" s="232"/>
      <c r="ED316" s="232"/>
      <c r="EE316" s="232"/>
      <c r="EF316" s="232"/>
      <c r="EG316" s="232"/>
      <c r="EH316" s="232"/>
      <c r="EI316" s="232"/>
      <c r="EJ316" s="232"/>
      <c r="EK316" s="232"/>
      <c r="EL316" s="232"/>
      <c r="EM316" s="232"/>
      <c r="EN316" s="205"/>
      <c r="EO316" s="205"/>
      <c r="EP316" s="205"/>
      <c r="EQ316" s="205"/>
      <c r="ER316" s="205"/>
      <c r="ES316" s="205"/>
      <c r="ET316" s="205"/>
      <c r="EU316" s="205"/>
      <c r="EV316" s="205"/>
      <c r="EW316" s="205"/>
      <c r="EX316" s="205"/>
      <c r="EY316" s="205"/>
      <c r="EZ316" s="205"/>
      <c r="FA316" s="233"/>
      <c r="FB316" s="233"/>
      <c r="FC316" s="233"/>
      <c r="FD316" s="233"/>
      <c r="FE316" s="233"/>
      <c r="FF316" s="233"/>
      <c r="FG316" s="233"/>
      <c r="FH316" s="233"/>
      <c r="FI316" s="233"/>
    </row>
    <row r="317" spans="1:165" s="234" customFormat="1" ht="19.5" customHeight="1" x14ac:dyDescent="0.35">
      <c r="A317" s="205"/>
      <c r="B317" s="466">
        <f t="shared" si="5235"/>
        <v>42948</v>
      </c>
      <c r="C317" s="467">
        <f t="shared" si="5236"/>
        <v>96026.6</v>
      </c>
      <c r="D317" s="467">
        <v>0</v>
      </c>
      <c r="E317" s="467">
        <v>0</v>
      </c>
      <c r="F317" s="467">
        <f t="shared" si="5203"/>
        <v>-630.23</v>
      </c>
      <c r="G317" s="467">
        <f t="shared" si="5237"/>
        <v>95396.37000000001</v>
      </c>
      <c r="H317" s="480">
        <f t="shared" si="5238"/>
        <v>-6.5630773139942469E-3</v>
      </c>
      <c r="I317" s="347">
        <f t="shared" si="5239"/>
        <v>1316278.2899999993</v>
      </c>
      <c r="J317" s="210">
        <f t="shared" si="5204"/>
        <v>-630.22999999998137</v>
      </c>
      <c r="K317" s="211">
        <v>42948</v>
      </c>
      <c r="L317" s="212">
        <f t="shared" si="5240"/>
        <v>1</v>
      </c>
      <c r="M317" s="397">
        <v>-4135.5</v>
      </c>
      <c r="N317" s="235">
        <f t="shared" si="5205"/>
        <v>-4135.5</v>
      </c>
      <c r="O317" s="214">
        <f t="shared" ref="O317" si="5371">O316</f>
        <v>0</v>
      </c>
      <c r="P317" s="397">
        <v>-448.65</v>
      </c>
      <c r="Q317" s="236">
        <f t="shared" si="5206"/>
        <v>0</v>
      </c>
      <c r="R317" s="212">
        <f t="shared" ref="R317" si="5372">R316</f>
        <v>0</v>
      </c>
      <c r="S317" s="397">
        <v>-545.4</v>
      </c>
      <c r="T317" s="237">
        <f t="shared" si="5207"/>
        <v>0</v>
      </c>
      <c r="U317" s="216">
        <f t="shared" ref="U317" si="5373">U316</f>
        <v>0</v>
      </c>
      <c r="V317" s="397">
        <v>-124.74</v>
      </c>
      <c r="W317" s="237">
        <f t="shared" si="5208"/>
        <v>0</v>
      </c>
      <c r="X317" s="216">
        <f t="shared" ref="X317" si="5374">X316</f>
        <v>0</v>
      </c>
      <c r="Y317" s="383">
        <v>5183</v>
      </c>
      <c r="Z317" s="238">
        <f t="shared" si="5209"/>
        <v>0</v>
      </c>
      <c r="AA317" s="218">
        <f t="shared" ref="AA317" si="5375">AA316</f>
        <v>1</v>
      </c>
      <c r="AB317" s="383">
        <v>2591.5</v>
      </c>
      <c r="AC317" s="239">
        <f t="shared" si="5210"/>
        <v>2591.5</v>
      </c>
      <c r="AD317" s="216">
        <f t="shared" ref="AD317" si="5376">AD316</f>
        <v>0</v>
      </c>
      <c r="AE317" s="383">
        <v>518.29999999999995</v>
      </c>
      <c r="AF317" s="239">
        <f t="shared" si="5211"/>
        <v>0</v>
      </c>
      <c r="AG317" s="216">
        <f t="shared" ref="AG317" si="5377">AG316</f>
        <v>0</v>
      </c>
      <c r="AH317" s="383">
        <v>3750</v>
      </c>
      <c r="AI317" s="238">
        <f t="shared" si="5212"/>
        <v>0</v>
      </c>
      <c r="AJ317" s="218">
        <f t="shared" ref="AJ317" si="5378">AJ316</f>
        <v>0</v>
      </c>
      <c r="AK317" s="383">
        <v>1875</v>
      </c>
      <c r="AL317" s="239">
        <f t="shared" si="5213"/>
        <v>0</v>
      </c>
      <c r="AM317" s="216">
        <f t="shared" ref="AM317" si="5379">AM316</f>
        <v>1</v>
      </c>
      <c r="AN317" s="383">
        <v>750</v>
      </c>
      <c r="AO317" s="238">
        <f t="shared" si="5214"/>
        <v>750</v>
      </c>
      <c r="AP317" s="218">
        <f t="shared" ref="AP317" si="5380">AP316</f>
        <v>1</v>
      </c>
      <c r="AQ317" s="397">
        <v>-567</v>
      </c>
      <c r="AR317" s="239">
        <f t="shared" si="5215"/>
        <v>-567</v>
      </c>
      <c r="AS317" s="216">
        <f t="shared" ref="AS317" si="5381">AS316</f>
        <v>0</v>
      </c>
      <c r="AT317" s="397">
        <v>-56.7</v>
      </c>
      <c r="AU317" s="240">
        <f t="shared" si="5216"/>
        <v>0</v>
      </c>
      <c r="AV317" s="214">
        <f t="shared" ref="AV317" si="5382">AV316</f>
        <v>0</v>
      </c>
      <c r="AW317" s="397">
        <v>-1816</v>
      </c>
      <c r="AX317" s="236">
        <f t="shared" si="5217"/>
        <v>0</v>
      </c>
      <c r="AY317" s="212">
        <f t="shared" ref="AY317" si="5383">AY316</f>
        <v>1</v>
      </c>
      <c r="AZ317" s="382">
        <v>-281.75</v>
      </c>
      <c r="BA317" s="241">
        <f t="shared" si="5218"/>
        <v>-281.75</v>
      </c>
      <c r="BB317" s="214">
        <f t="shared" ref="BB317" si="5384">BB316</f>
        <v>0</v>
      </c>
      <c r="BC317" s="382">
        <v>-98.38</v>
      </c>
      <c r="BD317" s="242">
        <f t="shared" si="5219"/>
        <v>0</v>
      </c>
      <c r="BE317" s="212">
        <f t="shared" ref="BE317" si="5385">BE316</f>
        <v>0</v>
      </c>
      <c r="BF317" s="375">
        <v>825</v>
      </c>
      <c r="BG317" s="242">
        <f t="shared" si="5220"/>
        <v>0</v>
      </c>
      <c r="BH317" s="212">
        <f t="shared" ref="BH317" si="5386">BH316</f>
        <v>1</v>
      </c>
      <c r="BI317" s="375">
        <v>412.5</v>
      </c>
      <c r="BJ317" s="240">
        <f t="shared" si="5221"/>
        <v>412.5</v>
      </c>
      <c r="BK317" s="212">
        <f t="shared" ref="BK317" si="5387">BK316</f>
        <v>0</v>
      </c>
      <c r="BL317" s="375">
        <v>82.5</v>
      </c>
      <c r="BM317" s="240">
        <f t="shared" si="5222"/>
        <v>0</v>
      </c>
      <c r="BN317" s="212">
        <f t="shared" ref="BN317" si="5388">BN316</f>
        <v>0</v>
      </c>
      <c r="BO317" s="397">
        <v>-226.5</v>
      </c>
      <c r="BP317" s="236">
        <f t="shared" si="5223"/>
        <v>0</v>
      </c>
      <c r="BQ317" s="212">
        <f t="shared" ref="BQ317" si="5389">BQ316</f>
        <v>2</v>
      </c>
      <c r="BR317" s="398">
        <v>300.01</v>
      </c>
      <c r="BS317" s="242">
        <f t="shared" si="5224"/>
        <v>600.02</v>
      </c>
      <c r="BT317" s="212">
        <f t="shared" ref="BT317" si="5390">BT316</f>
        <v>0</v>
      </c>
      <c r="BU317" s="398">
        <v>150.01</v>
      </c>
      <c r="BV317" s="240">
        <f t="shared" si="5225"/>
        <v>0</v>
      </c>
      <c r="BW317" s="220">
        <f t="shared" ref="BW317" si="5391">BW316</f>
        <v>0</v>
      </c>
      <c r="BX317" s="398">
        <v>30</v>
      </c>
      <c r="BY317" s="236">
        <f t="shared" si="5226"/>
        <v>0</v>
      </c>
      <c r="BZ317" s="212">
        <f t="shared" si="5262"/>
        <v>0</v>
      </c>
      <c r="CA317" s="213"/>
      <c r="CB317" s="240">
        <f t="shared" si="5227"/>
        <v>0</v>
      </c>
      <c r="CC317" s="214">
        <f t="shared" si="5263"/>
        <v>0</v>
      </c>
      <c r="CD317" s="215"/>
      <c r="CE317" s="242">
        <f t="shared" si="5228"/>
        <v>0</v>
      </c>
      <c r="CF317" s="221">
        <f t="shared" si="5229"/>
        <v>-630.23</v>
      </c>
      <c r="CG317" s="222">
        <f t="shared" si="5230"/>
        <v>0</v>
      </c>
      <c r="CH317" s="222">
        <f t="shared" si="5231"/>
        <v>1</v>
      </c>
      <c r="CI317" s="223">
        <v>42948</v>
      </c>
      <c r="CJ317" s="209">
        <f t="shared" si="5232"/>
        <v>0</v>
      </c>
      <c r="CK317" s="209">
        <f t="shared" si="5233"/>
        <v>-630.23</v>
      </c>
      <c r="CL317" s="209">
        <f t="shared" si="5264"/>
        <v>1316278.2899999993</v>
      </c>
      <c r="CM317" s="207">
        <f>MAX(CL55:CL317)</f>
        <v>1316908.5199999993</v>
      </c>
      <c r="CN317" s="207">
        <f t="shared" si="5234"/>
        <v>-630.22999999998137</v>
      </c>
      <c r="CO317" s="225" t="b">
        <f>(CN318=CM394)</f>
        <v>0</v>
      </c>
      <c r="CP317" s="226">
        <f t="shared" si="5201"/>
        <v>0</v>
      </c>
      <c r="CQ317" s="265"/>
      <c r="CR317" s="266"/>
      <c r="CS317" s="266"/>
      <c r="CT317" s="266"/>
      <c r="CU317" s="266"/>
      <c r="CV317" s="266"/>
      <c r="CW317" s="266"/>
      <c r="CX317" s="266"/>
      <c r="CY317" s="266"/>
      <c r="CZ317" s="266"/>
      <c r="DA317" s="266"/>
      <c r="DB317" s="266"/>
      <c r="DC317" s="266"/>
      <c r="DD317" s="266"/>
      <c r="DE317" s="266"/>
      <c r="DF317" s="266"/>
      <c r="DG317" s="266"/>
      <c r="DH317" s="266"/>
      <c r="DI317" s="266"/>
      <c r="DJ317" s="266"/>
      <c r="DK317" s="266"/>
      <c r="DL317" s="266"/>
      <c r="DM317" s="266"/>
      <c r="DN317" s="266"/>
      <c r="DO317" s="266"/>
      <c r="DP317" s="267"/>
      <c r="DQ317" s="266"/>
      <c r="DR317" s="268"/>
      <c r="DS317" s="265"/>
      <c r="DT317" s="232"/>
      <c r="DU317" s="232"/>
      <c r="DV317" s="232"/>
      <c r="DW317" s="232"/>
      <c r="DX317" s="232"/>
      <c r="DY317" s="232"/>
      <c r="DZ317" s="232"/>
      <c r="EA317" s="232"/>
      <c r="EB317" s="232"/>
      <c r="EC317" s="232"/>
      <c r="ED317" s="232"/>
      <c r="EE317" s="232"/>
      <c r="EF317" s="232"/>
      <c r="EG317" s="232"/>
      <c r="EH317" s="232"/>
      <c r="EI317" s="232"/>
      <c r="EJ317" s="232"/>
      <c r="EK317" s="232"/>
      <c r="EL317" s="232"/>
      <c r="EM317" s="232"/>
      <c r="EN317" s="205"/>
      <c r="EO317" s="205"/>
      <c r="EP317" s="205"/>
      <c r="EQ317" s="205"/>
      <c r="ER317" s="205"/>
      <c r="ES317" s="205"/>
      <c r="ET317" s="205"/>
      <c r="EU317" s="205"/>
      <c r="EV317" s="205"/>
      <c r="EW317" s="205"/>
      <c r="EX317" s="205"/>
      <c r="EY317" s="205"/>
      <c r="EZ317" s="205"/>
      <c r="FA317" s="233"/>
      <c r="FB317" s="233"/>
      <c r="FC317" s="233"/>
      <c r="FD317" s="233"/>
      <c r="FE317" s="233"/>
      <c r="FF317" s="233"/>
      <c r="FG317" s="233"/>
      <c r="FH317" s="233"/>
      <c r="FI317" s="233"/>
    </row>
    <row r="318" spans="1:165" s="234" customFormat="1" ht="19.5" customHeight="1" x14ac:dyDescent="0.35">
      <c r="A318" s="205"/>
      <c r="B318" s="466">
        <f t="shared" si="5235"/>
        <v>42979</v>
      </c>
      <c r="C318" s="467">
        <f t="shared" si="5236"/>
        <v>95396.37000000001</v>
      </c>
      <c r="D318" s="467">
        <v>0</v>
      </c>
      <c r="E318" s="467">
        <v>0</v>
      </c>
      <c r="F318" s="467">
        <f t="shared" si="5203"/>
        <v>8366.2099999999991</v>
      </c>
      <c r="G318" s="467">
        <f t="shared" si="5237"/>
        <v>103762.58000000002</v>
      </c>
      <c r="H318" s="480">
        <f t="shared" si="5238"/>
        <v>8.7699458585269008E-2</v>
      </c>
      <c r="I318" s="347">
        <f t="shared" si="5239"/>
        <v>1324644.4999999993</v>
      </c>
      <c r="J318" s="210">
        <f t="shared" si="5204"/>
        <v>0</v>
      </c>
      <c r="K318" s="211">
        <v>42979</v>
      </c>
      <c r="L318" s="212">
        <f t="shared" si="5240"/>
        <v>1</v>
      </c>
      <c r="M318" s="398">
        <v>2346.5</v>
      </c>
      <c r="N318" s="235">
        <f t="shared" si="5205"/>
        <v>2346.5</v>
      </c>
      <c r="O318" s="214">
        <f t="shared" ref="O318" si="5392">O317</f>
        <v>0</v>
      </c>
      <c r="P318" s="398">
        <v>199.55</v>
      </c>
      <c r="Q318" s="236">
        <f t="shared" si="5206"/>
        <v>0</v>
      </c>
      <c r="R318" s="212">
        <f t="shared" ref="R318" si="5393">R317</f>
        <v>0</v>
      </c>
      <c r="S318" s="397">
        <v>-2892.8</v>
      </c>
      <c r="T318" s="237">
        <f t="shared" si="5207"/>
        <v>0</v>
      </c>
      <c r="U318" s="216">
        <f t="shared" ref="U318" si="5394">U317</f>
        <v>0</v>
      </c>
      <c r="V318" s="397">
        <v>-359.48</v>
      </c>
      <c r="W318" s="237">
        <f t="shared" si="5208"/>
        <v>0</v>
      </c>
      <c r="X318" s="216">
        <f t="shared" ref="X318" si="5395">X317</f>
        <v>0</v>
      </c>
      <c r="Y318" s="383">
        <v>40</v>
      </c>
      <c r="Z318" s="238">
        <f t="shared" si="5209"/>
        <v>0</v>
      </c>
      <c r="AA318" s="218">
        <f t="shared" ref="AA318" si="5396">AA317</f>
        <v>1</v>
      </c>
      <c r="AB318" s="383">
        <v>0.5</v>
      </c>
      <c r="AC318" s="239">
        <f t="shared" si="5210"/>
        <v>0.5</v>
      </c>
      <c r="AD318" s="216">
        <f t="shared" ref="AD318" si="5397">AD317</f>
        <v>0</v>
      </c>
      <c r="AE318" s="382">
        <v>-31.1</v>
      </c>
      <c r="AF318" s="239">
        <f t="shared" si="5211"/>
        <v>0</v>
      </c>
      <c r="AG318" s="216">
        <f t="shared" ref="AG318" si="5398">AG317</f>
        <v>0</v>
      </c>
      <c r="AH318" s="383">
        <v>566</v>
      </c>
      <c r="AI318" s="238">
        <f t="shared" si="5212"/>
        <v>0</v>
      </c>
      <c r="AJ318" s="218">
        <f t="shared" ref="AJ318" si="5399">AJ317</f>
        <v>0</v>
      </c>
      <c r="AK318" s="383">
        <v>263.5</v>
      </c>
      <c r="AL318" s="239">
        <f t="shared" si="5213"/>
        <v>0</v>
      </c>
      <c r="AM318" s="216">
        <f t="shared" ref="AM318" si="5400">AM317</f>
        <v>1</v>
      </c>
      <c r="AN318" s="383">
        <v>82</v>
      </c>
      <c r="AO318" s="238">
        <f t="shared" si="5214"/>
        <v>82</v>
      </c>
      <c r="AP318" s="218">
        <f t="shared" ref="AP318" si="5401">AP317</f>
        <v>1</v>
      </c>
      <c r="AQ318" s="398">
        <v>897</v>
      </c>
      <c r="AR318" s="239">
        <f t="shared" si="5215"/>
        <v>897</v>
      </c>
      <c r="AS318" s="216">
        <f t="shared" ref="AS318" si="5402">AS317</f>
        <v>0</v>
      </c>
      <c r="AT318" s="398">
        <v>54.6</v>
      </c>
      <c r="AU318" s="240">
        <f t="shared" si="5216"/>
        <v>0</v>
      </c>
      <c r="AV318" s="214">
        <f t="shared" ref="AV318" si="5403">AV317</f>
        <v>0</v>
      </c>
      <c r="AW318" s="397">
        <v>-29</v>
      </c>
      <c r="AX318" s="236">
        <f t="shared" si="5217"/>
        <v>0</v>
      </c>
      <c r="AY318" s="212">
        <f t="shared" ref="AY318" si="5404">AY317</f>
        <v>1</v>
      </c>
      <c r="AZ318" s="383">
        <v>1324.75</v>
      </c>
      <c r="BA318" s="241">
        <f t="shared" si="5218"/>
        <v>1324.75</v>
      </c>
      <c r="BB318" s="214">
        <f t="shared" ref="BB318" si="5405">BB317</f>
        <v>0</v>
      </c>
      <c r="BC318" s="383">
        <v>97.38</v>
      </c>
      <c r="BD318" s="242">
        <f t="shared" si="5219"/>
        <v>0</v>
      </c>
      <c r="BE318" s="212">
        <f t="shared" ref="BE318" si="5406">BE317</f>
        <v>0</v>
      </c>
      <c r="BF318" s="374">
        <v>-324</v>
      </c>
      <c r="BG318" s="242">
        <f t="shared" si="5220"/>
        <v>0</v>
      </c>
      <c r="BH318" s="212">
        <f t="shared" ref="BH318" si="5407">BH317</f>
        <v>1</v>
      </c>
      <c r="BI318" s="374">
        <v>-181.5</v>
      </c>
      <c r="BJ318" s="240">
        <f t="shared" si="5221"/>
        <v>-181.5</v>
      </c>
      <c r="BK318" s="212">
        <f t="shared" ref="BK318" si="5408">BK317</f>
        <v>0</v>
      </c>
      <c r="BL318" s="374">
        <v>-67.5</v>
      </c>
      <c r="BM318" s="240">
        <f t="shared" si="5222"/>
        <v>0</v>
      </c>
      <c r="BN318" s="212">
        <f t="shared" ref="BN318" si="5409">BN317</f>
        <v>0</v>
      </c>
      <c r="BO318" s="398">
        <v>2873.5</v>
      </c>
      <c r="BP318" s="236">
        <f t="shared" si="5223"/>
        <v>0</v>
      </c>
      <c r="BQ318" s="212">
        <f t="shared" ref="BQ318" si="5410">BQ317</f>
        <v>2</v>
      </c>
      <c r="BR318" s="398">
        <v>1948.48</v>
      </c>
      <c r="BS318" s="242">
        <f t="shared" si="5224"/>
        <v>3896.96</v>
      </c>
      <c r="BT318" s="212">
        <f t="shared" ref="BT318" si="5411">BT317</f>
        <v>0</v>
      </c>
      <c r="BU318" s="398">
        <v>954.74</v>
      </c>
      <c r="BV318" s="240">
        <f t="shared" si="5225"/>
        <v>0</v>
      </c>
      <c r="BW318" s="220">
        <f t="shared" ref="BW318" si="5412">BW317</f>
        <v>0</v>
      </c>
      <c r="BX318" s="398">
        <v>159.75</v>
      </c>
      <c r="BY318" s="236">
        <f t="shared" si="5226"/>
        <v>0</v>
      </c>
      <c r="BZ318" s="212">
        <f t="shared" si="5262"/>
        <v>0</v>
      </c>
      <c r="CA318" s="213"/>
      <c r="CB318" s="240">
        <f t="shared" si="5227"/>
        <v>0</v>
      </c>
      <c r="CC318" s="214">
        <f t="shared" si="5263"/>
        <v>0</v>
      </c>
      <c r="CD318" s="215"/>
      <c r="CE318" s="242">
        <f t="shared" si="5228"/>
        <v>0</v>
      </c>
      <c r="CF318" s="221">
        <f t="shared" si="5229"/>
        <v>8366.2099999999991</v>
      </c>
      <c r="CG318" s="222">
        <f t="shared" si="5230"/>
        <v>1</v>
      </c>
      <c r="CH318" s="222">
        <f t="shared" si="5231"/>
        <v>0</v>
      </c>
      <c r="CI318" s="223">
        <v>42979</v>
      </c>
      <c r="CJ318" s="209">
        <f t="shared" si="5232"/>
        <v>8366.2099999999991</v>
      </c>
      <c r="CK318" s="209">
        <f t="shared" si="5233"/>
        <v>0</v>
      </c>
      <c r="CL318" s="209">
        <f t="shared" si="5264"/>
        <v>1324644.4999999993</v>
      </c>
      <c r="CM318" s="207">
        <f>MAX(CL55:CL318)</f>
        <v>1324644.4999999993</v>
      </c>
      <c r="CN318" s="207">
        <f t="shared" si="5234"/>
        <v>0</v>
      </c>
      <c r="CO318" s="225" t="b">
        <f>(CN319=CM394)</f>
        <v>0</v>
      </c>
      <c r="CP318" s="226">
        <f t="shared" si="5201"/>
        <v>0</v>
      </c>
      <c r="CQ318" s="265"/>
      <c r="CR318" s="266"/>
      <c r="CS318" s="266"/>
      <c r="CT318" s="266"/>
      <c r="CU318" s="266"/>
      <c r="CV318" s="266"/>
      <c r="CW318" s="266"/>
      <c r="CX318" s="266"/>
      <c r="CY318" s="266"/>
      <c r="CZ318" s="266"/>
      <c r="DA318" s="266"/>
      <c r="DB318" s="266"/>
      <c r="DC318" s="266"/>
      <c r="DD318" s="266"/>
      <c r="DE318" s="266"/>
      <c r="DF318" s="266"/>
      <c r="DG318" s="266"/>
      <c r="DH318" s="266"/>
      <c r="DI318" s="266"/>
      <c r="DJ318" s="266"/>
      <c r="DK318" s="266"/>
      <c r="DL318" s="266"/>
      <c r="DM318" s="266"/>
      <c r="DN318" s="266"/>
      <c r="DO318" s="266"/>
      <c r="DP318" s="267"/>
      <c r="DQ318" s="266"/>
      <c r="DR318" s="268"/>
      <c r="DS318" s="265"/>
      <c r="DT318" s="232"/>
      <c r="DU318" s="232"/>
      <c r="DV318" s="232"/>
      <c r="DW318" s="232"/>
      <c r="DX318" s="232"/>
      <c r="DY318" s="232"/>
      <c r="DZ318" s="232"/>
      <c r="EA318" s="232"/>
      <c r="EB318" s="232"/>
      <c r="EC318" s="232"/>
      <c r="ED318" s="232"/>
      <c r="EE318" s="232"/>
      <c r="EF318" s="232"/>
      <c r="EG318" s="232"/>
      <c r="EH318" s="232"/>
      <c r="EI318" s="232"/>
      <c r="EJ318" s="232"/>
      <c r="EK318" s="232"/>
      <c r="EL318" s="232"/>
      <c r="EM318" s="232"/>
      <c r="EN318" s="205"/>
      <c r="EO318" s="205"/>
      <c r="EP318" s="205"/>
      <c r="EQ318" s="205"/>
      <c r="ER318" s="205"/>
      <c r="ES318" s="205"/>
      <c r="ET318" s="205"/>
      <c r="EU318" s="205"/>
      <c r="EV318" s="205"/>
      <c r="EW318" s="205"/>
      <c r="EX318" s="205"/>
      <c r="EY318" s="205"/>
      <c r="EZ318" s="205"/>
      <c r="FA318" s="233"/>
      <c r="FB318" s="233"/>
      <c r="FC318" s="233"/>
      <c r="FD318" s="233"/>
      <c r="FE318" s="233"/>
      <c r="FF318" s="233"/>
      <c r="FG318" s="233"/>
      <c r="FH318" s="233"/>
      <c r="FI318" s="233"/>
    </row>
    <row r="319" spans="1:165" s="234" customFormat="1" ht="19.5" customHeight="1" x14ac:dyDescent="0.35">
      <c r="A319" s="205"/>
      <c r="B319" s="466">
        <f t="shared" si="5235"/>
        <v>43009</v>
      </c>
      <c r="C319" s="467">
        <f t="shared" si="5236"/>
        <v>103762.58000000002</v>
      </c>
      <c r="D319" s="467">
        <v>0</v>
      </c>
      <c r="E319" s="467">
        <v>0</v>
      </c>
      <c r="F319" s="467">
        <f t="shared" si="5203"/>
        <v>10267.02</v>
      </c>
      <c r="G319" s="467">
        <f t="shared" si="5237"/>
        <v>114029.60000000002</v>
      </c>
      <c r="H319" s="480">
        <f t="shared" si="5238"/>
        <v>9.8947231265837821E-2</v>
      </c>
      <c r="I319" s="347">
        <f t="shared" si="5239"/>
        <v>1334911.5199999993</v>
      </c>
      <c r="J319" s="210">
        <f t="shared" si="5204"/>
        <v>0</v>
      </c>
      <c r="K319" s="211">
        <v>43009</v>
      </c>
      <c r="L319" s="212">
        <f t="shared" si="5240"/>
        <v>1</v>
      </c>
      <c r="M319" s="398">
        <v>2795</v>
      </c>
      <c r="N319" s="235">
        <f t="shared" si="5205"/>
        <v>2795</v>
      </c>
      <c r="O319" s="214">
        <f t="shared" ref="O319" si="5413">O318</f>
        <v>0</v>
      </c>
      <c r="P319" s="398">
        <v>279.5</v>
      </c>
      <c r="Q319" s="236">
        <f t="shared" si="5206"/>
        <v>0</v>
      </c>
      <c r="R319" s="212">
        <f t="shared" ref="R319" si="5414">R318</f>
        <v>0</v>
      </c>
      <c r="S319" s="398">
        <v>5385.2</v>
      </c>
      <c r="T319" s="237">
        <f t="shared" si="5207"/>
        <v>0</v>
      </c>
      <c r="U319" s="216">
        <f t="shared" ref="U319" si="5415">U318</f>
        <v>0</v>
      </c>
      <c r="V319" s="398">
        <v>538.52</v>
      </c>
      <c r="W319" s="237">
        <f t="shared" si="5208"/>
        <v>0</v>
      </c>
      <c r="X319" s="216">
        <f t="shared" ref="X319" si="5416">X318</f>
        <v>0</v>
      </c>
      <c r="Y319" s="383">
        <v>927</v>
      </c>
      <c r="Z319" s="238">
        <f t="shared" si="5209"/>
        <v>0</v>
      </c>
      <c r="AA319" s="218">
        <f t="shared" ref="AA319" si="5417">AA318</f>
        <v>1</v>
      </c>
      <c r="AB319" s="383">
        <v>463.5</v>
      </c>
      <c r="AC319" s="239">
        <f t="shared" si="5210"/>
        <v>463.5</v>
      </c>
      <c r="AD319" s="216">
        <f t="shared" ref="AD319" si="5418">AD318</f>
        <v>0</v>
      </c>
      <c r="AE319" s="383">
        <v>92.7</v>
      </c>
      <c r="AF319" s="239">
        <f t="shared" si="5211"/>
        <v>0</v>
      </c>
      <c r="AG319" s="216">
        <f t="shared" ref="AG319" si="5419">AG318</f>
        <v>0</v>
      </c>
      <c r="AH319" s="382">
        <v>-5388</v>
      </c>
      <c r="AI319" s="238">
        <f t="shared" si="5212"/>
        <v>0</v>
      </c>
      <c r="AJ319" s="218">
        <f t="shared" ref="AJ319" si="5420">AJ318</f>
        <v>0</v>
      </c>
      <c r="AK319" s="382">
        <v>-2733</v>
      </c>
      <c r="AL319" s="239">
        <f t="shared" si="5213"/>
        <v>0</v>
      </c>
      <c r="AM319" s="216">
        <f t="shared" ref="AM319" si="5421">AM318</f>
        <v>1</v>
      </c>
      <c r="AN319" s="382">
        <v>-1140</v>
      </c>
      <c r="AO319" s="238">
        <f t="shared" si="5214"/>
        <v>-1140</v>
      </c>
      <c r="AP319" s="218">
        <f t="shared" ref="AP319" si="5422">AP318</f>
        <v>1</v>
      </c>
      <c r="AQ319" s="398">
        <v>1761</v>
      </c>
      <c r="AR319" s="239">
        <f t="shared" si="5215"/>
        <v>1761</v>
      </c>
      <c r="AS319" s="216">
        <f t="shared" ref="AS319" si="5423">AS318</f>
        <v>0</v>
      </c>
      <c r="AT319" s="398">
        <v>176.1</v>
      </c>
      <c r="AU319" s="240">
        <f t="shared" si="5216"/>
        <v>0</v>
      </c>
      <c r="AV319" s="214">
        <f t="shared" ref="AV319" si="5424">AV318</f>
        <v>0</v>
      </c>
      <c r="AW319" s="398">
        <v>2598</v>
      </c>
      <c r="AX319" s="236">
        <f t="shared" si="5217"/>
        <v>0</v>
      </c>
      <c r="AY319" s="212">
        <f t="shared" ref="AY319" si="5425">AY318</f>
        <v>1</v>
      </c>
      <c r="AZ319" s="383">
        <v>3118.75</v>
      </c>
      <c r="BA319" s="241">
        <f t="shared" si="5218"/>
        <v>3118.75</v>
      </c>
      <c r="BB319" s="214">
        <f t="shared" ref="BB319" si="5426">BB318</f>
        <v>0</v>
      </c>
      <c r="BC319" s="383">
        <v>311.88</v>
      </c>
      <c r="BD319" s="242">
        <f t="shared" si="5219"/>
        <v>0</v>
      </c>
      <c r="BE319" s="212">
        <f t="shared" ref="BE319" si="5427">BE318</f>
        <v>0</v>
      </c>
      <c r="BF319" s="375">
        <v>2087.5</v>
      </c>
      <c r="BG319" s="242">
        <f t="shared" si="5220"/>
        <v>0</v>
      </c>
      <c r="BH319" s="212">
        <f t="shared" ref="BH319" si="5428">BH318</f>
        <v>1</v>
      </c>
      <c r="BI319" s="375">
        <v>1043.75</v>
      </c>
      <c r="BJ319" s="240">
        <f t="shared" si="5221"/>
        <v>1043.75</v>
      </c>
      <c r="BK319" s="212">
        <f t="shared" ref="BK319" si="5429">BK318</f>
        <v>0</v>
      </c>
      <c r="BL319" s="375">
        <v>208.75</v>
      </c>
      <c r="BM319" s="240">
        <f t="shared" si="5222"/>
        <v>0</v>
      </c>
      <c r="BN319" s="212">
        <f t="shared" ref="BN319" si="5430">BN318</f>
        <v>0</v>
      </c>
      <c r="BO319" s="397">
        <v>-120.25</v>
      </c>
      <c r="BP319" s="236">
        <f t="shared" si="5223"/>
        <v>0</v>
      </c>
      <c r="BQ319" s="212">
        <f t="shared" ref="BQ319" si="5431">BQ318</f>
        <v>2</v>
      </c>
      <c r="BR319" s="398">
        <v>1112.51</v>
      </c>
      <c r="BS319" s="242">
        <f t="shared" si="5224"/>
        <v>2225.02</v>
      </c>
      <c r="BT319" s="212">
        <f t="shared" ref="BT319" si="5432">BT318</f>
        <v>0</v>
      </c>
      <c r="BU319" s="398">
        <v>556.26</v>
      </c>
      <c r="BV319" s="240">
        <f t="shared" si="5225"/>
        <v>0</v>
      </c>
      <c r="BW319" s="220">
        <f t="shared" ref="BW319" si="5433">BW318</f>
        <v>0</v>
      </c>
      <c r="BX319" s="398">
        <v>111.25</v>
      </c>
      <c r="BY319" s="236">
        <f t="shared" si="5226"/>
        <v>0</v>
      </c>
      <c r="BZ319" s="212">
        <f t="shared" si="5262"/>
        <v>0</v>
      </c>
      <c r="CA319" s="213"/>
      <c r="CB319" s="240">
        <f t="shared" si="5227"/>
        <v>0</v>
      </c>
      <c r="CC319" s="214">
        <f t="shared" si="5263"/>
        <v>0</v>
      </c>
      <c r="CD319" s="215"/>
      <c r="CE319" s="242">
        <f t="shared" si="5228"/>
        <v>0</v>
      </c>
      <c r="CF319" s="221">
        <f t="shared" si="5229"/>
        <v>10267.02</v>
      </c>
      <c r="CG319" s="222">
        <f t="shared" si="5230"/>
        <v>1</v>
      </c>
      <c r="CH319" s="222">
        <f t="shared" si="5231"/>
        <v>0</v>
      </c>
      <c r="CI319" s="223">
        <v>43009</v>
      </c>
      <c r="CJ319" s="209">
        <f t="shared" si="5232"/>
        <v>10267.02</v>
      </c>
      <c r="CK319" s="209">
        <f t="shared" si="5233"/>
        <v>0</v>
      </c>
      <c r="CL319" s="209">
        <f t="shared" si="5264"/>
        <v>1334911.5199999993</v>
      </c>
      <c r="CM319" s="207">
        <f>MAX(CL55:CL319)</f>
        <v>1334911.5199999993</v>
      </c>
      <c r="CN319" s="207">
        <f t="shared" si="5234"/>
        <v>0</v>
      </c>
      <c r="CO319" s="225" t="b">
        <f>(CN320=CM394)</f>
        <v>0</v>
      </c>
      <c r="CP319" s="226">
        <f t="shared" si="5201"/>
        <v>0</v>
      </c>
      <c r="CQ319" s="265"/>
      <c r="CR319" s="266"/>
      <c r="CS319" s="266"/>
      <c r="CT319" s="266"/>
      <c r="CU319" s="266"/>
      <c r="CV319" s="266"/>
      <c r="CW319" s="266"/>
      <c r="CX319" s="266"/>
      <c r="CY319" s="266"/>
      <c r="CZ319" s="266"/>
      <c r="DA319" s="266"/>
      <c r="DB319" s="266"/>
      <c r="DC319" s="266"/>
      <c r="DD319" s="266"/>
      <c r="DE319" s="266"/>
      <c r="DF319" s="266"/>
      <c r="DG319" s="266"/>
      <c r="DH319" s="266"/>
      <c r="DI319" s="266"/>
      <c r="DJ319" s="266"/>
      <c r="DK319" s="266"/>
      <c r="DL319" s="266"/>
      <c r="DM319" s="266"/>
      <c r="DN319" s="266"/>
      <c r="DO319" s="266"/>
      <c r="DP319" s="267"/>
      <c r="DQ319" s="266"/>
      <c r="DR319" s="268"/>
      <c r="DS319" s="265"/>
      <c r="DT319" s="232"/>
      <c r="DU319" s="232"/>
      <c r="DV319" s="232"/>
      <c r="DW319" s="232"/>
      <c r="DX319" s="232"/>
      <c r="DY319" s="232"/>
      <c r="DZ319" s="232"/>
      <c r="EA319" s="232"/>
      <c r="EB319" s="232"/>
      <c r="EC319" s="232"/>
      <c r="ED319" s="232"/>
      <c r="EE319" s="232"/>
      <c r="EF319" s="232"/>
      <c r="EG319" s="232"/>
      <c r="EH319" s="232"/>
      <c r="EI319" s="232"/>
      <c r="EJ319" s="232"/>
      <c r="EK319" s="232"/>
      <c r="EL319" s="232"/>
      <c r="EM319" s="232"/>
      <c r="EN319" s="205"/>
      <c r="EO319" s="205"/>
      <c r="EP319" s="205"/>
      <c r="EQ319" s="205"/>
      <c r="ER319" s="205"/>
      <c r="ES319" s="205"/>
      <c r="ET319" s="205"/>
      <c r="EU319" s="205"/>
      <c r="EV319" s="205"/>
      <c r="EW319" s="205"/>
      <c r="EX319" s="205"/>
      <c r="EY319" s="205"/>
      <c r="EZ319" s="205"/>
      <c r="FA319" s="233"/>
      <c r="FB319" s="233"/>
      <c r="FC319" s="233"/>
      <c r="FD319" s="233"/>
      <c r="FE319" s="233"/>
      <c r="FF319" s="233"/>
      <c r="FG319" s="233"/>
      <c r="FH319" s="233"/>
      <c r="FI319" s="233"/>
    </row>
    <row r="320" spans="1:165" s="234" customFormat="1" ht="19.5" customHeight="1" x14ac:dyDescent="0.35">
      <c r="A320" s="205"/>
      <c r="B320" s="466">
        <f t="shared" si="5235"/>
        <v>43040</v>
      </c>
      <c r="C320" s="467">
        <f t="shared" si="5236"/>
        <v>114029.60000000002</v>
      </c>
      <c r="D320" s="467">
        <v>0</v>
      </c>
      <c r="E320" s="467">
        <v>0</v>
      </c>
      <c r="F320" s="467">
        <f t="shared" si="5203"/>
        <v>3363.02</v>
      </c>
      <c r="G320" s="467">
        <f t="shared" si="5237"/>
        <v>117392.62000000002</v>
      </c>
      <c r="H320" s="480">
        <f t="shared" si="5238"/>
        <v>2.949251773223794E-2</v>
      </c>
      <c r="I320" s="347">
        <f t="shared" si="5239"/>
        <v>1338274.5399999993</v>
      </c>
      <c r="J320" s="210">
        <f t="shared" si="5204"/>
        <v>0</v>
      </c>
      <c r="K320" s="211">
        <v>43040</v>
      </c>
      <c r="L320" s="212">
        <f t="shared" si="5240"/>
        <v>1</v>
      </c>
      <c r="M320" s="398">
        <v>3616</v>
      </c>
      <c r="N320" s="235">
        <f t="shared" si="5205"/>
        <v>3616</v>
      </c>
      <c r="O320" s="214">
        <f t="shared" ref="O320" si="5434">O319</f>
        <v>0</v>
      </c>
      <c r="P320" s="398">
        <v>361.6</v>
      </c>
      <c r="Q320" s="236">
        <f t="shared" si="5206"/>
        <v>0</v>
      </c>
      <c r="R320" s="212">
        <f t="shared" ref="R320" si="5435">R319</f>
        <v>0</v>
      </c>
      <c r="S320" s="398">
        <v>2340</v>
      </c>
      <c r="T320" s="237">
        <f t="shared" si="5207"/>
        <v>0</v>
      </c>
      <c r="U320" s="216">
        <f t="shared" ref="U320" si="5436">U319</f>
        <v>0</v>
      </c>
      <c r="V320" s="398">
        <v>234</v>
      </c>
      <c r="W320" s="237">
        <f t="shared" si="5208"/>
        <v>0</v>
      </c>
      <c r="X320" s="216">
        <f t="shared" ref="X320" si="5437">X319</f>
        <v>0</v>
      </c>
      <c r="Y320" s="382">
        <v>-1529</v>
      </c>
      <c r="Z320" s="238">
        <f t="shared" si="5209"/>
        <v>0</v>
      </c>
      <c r="AA320" s="218">
        <f t="shared" ref="AA320" si="5438">AA319</f>
        <v>1</v>
      </c>
      <c r="AB320" s="382">
        <v>-784</v>
      </c>
      <c r="AC320" s="239">
        <f t="shared" si="5210"/>
        <v>-784</v>
      </c>
      <c r="AD320" s="216">
        <f t="shared" ref="AD320" si="5439">AD319</f>
        <v>0</v>
      </c>
      <c r="AE320" s="382">
        <v>-188</v>
      </c>
      <c r="AF320" s="239">
        <f t="shared" si="5211"/>
        <v>0</v>
      </c>
      <c r="AG320" s="216">
        <f t="shared" ref="AG320" si="5440">AG319</f>
        <v>0</v>
      </c>
      <c r="AH320" s="382">
        <v>-938</v>
      </c>
      <c r="AI320" s="238">
        <f t="shared" si="5212"/>
        <v>0</v>
      </c>
      <c r="AJ320" s="218">
        <f t="shared" ref="AJ320" si="5441">AJ319</f>
        <v>0</v>
      </c>
      <c r="AK320" s="382">
        <v>-508</v>
      </c>
      <c r="AL320" s="239">
        <f t="shared" si="5213"/>
        <v>0</v>
      </c>
      <c r="AM320" s="216">
        <f t="shared" ref="AM320" si="5442">AM319</f>
        <v>1</v>
      </c>
      <c r="AN320" s="382">
        <v>-250</v>
      </c>
      <c r="AO320" s="238">
        <f t="shared" si="5214"/>
        <v>-250</v>
      </c>
      <c r="AP320" s="218">
        <f t="shared" ref="AP320" si="5443">AP319</f>
        <v>1</v>
      </c>
      <c r="AQ320" s="398">
        <v>917</v>
      </c>
      <c r="AR320" s="239">
        <f t="shared" si="5215"/>
        <v>917</v>
      </c>
      <c r="AS320" s="216">
        <f t="shared" ref="AS320" si="5444">AS319</f>
        <v>0</v>
      </c>
      <c r="AT320" s="398">
        <v>91.7</v>
      </c>
      <c r="AU320" s="240">
        <f t="shared" si="5216"/>
        <v>0</v>
      </c>
      <c r="AV320" s="214">
        <f t="shared" ref="AV320" si="5445">AV319</f>
        <v>0</v>
      </c>
      <c r="AW320" s="398">
        <v>45</v>
      </c>
      <c r="AX320" s="236">
        <f t="shared" si="5217"/>
        <v>0</v>
      </c>
      <c r="AY320" s="212">
        <f t="shared" ref="AY320" si="5446">AY319</f>
        <v>1</v>
      </c>
      <c r="AZ320" s="383">
        <v>387.25</v>
      </c>
      <c r="BA320" s="241">
        <f t="shared" si="5218"/>
        <v>387.25</v>
      </c>
      <c r="BB320" s="214">
        <f t="shared" ref="BB320" si="5447">BB319</f>
        <v>0</v>
      </c>
      <c r="BC320" s="383">
        <v>3.63</v>
      </c>
      <c r="BD320" s="242">
        <f t="shared" si="5219"/>
        <v>0</v>
      </c>
      <c r="BE320" s="212">
        <f t="shared" ref="BE320" si="5448">BE319</f>
        <v>0</v>
      </c>
      <c r="BF320" s="374">
        <v>-451.5</v>
      </c>
      <c r="BG320" s="242">
        <f t="shared" si="5220"/>
        <v>0</v>
      </c>
      <c r="BH320" s="212">
        <f t="shared" ref="BH320" si="5449">BH319</f>
        <v>1</v>
      </c>
      <c r="BI320" s="374">
        <v>-245.25</v>
      </c>
      <c r="BJ320" s="240">
        <f t="shared" si="5221"/>
        <v>-245.25</v>
      </c>
      <c r="BK320" s="212">
        <f t="shared" ref="BK320" si="5450">BK319</f>
        <v>0</v>
      </c>
      <c r="BL320" s="374">
        <v>-80.25</v>
      </c>
      <c r="BM320" s="240">
        <f t="shared" si="5222"/>
        <v>0</v>
      </c>
      <c r="BN320" s="212">
        <f t="shared" ref="BN320" si="5451">BN319</f>
        <v>0</v>
      </c>
      <c r="BO320" s="398">
        <v>229.75</v>
      </c>
      <c r="BP320" s="236">
        <f t="shared" si="5223"/>
        <v>0</v>
      </c>
      <c r="BQ320" s="212">
        <f t="shared" ref="BQ320" si="5452">BQ319</f>
        <v>2</v>
      </c>
      <c r="BR320" s="397">
        <v>-138.99</v>
      </c>
      <c r="BS320" s="242">
        <f t="shared" si="5224"/>
        <v>-277.98</v>
      </c>
      <c r="BT320" s="212">
        <f t="shared" ref="BT320" si="5453">BT319</f>
        <v>0</v>
      </c>
      <c r="BU320" s="397">
        <v>-88.99</v>
      </c>
      <c r="BV320" s="240">
        <f t="shared" si="5225"/>
        <v>0</v>
      </c>
      <c r="BW320" s="220">
        <f t="shared" ref="BW320" si="5454">BW319</f>
        <v>0</v>
      </c>
      <c r="BX320" s="397">
        <v>-49</v>
      </c>
      <c r="BY320" s="236">
        <f t="shared" si="5226"/>
        <v>0</v>
      </c>
      <c r="BZ320" s="212">
        <f t="shared" si="5262"/>
        <v>0</v>
      </c>
      <c r="CA320" s="213"/>
      <c r="CB320" s="240">
        <f t="shared" si="5227"/>
        <v>0</v>
      </c>
      <c r="CC320" s="214">
        <f t="shared" si="5263"/>
        <v>0</v>
      </c>
      <c r="CD320" s="215"/>
      <c r="CE320" s="242">
        <f t="shared" si="5228"/>
        <v>0</v>
      </c>
      <c r="CF320" s="221">
        <f t="shared" si="5229"/>
        <v>3363.02</v>
      </c>
      <c r="CG320" s="222">
        <f t="shared" si="5230"/>
        <v>1</v>
      </c>
      <c r="CH320" s="222">
        <f t="shared" si="5231"/>
        <v>0</v>
      </c>
      <c r="CI320" s="223">
        <v>43040</v>
      </c>
      <c r="CJ320" s="209">
        <f t="shared" si="5232"/>
        <v>3363.02</v>
      </c>
      <c r="CK320" s="209">
        <f t="shared" si="5233"/>
        <v>0</v>
      </c>
      <c r="CL320" s="209">
        <f t="shared" si="5264"/>
        <v>1338274.5399999993</v>
      </c>
      <c r="CM320" s="207">
        <f>MAX(CL55:CL320)</f>
        <v>1338274.5399999993</v>
      </c>
      <c r="CN320" s="207">
        <f t="shared" si="5234"/>
        <v>0</v>
      </c>
      <c r="CO320" s="225" t="b">
        <f>(CN321=CM394)</f>
        <v>0</v>
      </c>
      <c r="CP320" s="226">
        <f t="shared" si="5201"/>
        <v>0</v>
      </c>
      <c r="CQ320" s="265"/>
      <c r="CR320" s="266"/>
      <c r="CS320" s="266"/>
      <c r="CT320" s="266"/>
      <c r="CU320" s="266"/>
      <c r="CV320" s="266"/>
      <c r="CW320" s="266"/>
      <c r="CX320" s="266"/>
      <c r="CY320" s="266"/>
      <c r="CZ320" s="266"/>
      <c r="DA320" s="266"/>
      <c r="DB320" s="266"/>
      <c r="DC320" s="266"/>
      <c r="DD320" s="266"/>
      <c r="DE320" s="266"/>
      <c r="DF320" s="266"/>
      <c r="DG320" s="266"/>
      <c r="DH320" s="266"/>
      <c r="DI320" s="266"/>
      <c r="DJ320" s="266"/>
      <c r="DK320" s="266"/>
      <c r="DL320" s="266"/>
      <c r="DM320" s="266"/>
      <c r="DN320" s="266"/>
      <c r="DO320" s="266"/>
      <c r="DP320" s="267"/>
      <c r="DQ320" s="266"/>
      <c r="DR320" s="268"/>
      <c r="DS320" s="265"/>
      <c r="DT320" s="232"/>
      <c r="DU320" s="232"/>
      <c r="DV320" s="232"/>
      <c r="DW320" s="232"/>
      <c r="DX320" s="232"/>
      <c r="DY320" s="232"/>
      <c r="DZ320" s="232"/>
      <c r="EA320" s="232"/>
      <c r="EB320" s="232"/>
      <c r="EC320" s="232"/>
      <c r="ED320" s="232"/>
      <c r="EE320" s="232"/>
      <c r="EF320" s="232"/>
      <c r="EG320" s="232"/>
      <c r="EH320" s="232"/>
      <c r="EI320" s="232"/>
      <c r="EJ320" s="232"/>
      <c r="EK320" s="232"/>
      <c r="EL320" s="232"/>
      <c r="EM320" s="232"/>
      <c r="EN320" s="205"/>
      <c r="EO320" s="205"/>
      <c r="EP320" s="205"/>
      <c r="EQ320" s="205"/>
      <c r="ER320" s="205"/>
      <c r="ES320" s="205"/>
      <c r="ET320" s="205"/>
      <c r="EU320" s="205"/>
      <c r="EV320" s="205"/>
      <c r="EW320" s="205"/>
      <c r="EX320" s="205"/>
      <c r="EY320" s="205"/>
      <c r="EZ320" s="205"/>
      <c r="FA320" s="233"/>
      <c r="FB320" s="233"/>
      <c r="FC320" s="233"/>
      <c r="FD320" s="233"/>
      <c r="FE320" s="233"/>
      <c r="FF320" s="233"/>
      <c r="FG320" s="233"/>
      <c r="FH320" s="233"/>
      <c r="FI320" s="233"/>
    </row>
    <row r="321" spans="1:165" s="234" customFormat="1" ht="19.5" customHeight="1" x14ac:dyDescent="0.35">
      <c r="A321" s="205"/>
      <c r="B321" s="466">
        <f t="shared" si="5235"/>
        <v>43070</v>
      </c>
      <c r="C321" s="467">
        <f t="shared" si="5236"/>
        <v>117392.62000000002</v>
      </c>
      <c r="D321" s="467">
        <v>0</v>
      </c>
      <c r="E321" s="467">
        <v>0</v>
      </c>
      <c r="F321" s="467">
        <f t="shared" si="5203"/>
        <v>2066.35</v>
      </c>
      <c r="G321" s="467">
        <f t="shared" si="5237"/>
        <v>119458.97000000003</v>
      </c>
      <c r="H321" s="480">
        <f t="shared" si="5238"/>
        <v>1.7602043467468395E-2</v>
      </c>
      <c r="I321" s="347">
        <f t="shared" si="5239"/>
        <v>1340340.8899999994</v>
      </c>
      <c r="J321" s="210">
        <f t="shared" si="5204"/>
        <v>0</v>
      </c>
      <c r="K321" s="211">
        <v>43070</v>
      </c>
      <c r="L321" s="212">
        <f t="shared" si="5240"/>
        <v>1</v>
      </c>
      <c r="M321" s="398">
        <v>1301.5</v>
      </c>
      <c r="N321" s="235">
        <f t="shared" si="5205"/>
        <v>1301.5</v>
      </c>
      <c r="O321" s="214">
        <f t="shared" ref="O321" si="5455">O320</f>
        <v>0</v>
      </c>
      <c r="P321" s="398">
        <v>130.15</v>
      </c>
      <c r="Q321" s="236">
        <f t="shared" si="5206"/>
        <v>0</v>
      </c>
      <c r="R321" s="212">
        <f t="shared" ref="R321" si="5456">R320</f>
        <v>0</v>
      </c>
      <c r="S321" s="398">
        <v>617.20000000000005</v>
      </c>
      <c r="T321" s="237">
        <f t="shared" si="5207"/>
        <v>0</v>
      </c>
      <c r="U321" s="216">
        <f t="shared" ref="U321" si="5457">U320</f>
        <v>0</v>
      </c>
      <c r="V321" s="398">
        <v>61.72</v>
      </c>
      <c r="W321" s="237">
        <f t="shared" si="5208"/>
        <v>0</v>
      </c>
      <c r="X321" s="216">
        <f t="shared" ref="X321" si="5458">X320</f>
        <v>0</v>
      </c>
      <c r="Y321" s="383">
        <v>3866</v>
      </c>
      <c r="Z321" s="238">
        <f t="shared" si="5209"/>
        <v>0</v>
      </c>
      <c r="AA321" s="218">
        <f t="shared" ref="AA321" si="5459">AA320</f>
        <v>1</v>
      </c>
      <c r="AB321" s="383">
        <v>1894</v>
      </c>
      <c r="AC321" s="239">
        <f t="shared" si="5210"/>
        <v>1894</v>
      </c>
      <c r="AD321" s="216">
        <f t="shared" ref="AD321" si="5460">AD320</f>
        <v>0</v>
      </c>
      <c r="AE321" s="383">
        <v>316.39999999999998</v>
      </c>
      <c r="AF321" s="239">
        <f t="shared" si="5211"/>
        <v>0</v>
      </c>
      <c r="AG321" s="216">
        <f t="shared" ref="AG321" si="5461">AG320</f>
        <v>0</v>
      </c>
      <c r="AH321" s="383">
        <v>2061</v>
      </c>
      <c r="AI321" s="238">
        <f t="shared" si="5212"/>
        <v>0</v>
      </c>
      <c r="AJ321" s="218">
        <f t="shared" ref="AJ321" si="5462">AJ320</f>
        <v>0</v>
      </c>
      <c r="AK321" s="383">
        <v>1011</v>
      </c>
      <c r="AL321" s="239">
        <f t="shared" si="5213"/>
        <v>0</v>
      </c>
      <c r="AM321" s="216">
        <f t="shared" ref="AM321" si="5463">AM320</f>
        <v>1</v>
      </c>
      <c r="AN321" s="383">
        <v>381</v>
      </c>
      <c r="AO321" s="238">
        <f t="shared" si="5214"/>
        <v>381</v>
      </c>
      <c r="AP321" s="218">
        <f t="shared" ref="AP321" si="5464">AP320</f>
        <v>1</v>
      </c>
      <c r="AQ321" s="398">
        <v>837</v>
      </c>
      <c r="AR321" s="239">
        <f t="shared" si="5215"/>
        <v>837</v>
      </c>
      <c r="AS321" s="216">
        <f t="shared" ref="AS321" si="5465">AS320</f>
        <v>0</v>
      </c>
      <c r="AT321" s="398">
        <v>48.6</v>
      </c>
      <c r="AU321" s="240">
        <f t="shared" si="5216"/>
        <v>0</v>
      </c>
      <c r="AV321" s="214">
        <f t="shared" ref="AV321" si="5466">AV320</f>
        <v>0</v>
      </c>
      <c r="AW321" s="397">
        <v>-657</v>
      </c>
      <c r="AX321" s="236">
        <f t="shared" si="5217"/>
        <v>0</v>
      </c>
      <c r="AY321" s="212">
        <f t="shared" ref="AY321" si="5467">AY320</f>
        <v>1</v>
      </c>
      <c r="AZ321" s="382">
        <v>-126.75</v>
      </c>
      <c r="BA321" s="241">
        <f t="shared" si="5218"/>
        <v>-126.75</v>
      </c>
      <c r="BB321" s="214">
        <f t="shared" ref="BB321" si="5468">BB320</f>
        <v>0</v>
      </c>
      <c r="BC321" s="382">
        <v>-82.88</v>
      </c>
      <c r="BD321" s="242">
        <f t="shared" si="5219"/>
        <v>0</v>
      </c>
      <c r="BE321" s="212">
        <f t="shared" ref="BE321" si="5469">BE320</f>
        <v>0</v>
      </c>
      <c r="BF321" s="374">
        <v>-456.75</v>
      </c>
      <c r="BG321" s="242">
        <f t="shared" si="5220"/>
        <v>0</v>
      </c>
      <c r="BH321" s="212">
        <f t="shared" ref="BH321" si="5470">BH320</f>
        <v>1</v>
      </c>
      <c r="BI321" s="374">
        <v>-267.38</v>
      </c>
      <c r="BJ321" s="240">
        <f t="shared" si="5221"/>
        <v>-267.38</v>
      </c>
      <c r="BK321" s="212">
        <f t="shared" ref="BK321" si="5471">BK320</f>
        <v>0</v>
      </c>
      <c r="BL321" s="374">
        <v>-115.88</v>
      </c>
      <c r="BM321" s="240">
        <f t="shared" si="5222"/>
        <v>0</v>
      </c>
      <c r="BN321" s="212">
        <f t="shared" ref="BN321" si="5472">BN320</f>
        <v>0</v>
      </c>
      <c r="BO321" s="398">
        <v>362.5</v>
      </c>
      <c r="BP321" s="236">
        <f t="shared" si="5223"/>
        <v>0</v>
      </c>
      <c r="BQ321" s="212">
        <f t="shared" ref="BQ321" si="5473">BQ320</f>
        <v>2</v>
      </c>
      <c r="BR321" s="397">
        <v>-976.51</v>
      </c>
      <c r="BS321" s="242">
        <f t="shared" si="5224"/>
        <v>-1953.02</v>
      </c>
      <c r="BT321" s="212">
        <f t="shared" ref="BT321" si="5474">BT320</f>
        <v>0</v>
      </c>
      <c r="BU321" s="397">
        <v>-507.76</v>
      </c>
      <c r="BV321" s="240">
        <f t="shared" si="5225"/>
        <v>0</v>
      </c>
      <c r="BW321" s="220">
        <f t="shared" ref="BW321" si="5475">BW320</f>
        <v>0</v>
      </c>
      <c r="BX321" s="397">
        <v>-132.75</v>
      </c>
      <c r="BY321" s="236">
        <f t="shared" si="5226"/>
        <v>0</v>
      </c>
      <c r="BZ321" s="212">
        <f t="shared" si="5262"/>
        <v>0</v>
      </c>
      <c r="CA321" s="213"/>
      <c r="CB321" s="240">
        <f t="shared" si="5227"/>
        <v>0</v>
      </c>
      <c r="CC321" s="214">
        <f t="shared" si="5263"/>
        <v>0</v>
      </c>
      <c r="CD321" s="215"/>
      <c r="CE321" s="242">
        <f t="shared" si="5228"/>
        <v>0</v>
      </c>
      <c r="CF321" s="221">
        <f t="shared" si="5229"/>
        <v>2066.35</v>
      </c>
      <c r="CG321" s="222">
        <f t="shared" si="5230"/>
        <v>1</v>
      </c>
      <c r="CH321" s="222">
        <f t="shared" si="5231"/>
        <v>0</v>
      </c>
      <c r="CI321" s="223">
        <v>43070</v>
      </c>
      <c r="CJ321" s="209">
        <f t="shared" si="5232"/>
        <v>2066.35</v>
      </c>
      <c r="CK321" s="209">
        <f t="shared" si="5233"/>
        <v>0</v>
      </c>
      <c r="CL321" s="209">
        <f t="shared" si="5264"/>
        <v>1340340.8899999994</v>
      </c>
      <c r="CM321" s="207">
        <f>MAX(CL55:CL321)</f>
        <v>1340340.8899999994</v>
      </c>
      <c r="CN321" s="207">
        <f t="shared" si="5234"/>
        <v>0</v>
      </c>
      <c r="CO321" s="247"/>
      <c r="CP321" s="226"/>
      <c r="CQ321" s="265"/>
      <c r="CR321" s="266"/>
      <c r="CS321" s="266"/>
      <c r="CT321" s="266"/>
      <c r="CU321" s="266"/>
      <c r="CV321" s="266"/>
      <c r="CW321" s="266"/>
      <c r="CX321" s="266"/>
      <c r="CY321" s="266"/>
      <c r="CZ321" s="266"/>
      <c r="DA321" s="266"/>
      <c r="DB321" s="266"/>
      <c r="DC321" s="266"/>
      <c r="DD321" s="266"/>
      <c r="DE321" s="266"/>
      <c r="DF321" s="266"/>
      <c r="DG321" s="266"/>
      <c r="DH321" s="266"/>
      <c r="DI321" s="266"/>
      <c r="DJ321" s="266"/>
      <c r="DK321" s="266"/>
      <c r="DL321" s="266"/>
      <c r="DM321" s="266"/>
      <c r="DN321" s="266"/>
      <c r="DO321" s="266"/>
      <c r="DP321" s="267"/>
      <c r="DQ321" s="266"/>
      <c r="DR321" s="268"/>
      <c r="DS321" s="265"/>
      <c r="DT321" s="232"/>
      <c r="DU321" s="232"/>
      <c r="DV321" s="232"/>
      <c r="DW321" s="232"/>
      <c r="DX321" s="232"/>
      <c r="DY321" s="232"/>
      <c r="DZ321" s="232"/>
      <c r="EA321" s="232"/>
      <c r="EB321" s="232"/>
      <c r="EC321" s="232"/>
      <c r="ED321" s="232"/>
      <c r="EE321" s="232"/>
      <c r="EF321" s="232"/>
      <c r="EG321" s="232"/>
      <c r="EH321" s="232"/>
      <c r="EI321" s="232"/>
      <c r="EJ321" s="232"/>
      <c r="EK321" s="232"/>
      <c r="EL321" s="232"/>
      <c r="EM321" s="232"/>
      <c r="EN321" s="205"/>
      <c r="EO321" s="205"/>
      <c r="EP321" s="205"/>
      <c r="EQ321" s="205"/>
      <c r="ER321" s="205"/>
      <c r="ES321" s="205"/>
      <c r="ET321" s="205"/>
      <c r="EU321" s="205"/>
      <c r="EV321" s="205"/>
      <c r="EW321" s="205"/>
      <c r="EX321" s="205"/>
      <c r="EY321" s="205"/>
      <c r="EZ321" s="205"/>
      <c r="FA321" s="233"/>
      <c r="FB321" s="233"/>
      <c r="FC321" s="233"/>
      <c r="FD321" s="233"/>
      <c r="FE321" s="233"/>
      <c r="FF321" s="233"/>
      <c r="FG321" s="233"/>
      <c r="FH321" s="233"/>
      <c r="FI321" s="233"/>
    </row>
    <row r="322" spans="1:165" s="234" customFormat="1" ht="19.5" customHeight="1" x14ac:dyDescent="0.35">
      <c r="A322" s="205"/>
      <c r="B322" s="466"/>
      <c r="C322" s="467"/>
      <c r="D322" s="467"/>
      <c r="E322" s="467"/>
      <c r="F322" s="481" t="s">
        <v>70</v>
      </c>
      <c r="G322" s="467"/>
      <c r="H322" s="482" t="s">
        <v>28</v>
      </c>
      <c r="I322" s="347"/>
      <c r="J322" s="210"/>
      <c r="K322" s="248"/>
      <c r="L322" s="212"/>
      <c r="M322"/>
      <c r="N322" s="235"/>
      <c r="O322" s="214"/>
      <c r="P322"/>
      <c r="Q322" s="236"/>
      <c r="R322" s="212"/>
      <c r="S322"/>
      <c r="T322" s="237"/>
      <c r="U322" s="216"/>
      <c r="V322"/>
      <c r="W322" s="237"/>
      <c r="X322" s="216"/>
      <c r="Y322" s="384" t="s">
        <v>70</v>
      </c>
      <c r="Z322" s="238"/>
      <c r="AA322" s="218"/>
      <c r="AB322" s="384" t="s">
        <v>70</v>
      </c>
      <c r="AC322" s="239"/>
      <c r="AD322" s="216"/>
      <c r="AE322" s="384" t="s">
        <v>70</v>
      </c>
      <c r="AF322" s="239"/>
      <c r="AG322" s="216"/>
      <c r="AH322" s="384" t="s">
        <v>70</v>
      </c>
      <c r="AI322" s="238"/>
      <c r="AJ322" s="218"/>
      <c r="AK322" s="384" t="s">
        <v>70</v>
      </c>
      <c r="AL322" s="239"/>
      <c r="AM322" s="216"/>
      <c r="AN322" s="384" t="s">
        <v>70</v>
      </c>
      <c r="AO322" s="238"/>
      <c r="AP322" s="218"/>
      <c r="AQ322" s="378" t="s">
        <v>4</v>
      </c>
      <c r="AR322" s="239"/>
      <c r="AS322" s="216"/>
      <c r="AT322" s="378" t="s">
        <v>4</v>
      </c>
      <c r="AU322" s="240"/>
      <c r="AV322" s="214"/>
      <c r="AW322" s="378" t="s">
        <v>4</v>
      </c>
      <c r="AX322" s="236"/>
      <c r="AY322" s="212"/>
      <c r="AZ322" s="384" t="s">
        <v>4</v>
      </c>
      <c r="BA322" s="241"/>
      <c r="BB322" s="214"/>
      <c r="BC322" s="384" t="s">
        <v>4</v>
      </c>
      <c r="BD322" s="242"/>
      <c r="BE322" s="212"/>
      <c r="BF322" s="380" t="s">
        <v>140</v>
      </c>
      <c r="BG322" s="242"/>
      <c r="BH322" s="212"/>
      <c r="BI322" s="380" t="s">
        <v>140</v>
      </c>
      <c r="BJ322" s="240"/>
      <c r="BK322" s="212"/>
      <c r="BL322" s="380" t="s">
        <v>140</v>
      </c>
      <c r="BM322" s="240"/>
      <c r="BN322" s="212"/>
      <c r="BO322" s="378" t="s">
        <v>4</v>
      </c>
      <c r="BP322" s="236"/>
      <c r="BQ322" s="212"/>
      <c r="BR322" s="378" t="s">
        <v>4</v>
      </c>
      <c r="BS322" s="242"/>
      <c r="BT322" s="212"/>
      <c r="BU322" s="378" t="s">
        <v>4</v>
      </c>
      <c r="BV322" s="240"/>
      <c r="BW322" s="220"/>
      <c r="BX322" s="378" t="s">
        <v>4</v>
      </c>
      <c r="BY322" s="236"/>
      <c r="BZ322" s="212"/>
      <c r="CA322" s="249"/>
      <c r="CB322" s="240"/>
      <c r="CC322" s="214"/>
      <c r="CD322" s="250"/>
      <c r="CE322" s="242"/>
      <c r="CF322" s="251" t="s">
        <v>4</v>
      </c>
      <c r="CG322" s="222"/>
      <c r="CH322" s="222"/>
      <c r="CI322" s="223"/>
      <c r="CJ322" s="209"/>
      <c r="CK322" s="209"/>
      <c r="CL322" s="209"/>
      <c r="CM322" s="207"/>
      <c r="CN322" s="207"/>
      <c r="CO322" s="247"/>
      <c r="CP322" s="226"/>
      <c r="CQ322" s="265"/>
      <c r="CR322" s="266"/>
      <c r="CS322" s="266"/>
      <c r="CT322" s="266"/>
      <c r="CU322" s="266"/>
      <c r="CV322" s="266"/>
      <c r="CW322" s="266"/>
      <c r="CX322" s="266"/>
      <c r="CY322" s="266"/>
      <c r="CZ322" s="266"/>
      <c r="DA322" s="266"/>
      <c r="DB322" s="266"/>
      <c r="DC322" s="266"/>
      <c r="DD322" s="266"/>
      <c r="DE322" s="266"/>
      <c r="DF322" s="266"/>
      <c r="DG322" s="266"/>
      <c r="DH322" s="266"/>
      <c r="DI322" s="266"/>
      <c r="DJ322" s="266"/>
      <c r="DK322" s="266"/>
      <c r="DL322" s="266"/>
      <c r="DM322" s="266"/>
      <c r="DN322" s="266"/>
      <c r="DO322" s="266"/>
      <c r="DP322" s="267"/>
      <c r="DQ322" s="266"/>
      <c r="DR322" s="268"/>
      <c r="DS322" s="265"/>
      <c r="DT322" s="232"/>
      <c r="DU322" s="232"/>
      <c r="DV322" s="232"/>
      <c r="DW322" s="232"/>
      <c r="DX322" s="232"/>
      <c r="DY322" s="232"/>
      <c r="DZ322" s="232"/>
      <c r="EA322" s="232"/>
      <c r="EB322" s="232"/>
      <c r="EC322" s="232"/>
      <c r="ED322" s="232"/>
      <c r="EE322" s="232"/>
      <c r="EF322" s="232"/>
      <c r="EG322" s="232"/>
      <c r="EH322" s="232"/>
      <c r="EI322" s="232"/>
      <c r="EJ322" s="232"/>
      <c r="EK322" s="232"/>
      <c r="EL322" s="232"/>
      <c r="EM322" s="232"/>
      <c r="EN322" s="205"/>
      <c r="EO322" s="205"/>
      <c r="EP322" s="205"/>
      <c r="EQ322" s="205"/>
      <c r="ER322" s="205"/>
      <c r="ES322" s="205"/>
      <c r="ET322" s="205"/>
      <c r="EU322" s="205"/>
      <c r="EV322" s="205"/>
      <c r="EW322" s="205"/>
      <c r="EX322" s="205"/>
      <c r="EY322" s="205"/>
      <c r="EZ322" s="205"/>
      <c r="FA322" s="233"/>
      <c r="FB322" s="233"/>
      <c r="FC322" s="233"/>
      <c r="FD322" s="233"/>
      <c r="FE322" s="233"/>
      <c r="FF322" s="233"/>
      <c r="FG322" s="233"/>
      <c r="FH322" s="233"/>
      <c r="FI322" s="233"/>
    </row>
    <row r="323" spans="1:165" s="234" customFormat="1" ht="19.5" customHeight="1" x14ac:dyDescent="0.35">
      <c r="A323" s="205"/>
      <c r="B323" s="466"/>
      <c r="C323" s="467"/>
      <c r="D323" s="467"/>
      <c r="E323" s="467"/>
      <c r="F323" s="479">
        <f>SUM(F310:F322)</f>
        <v>59458.969999999987</v>
      </c>
      <c r="G323" s="479"/>
      <c r="H323" s="483">
        <f>F323/D55</f>
        <v>0.99098283333333315</v>
      </c>
      <c r="I323" s="344"/>
      <c r="J323" s="253"/>
      <c r="K323" s="248"/>
      <c r="L323" s="212">
        <f>L320</f>
        <v>1</v>
      </c>
      <c r="M323" s="389">
        <v>17769</v>
      </c>
      <c r="N323" s="235">
        <f>M323*L323</f>
        <v>17769</v>
      </c>
      <c r="O323" s="214">
        <f>O320</f>
        <v>0</v>
      </c>
      <c r="P323" s="389">
        <v>1566.3</v>
      </c>
      <c r="Q323" s="236">
        <f>P323*O323</f>
        <v>0</v>
      </c>
      <c r="R323" s="212">
        <f>R320</f>
        <v>0</v>
      </c>
      <c r="S323" s="389">
        <v>17528.400000000001</v>
      </c>
      <c r="T323" s="237">
        <f>S323*R323</f>
        <v>0</v>
      </c>
      <c r="U323" s="216">
        <f>U320</f>
        <v>0</v>
      </c>
      <c r="V323" s="389">
        <v>1472.04</v>
      </c>
      <c r="W323" s="237">
        <f>V323*U323</f>
        <v>0</v>
      </c>
      <c r="X323" s="216">
        <f>X320</f>
        <v>0</v>
      </c>
      <c r="Y323" s="385">
        <v>18675</v>
      </c>
      <c r="Z323" s="238">
        <f>Y323*X323</f>
        <v>0</v>
      </c>
      <c r="AA323" s="218">
        <f>AA320</f>
        <v>1</v>
      </c>
      <c r="AB323" s="385">
        <v>9123</v>
      </c>
      <c r="AC323" s="239">
        <f>AB323*AA323</f>
        <v>9123</v>
      </c>
      <c r="AD323" s="216">
        <f>AD320</f>
        <v>0</v>
      </c>
      <c r="AE323" s="385">
        <v>1481.4</v>
      </c>
      <c r="AF323" s="239">
        <f>AE323*AD323</f>
        <v>0</v>
      </c>
      <c r="AG323" s="216">
        <f>AG320</f>
        <v>0</v>
      </c>
      <c r="AH323" s="385">
        <v>5718</v>
      </c>
      <c r="AI323" s="238">
        <f>AH323*AG323</f>
        <v>0</v>
      </c>
      <c r="AJ323" s="218">
        <f>AJ320</f>
        <v>0</v>
      </c>
      <c r="AK323" s="385">
        <v>2605.5</v>
      </c>
      <c r="AL323" s="239">
        <f>AK323*AJ323</f>
        <v>0</v>
      </c>
      <c r="AM323" s="216">
        <f>AM320</f>
        <v>1</v>
      </c>
      <c r="AN323" s="385">
        <v>738</v>
      </c>
      <c r="AO323" s="238">
        <f>AN323*AM323</f>
        <v>738</v>
      </c>
      <c r="AP323" s="218">
        <f>AP320</f>
        <v>1</v>
      </c>
      <c r="AQ323" s="389">
        <v>6217</v>
      </c>
      <c r="AR323" s="239">
        <f>AQ323*AP323</f>
        <v>6217</v>
      </c>
      <c r="AS323" s="216">
        <f>AS320</f>
        <v>0</v>
      </c>
      <c r="AT323" s="389">
        <v>305.8</v>
      </c>
      <c r="AU323" s="240">
        <f>AT323*AS323</f>
        <v>0</v>
      </c>
      <c r="AV323" s="214">
        <f>AV320</f>
        <v>0</v>
      </c>
      <c r="AW323" s="389">
        <v>6400</v>
      </c>
      <c r="AX323" s="236">
        <f>AW323*AV323</f>
        <v>0</v>
      </c>
      <c r="AY323" s="212">
        <f>AY320</f>
        <v>1</v>
      </c>
      <c r="AZ323" s="385">
        <v>4679.29</v>
      </c>
      <c r="BA323" s="241">
        <f>AZ323*AY323</f>
        <v>4679.29</v>
      </c>
      <c r="BB323" s="214">
        <f>BB320</f>
        <v>0</v>
      </c>
      <c r="BC323" s="385">
        <v>11.63</v>
      </c>
      <c r="BD323" s="242">
        <f>BC323*BB323</f>
        <v>0</v>
      </c>
      <c r="BE323" s="212">
        <f>BE320</f>
        <v>0</v>
      </c>
      <c r="BF323" s="379">
        <v>13426.5</v>
      </c>
      <c r="BG323" s="242">
        <f>BF323*BE323</f>
        <v>0</v>
      </c>
      <c r="BH323" s="212">
        <f>BH320</f>
        <v>1</v>
      </c>
      <c r="BI323" s="379">
        <v>6537.75</v>
      </c>
      <c r="BJ323" s="240">
        <f>BI323*BH323</f>
        <v>6537.75</v>
      </c>
      <c r="BK323" s="212">
        <f>BK320</f>
        <v>0</v>
      </c>
      <c r="BL323" s="379">
        <v>1026.75</v>
      </c>
      <c r="BM323" s="240">
        <f>BL323*BK323</f>
        <v>0</v>
      </c>
      <c r="BN323" s="212">
        <f>BN320</f>
        <v>0</v>
      </c>
      <c r="BO323" s="389">
        <v>6099</v>
      </c>
      <c r="BP323" s="236">
        <f>BO323*BN323</f>
        <v>0</v>
      </c>
      <c r="BQ323" s="212">
        <f>BQ320</f>
        <v>2</v>
      </c>
      <c r="BR323" s="389">
        <v>7197.45</v>
      </c>
      <c r="BS323" s="242">
        <f>BR323*BQ323</f>
        <v>14394.9</v>
      </c>
      <c r="BT323" s="212">
        <f>BT320</f>
        <v>0</v>
      </c>
      <c r="BU323" s="389">
        <v>3403.73</v>
      </c>
      <c r="BV323" s="240">
        <f>BU323*BT323</f>
        <v>0</v>
      </c>
      <c r="BW323" s="220">
        <f>BW320</f>
        <v>0</v>
      </c>
      <c r="BX323" s="389">
        <v>368.75</v>
      </c>
      <c r="BY323" s="236">
        <f>BX323*BW323</f>
        <v>0</v>
      </c>
      <c r="BZ323" s="212">
        <f>BZ320</f>
        <v>0</v>
      </c>
      <c r="CA323" s="213"/>
      <c r="CB323" s="240">
        <f>CA323*BZ323</f>
        <v>0</v>
      </c>
      <c r="CC323" s="214">
        <f>CC320</f>
        <v>0</v>
      </c>
      <c r="CD323" s="215"/>
      <c r="CE323" s="242">
        <f>CD323*CC323</f>
        <v>0</v>
      </c>
      <c r="CF323" s="254">
        <f>N323+Q323+T323+W323+Z323+AC323+AF323+AI323+AL323+AO323+AR323+AU323+AX323+BA323+BD323+BG323+BJ323+BM323+BP323+BS323+BV323+BY323+CB323+CE323</f>
        <v>59458.94</v>
      </c>
      <c r="CG323" s="222"/>
      <c r="CH323" s="222"/>
      <c r="CI323" s="223"/>
      <c r="CJ323" s="209"/>
      <c r="CK323" s="209"/>
      <c r="CL323" s="209"/>
      <c r="CM323" s="207"/>
      <c r="CN323" s="207"/>
      <c r="CO323" s="247"/>
      <c r="CP323" s="226"/>
      <c r="CQ323" s="265"/>
      <c r="CR323" s="266"/>
      <c r="CS323" s="266"/>
      <c r="CT323" s="266"/>
      <c r="CU323" s="266"/>
      <c r="CV323" s="266"/>
      <c r="CW323" s="266"/>
      <c r="CX323" s="266"/>
      <c r="CY323" s="266"/>
      <c r="CZ323" s="266"/>
      <c r="DA323" s="266"/>
      <c r="DB323" s="266"/>
      <c r="DC323" s="266"/>
      <c r="DD323" s="266"/>
      <c r="DE323" s="266"/>
      <c r="DF323" s="266"/>
      <c r="DG323" s="266"/>
      <c r="DH323" s="266"/>
      <c r="DI323" s="266"/>
      <c r="DJ323" s="266"/>
      <c r="DK323" s="266"/>
      <c r="DL323" s="266"/>
      <c r="DM323" s="266"/>
      <c r="DN323" s="266"/>
      <c r="DO323" s="266"/>
      <c r="DP323" s="267"/>
      <c r="DQ323" s="266"/>
      <c r="DR323" s="268"/>
      <c r="DS323" s="265"/>
      <c r="DT323" s="232"/>
      <c r="DU323" s="232"/>
      <c r="DV323" s="232"/>
      <c r="DW323" s="232"/>
      <c r="DX323" s="232"/>
      <c r="DY323" s="232"/>
      <c r="DZ323" s="232"/>
      <c r="EA323" s="232"/>
      <c r="EB323" s="232"/>
      <c r="EC323" s="232"/>
      <c r="ED323" s="232"/>
      <c r="EE323" s="232"/>
      <c r="EF323" s="232"/>
      <c r="EG323" s="232"/>
      <c r="EH323" s="232"/>
      <c r="EI323" s="232"/>
      <c r="EJ323" s="232"/>
      <c r="EK323" s="232"/>
      <c r="EL323" s="232"/>
      <c r="EM323" s="232"/>
      <c r="EN323" s="205"/>
      <c r="EO323" s="205"/>
      <c r="EP323" s="205"/>
      <c r="EQ323" s="205"/>
      <c r="ER323" s="205"/>
      <c r="ES323" s="205"/>
      <c r="ET323" s="205"/>
      <c r="EU323" s="205"/>
      <c r="EV323" s="205"/>
      <c r="EW323" s="205"/>
      <c r="EX323" s="205"/>
      <c r="EY323" s="205"/>
      <c r="EZ323" s="205"/>
      <c r="FA323" s="233"/>
      <c r="FB323" s="233"/>
      <c r="FC323" s="233"/>
      <c r="FD323" s="233"/>
      <c r="FE323" s="233"/>
      <c r="FF323" s="233"/>
      <c r="FG323" s="233"/>
      <c r="FH323" s="233"/>
      <c r="FI323" s="233"/>
    </row>
    <row r="324" spans="1:165" s="234" customFormat="1" ht="19.5" customHeight="1" x14ac:dyDescent="0.35">
      <c r="A324" s="205"/>
      <c r="B324" s="466"/>
      <c r="C324" s="467"/>
      <c r="D324" s="467"/>
      <c r="E324" s="467"/>
      <c r="F324" s="467"/>
      <c r="G324" s="467"/>
      <c r="H324" s="480"/>
      <c r="I324" s="347"/>
      <c r="J324" s="210"/>
      <c r="K324" s="248"/>
      <c r="L324" s="212"/>
      <c r="M324"/>
      <c r="N324" s="255"/>
      <c r="O324" s="214"/>
      <c r="P324"/>
      <c r="Q324" s="256"/>
      <c r="R324" s="212"/>
      <c r="S324"/>
      <c r="T324" s="257"/>
      <c r="U324" s="216"/>
      <c r="V324"/>
      <c r="W324" s="258"/>
      <c r="X324" s="216"/>
      <c r="Y324"/>
      <c r="Z324" s="259"/>
      <c r="AA324" s="218"/>
      <c r="AB324"/>
      <c r="AC324" s="258"/>
      <c r="AD324" s="216"/>
      <c r="AE324"/>
      <c r="AF324" s="258"/>
      <c r="AG324" s="216"/>
      <c r="AH324"/>
      <c r="AI324" s="259"/>
      <c r="AJ324" s="218"/>
      <c r="AK324"/>
      <c r="AL324" s="258"/>
      <c r="AM324" s="216"/>
      <c r="AN324"/>
      <c r="AO324" s="259"/>
      <c r="AP324" s="218"/>
      <c r="AQ324"/>
      <c r="AR324" s="258"/>
      <c r="AS324" s="216"/>
      <c r="AT324"/>
      <c r="AU324" s="260"/>
      <c r="AV324" s="214"/>
      <c r="AW324"/>
      <c r="AX324" s="256"/>
      <c r="AY324" s="212"/>
      <c r="AZ324"/>
      <c r="BA324" s="260"/>
      <c r="BB324" s="214"/>
      <c r="BC324"/>
      <c r="BD324" s="256"/>
      <c r="BE324" s="212"/>
      <c r="BF324"/>
      <c r="BG324" s="256"/>
      <c r="BH324" s="212"/>
      <c r="BI324"/>
      <c r="BJ324" s="260"/>
      <c r="BK324" s="212"/>
      <c r="BL324"/>
      <c r="BM324" s="260"/>
      <c r="BN324" s="212"/>
      <c r="BO324"/>
      <c r="BP324" s="256"/>
      <c r="BQ324" s="212"/>
      <c r="BR324"/>
      <c r="BS324" s="256"/>
      <c r="BT324" s="212"/>
      <c r="BU324"/>
      <c r="BV324" s="260"/>
      <c r="BW324" s="220"/>
      <c r="BX324"/>
      <c r="BY324" s="256"/>
      <c r="BZ324" s="212"/>
      <c r="CA324" s="249"/>
      <c r="CB324" s="260"/>
      <c r="CC324" s="214"/>
      <c r="CD324" s="250"/>
      <c r="CE324" s="261"/>
      <c r="CF324" s="221"/>
      <c r="CG324" s="222"/>
      <c r="CH324" s="222"/>
      <c r="CI324" s="223"/>
      <c r="CJ324" s="209"/>
      <c r="CK324" s="209"/>
      <c r="CL324" s="209"/>
      <c r="CM324" s="207"/>
      <c r="CN324" s="207"/>
      <c r="CO324" s="225" t="b">
        <f>(CN325=CM394)</f>
        <v>0</v>
      </c>
      <c r="CP324" s="226">
        <f t="shared" ref="CP324:CP335" si="5476">CO324*CI325</f>
        <v>0</v>
      </c>
      <c r="CQ324" s="265"/>
      <c r="CR324" s="266"/>
      <c r="CS324" s="266"/>
      <c r="CT324" s="266"/>
      <c r="CU324" s="266"/>
      <c r="CV324" s="266"/>
      <c r="CW324" s="266"/>
      <c r="CX324" s="266"/>
      <c r="CY324" s="266"/>
      <c r="CZ324" s="266"/>
      <c r="DA324" s="266"/>
      <c r="DB324" s="266"/>
      <c r="DC324" s="266"/>
      <c r="DD324" s="266"/>
      <c r="DE324" s="266"/>
      <c r="DF324" s="266"/>
      <c r="DG324" s="266"/>
      <c r="DH324" s="266"/>
      <c r="DI324" s="266"/>
      <c r="DJ324" s="266"/>
      <c r="DK324" s="266"/>
      <c r="DL324" s="266"/>
      <c r="DM324" s="266"/>
      <c r="DN324" s="266"/>
      <c r="DO324" s="266"/>
      <c r="DP324" s="267"/>
      <c r="DQ324" s="266"/>
      <c r="DR324" s="268"/>
      <c r="DS324" s="265"/>
      <c r="DT324" s="232"/>
      <c r="DU324" s="232"/>
      <c r="DV324" s="232"/>
      <c r="DW324" s="232"/>
      <c r="DX324" s="232"/>
      <c r="DY324" s="232"/>
      <c r="DZ324" s="232"/>
      <c r="EA324" s="232"/>
      <c r="EB324" s="232"/>
      <c r="EC324" s="232"/>
      <c r="ED324" s="232"/>
      <c r="EE324" s="232"/>
      <c r="EF324" s="232"/>
      <c r="EG324" s="232"/>
      <c r="EH324" s="232"/>
      <c r="EI324" s="232"/>
      <c r="EJ324" s="232"/>
      <c r="EK324" s="232"/>
      <c r="EL324" s="232"/>
      <c r="EM324" s="232"/>
      <c r="EN324" s="205"/>
      <c r="EO324" s="205"/>
      <c r="EP324" s="205"/>
      <c r="EQ324" s="205"/>
      <c r="ER324" s="205"/>
      <c r="ES324" s="205"/>
      <c r="ET324" s="205"/>
      <c r="EU324" s="205"/>
      <c r="EV324" s="205"/>
      <c r="EW324" s="205"/>
      <c r="EX324" s="205"/>
      <c r="EY324" s="205"/>
      <c r="EZ324" s="205"/>
      <c r="FA324" s="233"/>
      <c r="FB324" s="233"/>
      <c r="FC324" s="233"/>
      <c r="FD324" s="233"/>
      <c r="FE324" s="233"/>
      <c r="FF324" s="233"/>
      <c r="FG324" s="233"/>
      <c r="FH324" s="233"/>
      <c r="FI324" s="233"/>
    </row>
    <row r="325" spans="1:165" s="234" customFormat="1" ht="19.5" customHeight="1" x14ac:dyDescent="0.35">
      <c r="A325" s="205"/>
      <c r="B325" s="466">
        <f>EDATE(B321,1)</f>
        <v>43101</v>
      </c>
      <c r="C325" s="467">
        <f>C310</f>
        <v>60000</v>
      </c>
      <c r="D325" s="467">
        <f>(F323&lt;0)*-F323</f>
        <v>0</v>
      </c>
      <c r="E325" s="467">
        <f>(F323&gt;0)*-F323</f>
        <v>-59458.969999999987</v>
      </c>
      <c r="F325" s="467">
        <f t="shared" ref="F325:F336" si="5477">CF325</f>
        <v>26390.06</v>
      </c>
      <c r="G325" s="467">
        <f>F325+D55</f>
        <v>86390.06</v>
      </c>
      <c r="H325" s="480">
        <f>F325/D55</f>
        <v>0.43983433333333338</v>
      </c>
      <c r="I325" s="347">
        <f>F325+I321</f>
        <v>1366730.9499999995</v>
      </c>
      <c r="J325" s="210">
        <f t="shared" ref="J325:J336" si="5478">CN325</f>
        <v>0</v>
      </c>
      <c r="K325" s="211">
        <v>43101</v>
      </c>
      <c r="L325" s="212">
        <f>L321</f>
        <v>1</v>
      </c>
      <c r="M325" s="398">
        <v>7510</v>
      </c>
      <c r="N325" s="235">
        <f t="shared" ref="N325:N336" si="5479">M325*L325</f>
        <v>7510</v>
      </c>
      <c r="O325" s="214">
        <f>O321</f>
        <v>0</v>
      </c>
      <c r="P325" s="398">
        <v>751</v>
      </c>
      <c r="Q325" s="236">
        <f t="shared" ref="Q325:Q336" si="5480">P325*O325</f>
        <v>0</v>
      </c>
      <c r="R325" s="212">
        <f>R321</f>
        <v>0</v>
      </c>
      <c r="S325" s="398">
        <v>11071.4</v>
      </c>
      <c r="T325" s="237">
        <f t="shared" ref="T325:T336" si="5481">S325*R325</f>
        <v>0</v>
      </c>
      <c r="U325" s="216">
        <f>U321</f>
        <v>0</v>
      </c>
      <c r="V325" s="398">
        <v>1107.1400000000001</v>
      </c>
      <c r="W325" s="237">
        <f t="shared" ref="W325:W336" si="5482">V325*U325</f>
        <v>0</v>
      </c>
      <c r="X325" s="216">
        <f>X321</f>
        <v>0</v>
      </c>
      <c r="Y325" s="383">
        <v>4241</v>
      </c>
      <c r="Z325" s="238">
        <f t="shared" ref="Z325:Z336" si="5483">Y325*X325</f>
        <v>0</v>
      </c>
      <c r="AA325" s="218">
        <f>AA321</f>
        <v>1</v>
      </c>
      <c r="AB325" s="383">
        <v>2120.5</v>
      </c>
      <c r="AC325" s="239">
        <f t="shared" ref="AC325:AC336" si="5484">AB325*AA325</f>
        <v>2120.5</v>
      </c>
      <c r="AD325" s="216">
        <f>AD321</f>
        <v>0</v>
      </c>
      <c r="AE325" s="383">
        <v>424.1</v>
      </c>
      <c r="AF325" s="239">
        <f t="shared" ref="AF325:AF336" si="5485">AE325*AD325</f>
        <v>0</v>
      </c>
      <c r="AG325" s="216">
        <f>AG321</f>
        <v>0</v>
      </c>
      <c r="AH325" s="383">
        <v>2110</v>
      </c>
      <c r="AI325" s="238">
        <f t="shared" ref="AI325:AI336" si="5486">AH325*AG325</f>
        <v>0</v>
      </c>
      <c r="AJ325" s="218">
        <f>AJ321</f>
        <v>0</v>
      </c>
      <c r="AK325" s="383">
        <v>1055</v>
      </c>
      <c r="AL325" s="239">
        <f t="shared" ref="AL325:AL336" si="5487">AK325*AJ325</f>
        <v>0</v>
      </c>
      <c r="AM325" s="216">
        <f>AM321</f>
        <v>1</v>
      </c>
      <c r="AN325" s="383">
        <v>422</v>
      </c>
      <c r="AO325" s="238">
        <f t="shared" ref="AO325:AO336" si="5488">AN325*AM325</f>
        <v>422</v>
      </c>
      <c r="AP325" s="218">
        <f>AP321</f>
        <v>1</v>
      </c>
      <c r="AQ325" s="398">
        <v>2589</v>
      </c>
      <c r="AR325" s="239">
        <f t="shared" ref="AR325:AR336" si="5489">AQ325*AP325</f>
        <v>2589</v>
      </c>
      <c r="AS325" s="216">
        <f>AS321</f>
        <v>0</v>
      </c>
      <c r="AT325" s="398">
        <v>258.89999999999998</v>
      </c>
      <c r="AU325" s="240">
        <f t="shared" ref="AU325:AU336" si="5490">AT325*AS325</f>
        <v>0</v>
      </c>
      <c r="AV325" s="214">
        <f>AV321</f>
        <v>0</v>
      </c>
      <c r="AW325" s="398">
        <v>1724</v>
      </c>
      <c r="AX325" s="236">
        <f t="shared" ref="AX325:AX336" si="5491">AW325*AV325</f>
        <v>0</v>
      </c>
      <c r="AY325" s="212">
        <f>AY321</f>
        <v>1</v>
      </c>
      <c r="AZ325" s="383">
        <v>6045</v>
      </c>
      <c r="BA325" s="241">
        <f t="shared" ref="BA325:BA336" si="5492">AZ325*AY325</f>
        <v>6045</v>
      </c>
      <c r="BB325" s="214">
        <f>BB321</f>
        <v>0</v>
      </c>
      <c r="BC325" s="383">
        <v>604.5</v>
      </c>
      <c r="BD325" s="242">
        <f t="shared" ref="BD325:BD336" si="5493">BC325*BB325</f>
        <v>0</v>
      </c>
      <c r="BE325" s="212">
        <f>BE321</f>
        <v>0</v>
      </c>
      <c r="BF325" s="375">
        <v>5225</v>
      </c>
      <c r="BG325" s="242">
        <f t="shared" ref="BG325:BG336" si="5494">BF325*BE325</f>
        <v>0</v>
      </c>
      <c r="BH325" s="212">
        <f>BH321</f>
        <v>1</v>
      </c>
      <c r="BI325" s="375">
        <v>2612.5</v>
      </c>
      <c r="BJ325" s="240">
        <f t="shared" ref="BJ325:BJ336" si="5495">BI325*BH325</f>
        <v>2612.5</v>
      </c>
      <c r="BK325" s="212">
        <f>BK321</f>
        <v>0</v>
      </c>
      <c r="BL325" s="375">
        <v>522.5</v>
      </c>
      <c r="BM325" s="240">
        <f t="shared" ref="BM325:BM336" si="5496">BL325*BK325</f>
        <v>0</v>
      </c>
      <c r="BN325" s="212">
        <f>BN321</f>
        <v>0</v>
      </c>
      <c r="BO325" s="398">
        <v>4231.25</v>
      </c>
      <c r="BP325" s="236">
        <f t="shared" ref="BP325:BP336" si="5497">BO325*BN325</f>
        <v>0</v>
      </c>
      <c r="BQ325" s="212">
        <f>BQ321</f>
        <v>2</v>
      </c>
      <c r="BR325" s="398">
        <v>2545.5300000000002</v>
      </c>
      <c r="BS325" s="242">
        <f t="shared" ref="BS325:BS336" si="5498">BR325*BQ325</f>
        <v>5091.0600000000004</v>
      </c>
      <c r="BT325" s="212">
        <f>BT321</f>
        <v>0</v>
      </c>
      <c r="BU325" s="398">
        <v>1214.26</v>
      </c>
      <c r="BV325" s="240">
        <f t="shared" ref="BV325:BV336" si="5499">BU325*BT325</f>
        <v>0</v>
      </c>
      <c r="BW325" s="220">
        <f>BW321</f>
        <v>0</v>
      </c>
      <c r="BX325" s="398">
        <v>149.25</v>
      </c>
      <c r="BY325" s="236">
        <f t="shared" ref="BY325:BY336" si="5500">BX325*BW325</f>
        <v>0</v>
      </c>
      <c r="BZ325" s="212">
        <f>BZ321</f>
        <v>0</v>
      </c>
      <c r="CA325" s="213"/>
      <c r="CB325" s="240">
        <f t="shared" ref="CB325:CB336" si="5501">CA325*BZ325</f>
        <v>0</v>
      </c>
      <c r="CC325" s="214">
        <f>CC321</f>
        <v>0</v>
      </c>
      <c r="CD325" s="215"/>
      <c r="CE325" s="242">
        <f t="shared" ref="CE325:CE336" si="5502">CD325*CC325</f>
        <v>0</v>
      </c>
      <c r="CF325" s="221">
        <f t="shared" ref="CF325:CF336" si="5503">N325+Q325+T325+W325+Z325+AC325+AF325+AI325+AL325+AO325+AR325+AU325+AX325+BA325+BD325+BG325+BJ325+BM325+BP325+BS325+BV325+BY325+CB325+CE325</f>
        <v>26390.06</v>
      </c>
      <c r="CG325" s="222">
        <f t="shared" ref="CG325:CG336" si="5504">(CF325&gt;0)*1</f>
        <v>1</v>
      </c>
      <c r="CH325" s="222">
        <f t="shared" ref="CH325:CH336" si="5505">(CF325&lt;0)*1</f>
        <v>0</v>
      </c>
      <c r="CI325" s="223">
        <v>43101</v>
      </c>
      <c r="CJ325" s="209">
        <f t="shared" ref="CJ325:CJ336" si="5506">CF325*CG325</f>
        <v>26390.06</v>
      </c>
      <c r="CK325" s="209">
        <f t="shared" ref="CK325:CK336" si="5507">CF325*CH325</f>
        <v>0</v>
      </c>
      <c r="CL325" s="209">
        <f>CL321+CF325</f>
        <v>1366730.9499999995</v>
      </c>
      <c r="CM325" s="207">
        <f>MAX(CL55:CL325)</f>
        <v>1366730.9499999995</v>
      </c>
      <c r="CN325" s="207">
        <f t="shared" ref="CN325:CN336" si="5508">CL325-CM325</f>
        <v>0</v>
      </c>
      <c r="CO325" s="225" t="b">
        <f>(CN326=CM394)</f>
        <v>0</v>
      </c>
      <c r="CP325" s="226">
        <f t="shared" si="5476"/>
        <v>0</v>
      </c>
      <c r="CQ325" s="265"/>
      <c r="CR325" s="266"/>
      <c r="CS325" s="266"/>
      <c r="CT325" s="266"/>
      <c r="CU325" s="266"/>
      <c r="CV325" s="266"/>
      <c r="CW325" s="266"/>
      <c r="CX325" s="266"/>
      <c r="CY325" s="266"/>
      <c r="CZ325" s="266"/>
      <c r="DA325" s="266"/>
      <c r="DB325" s="266"/>
      <c r="DC325" s="266"/>
      <c r="DD325" s="266"/>
      <c r="DE325" s="266"/>
      <c r="DF325" s="266"/>
      <c r="DG325" s="266"/>
      <c r="DH325" s="266"/>
      <c r="DI325" s="266"/>
      <c r="DJ325" s="266"/>
      <c r="DK325" s="266"/>
      <c r="DL325" s="266"/>
      <c r="DM325" s="266"/>
      <c r="DN325" s="266"/>
      <c r="DO325" s="266"/>
      <c r="DP325" s="267"/>
      <c r="DQ325" s="266"/>
      <c r="DR325" s="268"/>
      <c r="DS325" s="265"/>
      <c r="DT325" s="232"/>
      <c r="DU325" s="232"/>
      <c r="DV325" s="232"/>
      <c r="DW325" s="232"/>
      <c r="DX325" s="232"/>
      <c r="DY325" s="232"/>
      <c r="DZ325" s="232"/>
      <c r="EA325" s="232"/>
      <c r="EB325" s="232"/>
      <c r="EC325" s="232"/>
      <c r="ED325" s="232"/>
      <c r="EE325" s="232"/>
      <c r="EF325" s="232"/>
      <c r="EG325" s="232"/>
      <c r="EH325" s="232"/>
      <c r="EI325" s="232"/>
      <c r="EJ325" s="232"/>
      <c r="EK325" s="232"/>
      <c r="EL325" s="232"/>
      <c r="EM325" s="232"/>
      <c r="EN325" s="205"/>
      <c r="EO325" s="205"/>
      <c r="EP325" s="205"/>
      <c r="EQ325" s="205"/>
      <c r="ER325" s="205"/>
      <c r="ES325" s="205"/>
      <c r="ET325" s="205"/>
      <c r="EU325" s="205"/>
      <c r="EV325" s="205"/>
      <c r="EW325" s="205"/>
      <c r="EX325" s="205"/>
      <c r="EY325" s="205"/>
      <c r="EZ325" s="205"/>
      <c r="FA325" s="233"/>
      <c r="FB325" s="233"/>
      <c r="FC325" s="233"/>
      <c r="FD325" s="233"/>
      <c r="FE325" s="233"/>
      <c r="FF325" s="233"/>
      <c r="FG325" s="233"/>
      <c r="FH325" s="233"/>
      <c r="FI325" s="233"/>
    </row>
    <row r="326" spans="1:165" s="234" customFormat="1" ht="19.5" customHeight="1" x14ac:dyDescent="0.35">
      <c r="A326" s="205"/>
      <c r="B326" s="466">
        <f t="shared" ref="B326:B336" si="5509">EDATE(B325,1)</f>
        <v>43132</v>
      </c>
      <c r="C326" s="467">
        <f t="shared" ref="C326:C336" si="5510">G325</f>
        <v>86390.06</v>
      </c>
      <c r="D326" s="467">
        <v>0</v>
      </c>
      <c r="E326" s="467">
        <v>0</v>
      </c>
      <c r="F326" s="467">
        <f t="shared" si="5477"/>
        <v>352.90000000000055</v>
      </c>
      <c r="G326" s="467">
        <f t="shared" ref="G326:G336" si="5511">F326+G325</f>
        <v>86742.959999999992</v>
      </c>
      <c r="H326" s="480">
        <f t="shared" ref="H326:H336" si="5512">F326/G325</f>
        <v>4.0849607003398368E-3</v>
      </c>
      <c r="I326" s="347">
        <f t="shared" ref="I326:I336" si="5513">F326+I325</f>
        <v>1367083.8499999994</v>
      </c>
      <c r="J326" s="210">
        <f t="shared" si="5478"/>
        <v>0</v>
      </c>
      <c r="K326" s="211">
        <v>43132</v>
      </c>
      <c r="L326" s="212">
        <f t="shared" ref="L326:L336" si="5514">L325</f>
        <v>1</v>
      </c>
      <c r="M326" s="397">
        <v>-708</v>
      </c>
      <c r="N326" s="235">
        <f t="shared" si="5479"/>
        <v>-708</v>
      </c>
      <c r="O326" s="214">
        <f t="shared" ref="O326" si="5515">O325</f>
        <v>0</v>
      </c>
      <c r="P326" s="397">
        <v>-105.9</v>
      </c>
      <c r="Q326" s="236">
        <f t="shared" si="5480"/>
        <v>0</v>
      </c>
      <c r="R326" s="212">
        <f t="shared" ref="R326" si="5516">R325</f>
        <v>0</v>
      </c>
      <c r="S326" s="397">
        <v>-12523</v>
      </c>
      <c r="T326" s="237">
        <f t="shared" si="5481"/>
        <v>0</v>
      </c>
      <c r="U326" s="216">
        <f t="shared" ref="U326" si="5517">U325</f>
        <v>0</v>
      </c>
      <c r="V326" s="397">
        <v>-1322.5</v>
      </c>
      <c r="W326" s="237">
        <f t="shared" si="5482"/>
        <v>0</v>
      </c>
      <c r="X326" s="216">
        <f t="shared" ref="X326" si="5518">X325</f>
        <v>0</v>
      </c>
      <c r="Y326" s="382">
        <v>-6359</v>
      </c>
      <c r="Z326" s="238">
        <f t="shared" si="5483"/>
        <v>0</v>
      </c>
      <c r="AA326" s="218">
        <f t="shared" ref="AA326" si="5519">AA325</f>
        <v>1</v>
      </c>
      <c r="AB326" s="382">
        <v>-3238</v>
      </c>
      <c r="AC326" s="239">
        <f t="shared" si="5484"/>
        <v>-3238</v>
      </c>
      <c r="AD326" s="216">
        <f t="shared" ref="AD326" si="5520">AD325</f>
        <v>0</v>
      </c>
      <c r="AE326" s="382">
        <v>-741.2</v>
      </c>
      <c r="AF326" s="239">
        <f t="shared" si="5485"/>
        <v>0</v>
      </c>
      <c r="AG326" s="216">
        <f t="shared" ref="AG326" si="5521">AG325</f>
        <v>0</v>
      </c>
      <c r="AH326" s="382">
        <v>-2634</v>
      </c>
      <c r="AI326" s="238">
        <f t="shared" si="5486"/>
        <v>0</v>
      </c>
      <c r="AJ326" s="218">
        <f t="shared" ref="AJ326" si="5522">AJ325</f>
        <v>0</v>
      </c>
      <c r="AK326" s="382">
        <v>-1336.5</v>
      </c>
      <c r="AL326" s="239">
        <f t="shared" si="5487"/>
        <v>0</v>
      </c>
      <c r="AM326" s="216">
        <f t="shared" ref="AM326" si="5523">AM325</f>
        <v>1</v>
      </c>
      <c r="AN326" s="382">
        <v>-558</v>
      </c>
      <c r="AO326" s="238">
        <f t="shared" si="5488"/>
        <v>-558</v>
      </c>
      <c r="AP326" s="218">
        <f t="shared" ref="AP326" si="5524">AP325</f>
        <v>1</v>
      </c>
      <c r="AQ326" s="397">
        <v>-86</v>
      </c>
      <c r="AR326" s="239">
        <f t="shared" si="5489"/>
        <v>-86</v>
      </c>
      <c r="AS326" s="216">
        <f t="shared" ref="AS326" si="5525">AS325</f>
        <v>0</v>
      </c>
      <c r="AT326" s="397">
        <v>-43.7</v>
      </c>
      <c r="AU326" s="240">
        <f t="shared" si="5490"/>
        <v>0</v>
      </c>
      <c r="AV326" s="214">
        <f t="shared" ref="AV326" si="5526">AV325</f>
        <v>0</v>
      </c>
      <c r="AW326" s="398">
        <v>910</v>
      </c>
      <c r="AX326" s="236">
        <f t="shared" si="5491"/>
        <v>0</v>
      </c>
      <c r="AY326" s="212">
        <f t="shared" ref="AY326" si="5527">AY325</f>
        <v>1</v>
      </c>
      <c r="AZ326" s="382">
        <v>-587.5</v>
      </c>
      <c r="BA326" s="241">
        <f t="shared" si="5492"/>
        <v>-587.5</v>
      </c>
      <c r="BB326" s="214">
        <f t="shared" ref="BB326" si="5528">BB325</f>
        <v>0</v>
      </c>
      <c r="BC326" s="382">
        <v>-58.75</v>
      </c>
      <c r="BD326" s="242">
        <f t="shared" si="5493"/>
        <v>0</v>
      </c>
      <c r="BE326" s="212">
        <f t="shared" ref="BE326" si="5529">BE325</f>
        <v>0</v>
      </c>
      <c r="BF326" s="375">
        <v>299.75</v>
      </c>
      <c r="BG326" s="242">
        <f t="shared" si="5494"/>
        <v>0</v>
      </c>
      <c r="BH326" s="212">
        <f t="shared" ref="BH326" si="5530">BH325</f>
        <v>1</v>
      </c>
      <c r="BI326" s="375">
        <v>130.38</v>
      </c>
      <c r="BJ326" s="240">
        <f t="shared" si="5495"/>
        <v>130.38</v>
      </c>
      <c r="BK326" s="212">
        <f t="shared" ref="BK326" si="5531">BK325</f>
        <v>0</v>
      </c>
      <c r="BL326" s="374">
        <v>-5.13</v>
      </c>
      <c r="BM326" s="240">
        <f t="shared" si="5496"/>
        <v>0</v>
      </c>
      <c r="BN326" s="212">
        <f t="shared" ref="BN326" si="5532">BN325</f>
        <v>0</v>
      </c>
      <c r="BO326" s="397">
        <v>-656.25</v>
      </c>
      <c r="BP326" s="236">
        <f t="shared" si="5497"/>
        <v>0</v>
      </c>
      <c r="BQ326" s="212">
        <f t="shared" ref="BQ326" si="5533">BQ325</f>
        <v>2</v>
      </c>
      <c r="BR326" s="398">
        <v>2700.01</v>
      </c>
      <c r="BS326" s="242">
        <f t="shared" si="5498"/>
        <v>5400.02</v>
      </c>
      <c r="BT326" s="212">
        <f t="shared" ref="BT326" si="5534">BT325</f>
        <v>0</v>
      </c>
      <c r="BU326" s="398">
        <v>1350.01</v>
      </c>
      <c r="BV326" s="240">
        <f t="shared" si="5499"/>
        <v>0</v>
      </c>
      <c r="BW326" s="220">
        <f t="shared" ref="BW326" si="5535">BW325</f>
        <v>0</v>
      </c>
      <c r="BX326" s="398">
        <v>270</v>
      </c>
      <c r="BY326" s="236">
        <f t="shared" si="5500"/>
        <v>0</v>
      </c>
      <c r="BZ326" s="212">
        <f t="shared" ref="BZ326:BZ336" si="5536">BZ325</f>
        <v>0</v>
      </c>
      <c r="CA326" s="213"/>
      <c r="CB326" s="240">
        <f t="shared" si="5501"/>
        <v>0</v>
      </c>
      <c r="CC326" s="214">
        <f t="shared" ref="CC326:CC336" si="5537">CC325</f>
        <v>0</v>
      </c>
      <c r="CD326" s="215"/>
      <c r="CE326" s="242">
        <f t="shared" si="5502"/>
        <v>0</v>
      </c>
      <c r="CF326" s="221">
        <f t="shared" si="5503"/>
        <v>352.90000000000055</v>
      </c>
      <c r="CG326" s="222">
        <f t="shared" si="5504"/>
        <v>1</v>
      </c>
      <c r="CH326" s="222">
        <f t="shared" si="5505"/>
        <v>0</v>
      </c>
      <c r="CI326" s="223">
        <v>43132</v>
      </c>
      <c r="CJ326" s="209">
        <f t="shared" si="5506"/>
        <v>352.90000000000055</v>
      </c>
      <c r="CK326" s="209">
        <f t="shared" si="5507"/>
        <v>0</v>
      </c>
      <c r="CL326" s="209">
        <f t="shared" ref="CL326:CL336" si="5538">CL325+CF326</f>
        <v>1367083.8499999994</v>
      </c>
      <c r="CM326" s="207">
        <f>MAX(CL55:CL326)</f>
        <v>1367083.8499999994</v>
      </c>
      <c r="CN326" s="207">
        <f t="shared" si="5508"/>
        <v>0</v>
      </c>
      <c r="CO326" s="225" t="b">
        <f>(CN327=CM394)</f>
        <v>0</v>
      </c>
      <c r="CP326" s="226">
        <f t="shared" si="5476"/>
        <v>0</v>
      </c>
      <c r="CQ326" s="265"/>
      <c r="CR326" s="266"/>
      <c r="CS326" s="266"/>
      <c r="CT326" s="266"/>
      <c r="CU326" s="266"/>
      <c r="CV326" s="266"/>
      <c r="CW326" s="266"/>
      <c r="CX326" s="266"/>
      <c r="CY326" s="266"/>
      <c r="CZ326" s="266"/>
      <c r="DA326" s="266"/>
      <c r="DB326" s="266"/>
      <c r="DC326" s="266"/>
      <c r="DD326" s="266"/>
      <c r="DE326" s="266"/>
      <c r="DF326" s="266"/>
      <c r="DG326" s="266"/>
      <c r="DH326" s="266"/>
      <c r="DI326" s="266"/>
      <c r="DJ326" s="266"/>
      <c r="DK326" s="266"/>
      <c r="DL326" s="266"/>
      <c r="DM326" s="266"/>
      <c r="DN326" s="266"/>
      <c r="DO326" s="266"/>
      <c r="DP326" s="267"/>
      <c r="DQ326" s="266"/>
      <c r="DR326" s="268"/>
      <c r="DS326" s="265"/>
      <c r="DT326" s="232"/>
      <c r="DU326" s="232"/>
      <c r="DV326" s="232"/>
      <c r="DW326" s="232"/>
      <c r="DX326" s="232"/>
      <c r="DY326" s="232"/>
      <c r="DZ326" s="232"/>
      <c r="EA326" s="232"/>
      <c r="EB326" s="232"/>
      <c r="EC326" s="232"/>
      <c r="ED326" s="232"/>
      <c r="EE326" s="232"/>
      <c r="EF326" s="232"/>
      <c r="EG326" s="232"/>
      <c r="EH326" s="232"/>
      <c r="EI326" s="232"/>
      <c r="EJ326" s="232"/>
      <c r="EK326" s="232"/>
      <c r="EL326" s="232"/>
      <c r="EM326" s="232"/>
      <c r="EN326" s="205"/>
      <c r="EO326" s="205"/>
      <c r="EP326" s="205"/>
      <c r="EQ326" s="205"/>
      <c r="ER326" s="205"/>
      <c r="ES326" s="205"/>
      <c r="ET326" s="205"/>
      <c r="EU326" s="205"/>
      <c r="EV326" s="205"/>
      <c r="EW326" s="205"/>
      <c r="EX326" s="205"/>
      <c r="EY326" s="205"/>
      <c r="EZ326" s="205"/>
      <c r="FA326" s="233"/>
      <c r="FB326" s="233"/>
      <c r="FC326" s="233"/>
      <c r="FD326" s="233"/>
      <c r="FE326" s="233"/>
      <c r="FF326" s="233"/>
      <c r="FG326" s="233"/>
      <c r="FH326" s="233"/>
      <c r="FI326" s="233"/>
    </row>
    <row r="327" spans="1:165" s="234" customFormat="1" ht="19.5" customHeight="1" x14ac:dyDescent="0.35">
      <c r="A327" s="205"/>
      <c r="B327" s="466">
        <f t="shared" si="5509"/>
        <v>43160</v>
      </c>
      <c r="C327" s="467">
        <f t="shared" si="5510"/>
        <v>86742.959999999992</v>
      </c>
      <c r="D327" s="467">
        <v>0</v>
      </c>
      <c r="E327" s="467">
        <v>0</v>
      </c>
      <c r="F327" s="467">
        <f t="shared" si="5477"/>
        <v>1876.12</v>
      </c>
      <c r="G327" s="467">
        <f t="shared" si="5511"/>
        <v>88619.079999999987</v>
      </c>
      <c r="H327" s="480">
        <f t="shared" si="5512"/>
        <v>2.1628498727735371E-2</v>
      </c>
      <c r="I327" s="347">
        <f t="shared" si="5513"/>
        <v>1368959.9699999995</v>
      </c>
      <c r="J327" s="210">
        <f t="shared" si="5478"/>
        <v>0</v>
      </c>
      <c r="K327" s="211">
        <v>43160</v>
      </c>
      <c r="L327" s="212">
        <f t="shared" si="5514"/>
        <v>1</v>
      </c>
      <c r="M327" s="398">
        <v>1367</v>
      </c>
      <c r="N327" s="235">
        <f t="shared" si="5479"/>
        <v>1367</v>
      </c>
      <c r="O327" s="214">
        <f t="shared" ref="O327" si="5539">O326</f>
        <v>0</v>
      </c>
      <c r="P327" s="398">
        <v>66.5</v>
      </c>
      <c r="Q327" s="236">
        <f t="shared" si="5480"/>
        <v>0</v>
      </c>
      <c r="R327" s="212">
        <f t="shared" ref="R327" si="5540">R326</f>
        <v>0</v>
      </c>
      <c r="S327" s="398">
        <v>5388</v>
      </c>
      <c r="T327" s="237">
        <f t="shared" si="5481"/>
        <v>0</v>
      </c>
      <c r="U327" s="216">
        <f t="shared" ref="U327" si="5541">U326</f>
        <v>0</v>
      </c>
      <c r="V327" s="398">
        <v>503.7</v>
      </c>
      <c r="W327" s="237">
        <f t="shared" si="5482"/>
        <v>0</v>
      </c>
      <c r="X327" s="216">
        <f t="shared" ref="X327" si="5542">X326</f>
        <v>0</v>
      </c>
      <c r="Y327" s="382">
        <v>-1502</v>
      </c>
      <c r="Z327" s="238">
        <f t="shared" si="5483"/>
        <v>0</v>
      </c>
      <c r="AA327" s="218">
        <f t="shared" ref="AA327" si="5543">AA326</f>
        <v>1</v>
      </c>
      <c r="AB327" s="382">
        <v>-770.5</v>
      </c>
      <c r="AC327" s="239">
        <f t="shared" si="5484"/>
        <v>-770.5</v>
      </c>
      <c r="AD327" s="216">
        <f t="shared" ref="AD327" si="5544">AD326</f>
        <v>0</v>
      </c>
      <c r="AE327" s="382">
        <v>-185.3</v>
      </c>
      <c r="AF327" s="239">
        <f t="shared" si="5485"/>
        <v>0</v>
      </c>
      <c r="AG327" s="216">
        <f t="shared" ref="AG327" si="5545">AG326</f>
        <v>0</v>
      </c>
      <c r="AH327" s="383">
        <v>190</v>
      </c>
      <c r="AI327" s="238">
        <f t="shared" si="5486"/>
        <v>0</v>
      </c>
      <c r="AJ327" s="218">
        <f t="shared" ref="AJ327" si="5546">AJ326</f>
        <v>0</v>
      </c>
      <c r="AK327" s="383">
        <v>95</v>
      </c>
      <c r="AL327" s="239">
        <f t="shared" si="5487"/>
        <v>0</v>
      </c>
      <c r="AM327" s="216">
        <f t="shared" ref="AM327" si="5547">AM326</f>
        <v>1</v>
      </c>
      <c r="AN327" s="383">
        <v>38</v>
      </c>
      <c r="AO327" s="238">
        <f t="shared" si="5488"/>
        <v>38</v>
      </c>
      <c r="AP327" s="218">
        <f t="shared" ref="AP327" si="5548">AP326</f>
        <v>1</v>
      </c>
      <c r="AQ327" s="398">
        <v>837</v>
      </c>
      <c r="AR327" s="239">
        <f t="shared" si="5489"/>
        <v>837</v>
      </c>
      <c r="AS327" s="216">
        <f t="shared" ref="AS327" si="5549">AS326</f>
        <v>0</v>
      </c>
      <c r="AT327" s="398">
        <v>83.7</v>
      </c>
      <c r="AU327" s="240">
        <f t="shared" si="5490"/>
        <v>0</v>
      </c>
      <c r="AV327" s="214">
        <f t="shared" ref="AV327" si="5550">AV326</f>
        <v>0</v>
      </c>
      <c r="AW327" s="398">
        <v>309</v>
      </c>
      <c r="AX327" s="236">
        <f t="shared" si="5491"/>
        <v>0</v>
      </c>
      <c r="AY327" s="212">
        <f t="shared" ref="AY327" si="5551">AY326</f>
        <v>1</v>
      </c>
      <c r="AZ327" s="383">
        <v>2171</v>
      </c>
      <c r="BA327" s="241">
        <f t="shared" si="5492"/>
        <v>2171</v>
      </c>
      <c r="BB327" s="214">
        <f t="shared" ref="BB327" si="5552">BB326</f>
        <v>0</v>
      </c>
      <c r="BC327" s="383">
        <v>182</v>
      </c>
      <c r="BD327" s="242">
        <f t="shared" si="5493"/>
        <v>0</v>
      </c>
      <c r="BE327" s="212">
        <f t="shared" ref="BE327" si="5553">BE326</f>
        <v>0</v>
      </c>
      <c r="BF327" s="374">
        <v>-4465.75</v>
      </c>
      <c r="BG327" s="242">
        <f t="shared" si="5494"/>
        <v>0</v>
      </c>
      <c r="BH327" s="212">
        <f t="shared" ref="BH327" si="5554">BH326</f>
        <v>1</v>
      </c>
      <c r="BI327" s="374">
        <v>-2291.38</v>
      </c>
      <c r="BJ327" s="240">
        <f t="shared" si="5495"/>
        <v>-2291.38</v>
      </c>
      <c r="BK327" s="212">
        <f t="shared" ref="BK327" si="5555">BK326</f>
        <v>0</v>
      </c>
      <c r="BL327" s="374">
        <v>-551.88</v>
      </c>
      <c r="BM327" s="240">
        <f t="shared" si="5496"/>
        <v>0</v>
      </c>
      <c r="BN327" s="212">
        <f t="shared" ref="BN327" si="5556">BN326</f>
        <v>0</v>
      </c>
      <c r="BO327" s="398">
        <v>453.25</v>
      </c>
      <c r="BP327" s="236">
        <f t="shared" si="5497"/>
        <v>0</v>
      </c>
      <c r="BQ327" s="212">
        <f t="shared" ref="BQ327" si="5557">BQ326</f>
        <v>2</v>
      </c>
      <c r="BR327" s="398">
        <v>262.5</v>
      </c>
      <c r="BS327" s="242">
        <f t="shared" si="5498"/>
        <v>525</v>
      </c>
      <c r="BT327" s="212">
        <f t="shared" ref="BT327" si="5558">BT326</f>
        <v>0</v>
      </c>
      <c r="BU327" s="398">
        <v>131.25</v>
      </c>
      <c r="BV327" s="240">
        <f t="shared" si="5499"/>
        <v>0</v>
      </c>
      <c r="BW327" s="220">
        <f t="shared" ref="BW327" si="5559">BW326</f>
        <v>0</v>
      </c>
      <c r="BX327" s="398">
        <v>26.25</v>
      </c>
      <c r="BY327" s="236">
        <f t="shared" si="5500"/>
        <v>0</v>
      </c>
      <c r="BZ327" s="212">
        <f t="shared" si="5536"/>
        <v>0</v>
      </c>
      <c r="CA327" s="213"/>
      <c r="CB327" s="240">
        <f t="shared" si="5501"/>
        <v>0</v>
      </c>
      <c r="CC327" s="214">
        <f t="shared" si="5537"/>
        <v>0</v>
      </c>
      <c r="CD327" s="215"/>
      <c r="CE327" s="242">
        <f t="shared" si="5502"/>
        <v>0</v>
      </c>
      <c r="CF327" s="221">
        <f t="shared" si="5503"/>
        <v>1876.12</v>
      </c>
      <c r="CG327" s="222">
        <f t="shared" si="5504"/>
        <v>1</v>
      </c>
      <c r="CH327" s="222">
        <f t="shared" si="5505"/>
        <v>0</v>
      </c>
      <c r="CI327" s="223">
        <v>43160</v>
      </c>
      <c r="CJ327" s="209">
        <f t="shared" si="5506"/>
        <v>1876.12</v>
      </c>
      <c r="CK327" s="209">
        <f t="shared" si="5507"/>
        <v>0</v>
      </c>
      <c r="CL327" s="209">
        <f t="shared" si="5538"/>
        <v>1368959.9699999995</v>
      </c>
      <c r="CM327" s="207">
        <f>MAX(CL55:CL327)</f>
        <v>1368959.9699999995</v>
      </c>
      <c r="CN327" s="207">
        <f t="shared" si="5508"/>
        <v>0</v>
      </c>
      <c r="CO327" s="225" t="b">
        <f>(CN328=CM394)</f>
        <v>0</v>
      </c>
      <c r="CP327" s="226">
        <f t="shared" si="5476"/>
        <v>0</v>
      </c>
      <c r="CQ327" s="265"/>
      <c r="CR327" s="266"/>
      <c r="CS327" s="266"/>
      <c r="CT327" s="266"/>
      <c r="CU327" s="266"/>
      <c r="CV327" s="266"/>
      <c r="CW327" s="266"/>
      <c r="CX327" s="266"/>
      <c r="CY327" s="266"/>
      <c r="CZ327" s="266"/>
      <c r="DA327" s="266"/>
      <c r="DB327" s="266"/>
      <c r="DC327" s="266"/>
      <c r="DD327" s="266"/>
      <c r="DE327" s="266"/>
      <c r="DF327" s="266"/>
      <c r="DG327" s="266"/>
      <c r="DH327" s="266"/>
      <c r="DI327" s="266"/>
      <c r="DJ327" s="266"/>
      <c r="DK327" s="266"/>
      <c r="DL327" s="266"/>
      <c r="DM327" s="266"/>
      <c r="DN327" s="266"/>
      <c r="DO327" s="266"/>
      <c r="DP327" s="267"/>
      <c r="DQ327" s="266"/>
      <c r="DR327" s="268"/>
      <c r="DS327" s="265"/>
      <c r="DT327" s="232"/>
      <c r="DU327" s="232"/>
      <c r="DV327" s="232"/>
      <c r="DW327" s="232"/>
      <c r="DX327" s="232"/>
      <c r="DY327" s="232"/>
      <c r="DZ327" s="232"/>
      <c r="EA327" s="232"/>
      <c r="EB327" s="232"/>
      <c r="EC327" s="232"/>
      <c r="ED327" s="232"/>
      <c r="EE327" s="232"/>
      <c r="EF327" s="232"/>
      <c r="EG327" s="232"/>
      <c r="EH327" s="232"/>
      <c r="EI327" s="232"/>
      <c r="EJ327" s="232"/>
      <c r="EK327" s="232"/>
      <c r="EL327" s="232"/>
      <c r="EM327" s="232"/>
      <c r="EN327" s="205"/>
      <c r="EO327" s="205"/>
      <c r="EP327" s="205"/>
      <c r="EQ327" s="205"/>
      <c r="ER327" s="205"/>
      <c r="ES327" s="205"/>
      <c r="ET327" s="205"/>
      <c r="EU327" s="205"/>
      <c r="EV327" s="205"/>
      <c r="EW327" s="205"/>
      <c r="EX327" s="205"/>
      <c r="EY327" s="205"/>
      <c r="EZ327" s="205"/>
      <c r="FA327" s="233"/>
      <c r="FB327" s="233"/>
      <c r="FC327" s="233"/>
      <c r="FD327" s="233"/>
      <c r="FE327" s="233"/>
      <c r="FF327" s="233"/>
      <c r="FG327" s="233"/>
      <c r="FH327" s="233"/>
      <c r="FI327" s="233"/>
    </row>
    <row r="328" spans="1:165" s="234" customFormat="1" ht="19.5" customHeight="1" x14ac:dyDescent="0.35">
      <c r="A328" s="205"/>
      <c r="B328" s="466">
        <f t="shared" si="5509"/>
        <v>43191</v>
      </c>
      <c r="C328" s="467">
        <f t="shared" si="5510"/>
        <v>88619.079999999987</v>
      </c>
      <c r="D328" s="467">
        <v>0</v>
      </c>
      <c r="E328" s="467">
        <v>0</v>
      </c>
      <c r="F328" s="467">
        <f t="shared" si="5477"/>
        <v>6400.48</v>
      </c>
      <c r="G328" s="467">
        <f t="shared" si="5511"/>
        <v>95019.559999999983</v>
      </c>
      <c r="H328" s="480">
        <f t="shared" si="5512"/>
        <v>7.2224627021630114E-2</v>
      </c>
      <c r="I328" s="347">
        <f t="shared" si="5513"/>
        <v>1375360.4499999995</v>
      </c>
      <c r="J328" s="210">
        <f t="shared" si="5478"/>
        <v>0</v>
      </c>
      <c r="K328" s="211">
        <v>43191</v>
      </c>
      <c r="L328" s="212">
        <f t="shared" si="5514"/>
        <v>1</v>
      </c>
      <c r="M328" s="397">
        <v>-4765</v>
      </c>
      <c r="N328" s="235">
        <f t="shared" si="5479"/>
        <v>-4765</v>
      </c>
      <c r="O328" s="214">
        <f t="shared" ref="O328" si="5560">O327</f>
        <v>0</v>
      </c>
      <c r="P328" s="397">
        <v>-546.70000000000005</v>
      </c>
      <c r="Q328" s="236">
        <f t="shared" si="5480"/>
        <v>0</v>
      </c>
      <c r="R328" s="212">
        <f t="shared" ref="R328" si="5561">R327</f>
        <v>0</v>
      </c>
      <c r="S328" s="397">
        <v>-13533.2</v>
      </c>
      <c r="T328" s="237">
        <f t="shared" si="5481"/>
        <v>0</v>
      </c>
      <c r="U328" s="216">
        <f t="shared" ref="U328" si="5562">U327</f>
        <v>0</v>
      </c>
      <c r="V328" s="397">
        <v>-1423.52</v>
      </c>
      <c r="W328" s="237">
        <f t="shared" si="5482"/>
        <v>0</v>
      </c>
      <c r="X328" s="216">
        <f t="shared" ref="X328" si="5563">X327</f>
        <v>0</v>
      </c>
      <c r="Y328" s="383">
        <v>2051</v>
      </c>
      <c r="Z328" s="238">
        <f t="shared" si="5483"/>
        <v>0</v>
      </c>
      <c r="AA328" s="218">
        <f t="shared" ref="AA328" si="5564">AA327</f>
        <v>1</v>
      </c>
      <c r="AB328" s="383">
        <v>1006</v>
      </c>
      <c r="AC328" s="239">
        <f t="shared" si="5484"/>
        <v>1006</v>
      </c>
      <c r="AD328" s="216">
        <f t="shared" ref="AD328" si="5565">AD327</f>
        <v>0</v>
      </c>
      <c r="AE328" s="383">
        <v>170</v>
      </c>
      <c r="AF328" s="239">
        <f t="shared" si="5485"/>
        <v>0</v>
      </c>
      <c r="AG328" s="216">
        <f t="shared" ref="AG328" si="5566">AG327</f>
        <v>0</v>
      </c>
      <c r="AH328" s="382">
        <v>-423</v>
      </c>
      <c r="AI328" s="238">
        <f t="shared" si="5486"/>
        <v>0</v>
      </c>
      <c r="AJ328" s="218">
        <f t="shared" ref="AJ328" si="5567">AJ327</f>
        <v>0</v>
      </c>
      <c r="AK328" s="382">
        <v>-250.5</v>
      </c>
      <c r="AL328" s="239">
        <f t="shared" si="5487"/>
        <v>0</v>
      </c>
      <c r="AM328" s="216">
        <f t="shared" ref="AM328" si="5568">AM327</f>
        <v>1</v>
      </c>
      <c r="AN328" s="382">
        <v>-147</v>
      </c>
      <c r="AO328" s="238">
        <f t="shared" si="5488"/>
        <v>-147</v>
      </c>
      <c r="AP328" s="218">
        <f t="shared" ref="AP328" si="5569">AP327</f>
        <v>1</v>
      </c>
      <c r="AQ328" s="398">
        <v>734</v>
      </c>
      <c r="AR328" s="239">
        <f t="shared" si="5489"/>
        <v>734</v>
      </c>
      <c r="AS328" s="216">
        <f t="shared" ref="AS328" si="5570">AS327</f>
        <v>0</v>
      </c>
      <c r="AT328" s="398">
        <v>3.2</v>
      </c>
      <c r="AU328" s="240">
        <f t="shared" si="5490"/>
        <v>0</v>
      </c>
      <c r="AV328" s="214">
        <f t="shared" ref="AV328" si="5571">AV327</f>
        <v>0</v>
      </c>
      <c r="AW328" s="397">
        <v>-643</v>
      </c>
      <c r="AX328" s="236">
        <f t="shared" si="5491"/>
        <v>0</v>
      </c>
      <c r="AY328" s="212">
        <f t="shared" ref="AY328" si="5572">AY327</f>
        <v>1</v>
      </c>
      <c r="AZ328" s="383">
        <v>4112.5</v>
      </c>
      <c r="BA328" s="241">
        <f t="shared" si="5492"/>
        <v>4112.5</v>
      </c>
      <c r="BB328" s="214">
        <f t="shared" ref="BB328" si="5573">BB327</f>
        <v>0</v>
      </c>
      <c r="BC328" s="383">
        <v>411.25</v>
      </c>
      <c r="BD328" s="242">
        <f t="shared" si="5493"/>
        <v>0</v>
      </c>
      <c r="BE328" s="212">
        <f t="shared" ref="BE328" si="5574">BE327</f>
        <v>0</v>
      </c>
      <c r="BF328" s="375">
        <v>393</v>
      </c>
      <c r="BG328" s="242">
        <f t="shared" si="5494"/>
        <v>0</v>
      </c>
      <c r="BH328" s="212">
        <f t="shared" ref="BH328" si="5575">BH327</f>
        <v>1</v>
      </c>
      <c r="BI328" s="375">
        <v>138</v>
      </c>
      <c r="BJ328" s="240">
        <f t="shared" si="5495"/>
        <v>138</v>
      </c>
      <c r="BK328" s="212">
        <f t="shared" ref="BK328" si="5576">BK327</f>
        <v>0</v>
      </c>
      <c r="BL328" s="374">
        <v>-66</v>
      </c>
      <c r="BM328" s="240">
        <f t="shared" si="5496"/>
        <v>0</v>
      </c>
      <c r="BN328" s="212">
        <f t="shared" ref="BN328" si="5577">BN327</f>
        <v>0</v>
      </c>
      <c r="BO328" s="397">
        <v>-545.25</v>
      </c>
      <c r="BP328" s="236">
        <f t="shared" si="5497"/>
        <v>0</v>
      </c>
      <c r="BQ328" s="212">
        <f t="shared" ref="BQ328" si="5578">BQ327</f>
        <v>2</v>
      </c>
      <c r="BR328" s="398">
        <v>2660.99</v>
      </c>
      <c r="BS328" s="242">
        <f t="shared" si="5498"/>
        <v>5321.98</v>
      </c>
      <c r="BT328" s="212">
        <f t="shared" ref="BT328" si="5579">BT327</f>
        <v>0</v>
      </c>
      <c r="BU328" s="398">
        <v>1310.99</v>
      </c>
      <c r="BV328" s="240">
        <f t="shared" si="5499"/>
        <v>0</v>
      </c>
      <c r="BW328" s="220">
        <f t="shared" ref="BW328" si="5580">BW327</f>
        <v>0</v>
      </c>
      <c r="BX328" s="398">
        <v>231</v>
      </c>
      <c r="BY328" s="236">
        <f t="shared" si="5500"/>
        <v>0</v>
      </c>
      <c r="BZ328" s="212">
        <f t="shared" si="5536"/>
        <v>0</v>
      </c>
      <c r="CA328" s="213"/>
      <c r="CB328" s="240">
        <f t="shared" si="5501"/>
        <v>0</v>
      </c>
      <c r="CC328" s="214">
        <f t="shared" si="5537"/>
        <v>0</v>
      </c>
      <c r="CD328" s="215"/>
      <c r="CE328" s="242">
        <f t="shared" si="5502"/>
        <v>0</v>
      </c>
      <c r="CF328" s="221">
        <f t="shared" si="5503"/>
        <v>6400.48</v>
      </c>
      <c r="CG328" s="222">
        <f t="shared" si="5504"/>
        <v>1</v>
      </c>
      <c r="CH328" s="222">
        <f t="shared" si="5505"/>
        <v>0</v>
      </c>
      <c r="CI328" s="223">
        <v>43191</v>
      </c>
      <c r="CJ328" s="209">
        <f t="shared" si="5506"/>
        <v>6400.48</v>
      </c>
      <c r="CK328" s="209">
        <f t="shared" si="5507"/>
        <v>0</v>
      </c>
      <c r="CL328" s="209">
        <f t="shared" si="5538"/>
        <v>1375360.4499999995</v>
      </c>
      <c r="CM328" s="207">
        <f>MAX(CL55:CL328)</f>
        <v>1375360.4499999995</v>
      </c>
      <c r="CN328" s="207">
        <f t="shared" si="5508"/>
        <v>0</v>
      </c>
      <c r="CO328" s="225" t="b">
        <f>(CN329=CM394)</f>
        <v>0</v>
      </c>
      <c r="CP328" s="226">
        <f t="shared" si="5476"/>
        <v>0</v>
      </c>
      <c r="CQ328" s="265"/>
      <c r="CR328" s="266"/>
      <c r="CS328" s="266"/>
      <c r="CT328" s="266"/>
      <c r="CU328" s="266"/>
      <c r="CV328" s="266"/>
      <c r="CW328" s="266"/>
      <c r="CX328" s="266"/>
      <c r="CY328" s="266"/>
      <c r="CZ328" s="266"/>
      <c r="DA328" s="266"/>
      <c r="DB328" s="266"/>
      <c r="DC328" s="266"/>
      <c r="DD328" s="266"/>
      <c r="DE328" s="266"/>
      <c r="DF328" s="266"/>
      <c r="DG328" s="266"/>
      <c r="DH328" s="266"/>
      <c r="DI328" s="266"/>
      <c r="DJ328" s="266"/>
      <c r="DK328" s="266"/>
      <c r="DL328" s="266"/>
      <c r="DM328" s="266"/>
      <c r="DN328" s="266"/>
      <c r="DO328" s="266"/>
      <c r="DP328" s="267"/>
      <c r="DQ328" s="266"/>
      <c r="DR328" s="268"/>
      <c r="DS328" s="265"/>
      <c r="DT328" s="232"/>
      <c r="DU328" s="232"/>
      <c r="DV328" s="232"/>
      <c r="DW328" s="232"/>
      <c r="DX328" s="232"/>
      <c r="DY328" s="232"/>
      <c r="DZ328" s="232"/>
      <c r="EA328" s="232"/>
      <c r="EB328" s="232"/>
      <c r="EC328" s="232"/>
      <c r="ED328" s="232"/>
      <c r="EE328" s="232"/>
      <c r="EF328" s="232"/>
      <c r="EG328" s="232"/>
      <c r="EH328" s="232"/>
      <c r="EI328" s="232"/>
      <c r="EJ328" s="232"/>
      <c r="EK328" s="232"/>
      <c r="EL328" s="232"/>
      <c r="EM328" s="232"/>
      <c r="EN328" s="205"/>
      <c r="EO328" s="205"/>
      <c r="EP328" s="205"/>
      <c r="EQ328" s="205"/>
      <c r="ER328" s="205"/>
      <c r="ES328" s="205"/>
      <c r="ET328" s="205"/>
      <c r="EU328" s="205"/>
      <c r="EV328" s="205"/>
      <c r="EW328" s="205"/>
      <c r="EX328" s="205"/>
      <c r="EY328" s="205"/>
      <c r="EZ328" s="205"/>
      <c r="FA328" s="233"/>
      <c r="FB328" s="233"/>
      <c r="FC328" s="233"/>
      <c r="FD328" s="233"/>
      <c r="FE328" s="233"/>
      <c r="FF328" s="233"/>
      <c r="FG328" s="233"/>
      <c r="FH328" s="233"/>
      <c r="FI328" s="233"/>
    </row>
    <row r="329" spans="1:165" s="234" customFormat="1" ht="19.5" customHeight="1" x14ac:dyDescent="0.35">
      <c r="A329" s="205"/>
      <c r="B329" s="466">
        <f t="shared" si="5509"/>
        <v>43221</v>
      </c>
      <c r="C329" s="467">
        <f t="shared" si="5510"/>
        <v>95019.559999999983</v>
      </c>
      <c r="D329" s="467">
        <v>0</v>
      </c>
      <c r="E329" s="467">
        <v>0</v>
      </c>
      <c r="F329" s="467">
        <f t="shared" si="5477"/>
        <v>1952.73</v>
      </c>
      <c r="G329" s="467">
        <f t="shared" si="5511"/>
        <v>96972.289999999979</v>
      </c>
      <c r="H329" s="480">
        <f t="shared" si="5512"/>
        <v>2.0550821325630221E-2</v>
      </c>
      <c r="I329" s="347">
        <f t="shared" si="5513"/>
        <v>1377313.1799999995</v>
      </c>
      <c r="J329" s="210">
        <f t="shared" si="5478"/>
        <v>0</v>
      </c>
      <c r="K329" s="211">
        <v>43221</v>
      </c>
      <c r="L329" s="212">
        <f t="shared" si="5514"/>
        <v>1</v>
      </c>
      <c r="M329" s="398">
        <v>435</v>
      </c>
      <c r="N329" s="235">
        <f t="shared" si="5479"/>
        <v>435</v>
      </c>
      <c r="O329" s="214">
        <f t="shared" ref="O329" si="5581">O328</f>
        <v>0</v>
      </c>
      <c r="P329" s="398">
        <v>8.4</v>
      </c>
      <c r="Q329" s="236">
        <f t="shared" si="5480"/>
        <v>0</v>
      </c>
      <c r="R329" s="212">
        <f t="shared" ref="R329" si="5582">R328</f>
        <v>0</v>
      </c>
      <c r="S329" s="398">
        <v>662.2</v>
      </c>
      <c r="T329" s="237">
        <f t="shared" si="5481"/>
        <v>0</v>
      </c>
      <c r="U329" s="216">
        <f t="shared" ref="U329" si="5583">U328</f>
        <v>0</v>
      </c>
      <c r="V329" s="398">
        <v>31.12</v>
      </c>
      <c r="W329" s="237">
        <f t="shared" si="5482"/>
        <v>0</v>
      </c>
      <c r="X329" s="216">
        <f t="shared" ref="X329" si="5584">X328</f>
        <v>0</v>
      </c>
      <c r="Y329" s="383">
        <v>1698</v>
      </c>
      <c r="Z329" s="238">
        <f t="shared" si="5483"/>
        <v>0</v>
      </c>
      <c r="AA329" s="218">
        <f t="shared" ref="AA329" si="5585">AA328</f>
        <v>1</v>
      </c>
      <c r="AB329" s="383">
        <v>849</v>
      </c>
      <c r="AC329" s="239">
        <f t="shared" si="5484"/>
        <v>849</v>
      </c>
      <c r="AD329" s="216">
        <f t="shared" ref="AD329" si="5586">AD328</f>
        <v>0</v>
      </c>
      <c r="AE329" s="383">
        <v>169.8</v>
      </c>
      <c r="AF329" s="239">
        <f t="shared" si="5485"/>
        <v>0</v>
      </c>
      <c r="AG329" s="216">
        <f t="shared" ref="AG329" si="5587">AG328</f>
        <v>0</v>
      </c>
      <c r="AH329" s="382">
        <v>-360</v>
      </c>
      <c r="AI329" s="238">
        <f t="shared" si="5486"/>
        <v>0</v>
      </c>
      <c r="AJ329" s="218">
        <f t="shared" ref="AJ329" si="5588">AJ328</f>
        <v>0</v>
      </c>
      <c r="AK329" s="382">
        <v>-180</v>
      </c>
      <c r="AL329" s="239">
        <f t="shared" si="5487"/>
        <v>0</v>
      </c>
      <c r="AM329" s="216">
        <f t="shared" ref="AM329" si="5589">AM328</f>
        <v>1</v>
      </c>
      <c r="AN329" s="382">
        <v>-72</v>
      </c>
      <c r="AO329" s="238">
        <f t="shared" si="5488"/>
        <v>-72</v>
      </c>
      <c r="AP329" s="218">
        <f t="shared" ref="AP329" si="5590">AP328</f>
        <v>1</v>
      </c>
      <c r="AQ329" s="397">
        <v>-390</v>
      </c>
      <c r="AR329" s="239">
        <f t="shared" si="5489"/>
        <v>-390</v>
      </c>
      <c r="AS329" s="216">
        <f t="shared" ref="AS329" si="5591">AS328</f>
        <v>0</v>
      </c>
      <c r="AT329" s="397">
        <v>-39</v>
      </c>
      <c r="AU329" s="240">
        <f t="shared" si="5490"/>
        <v>0</v>
      </c>
      <c r="AV329" s="214">
        <f t="shared" ref="AV329" si="5592">AV328</f>
        <v>0</v>
      </c>
      <c r="AW329" s="398">
        <v>688</v>
      </c>
      <c r="AX329" s="236">
        <f t="shared" si="5491"/>
        <v>0</v>
      </c>
      <c r="AY329" s="212">
        <f t="shared" ref="AY329" si="5593">AY328</f>
        <v>1</v>
      </c>
      <c r="AZ329" s="383">
        <v>171.25</v>
      </c>
      <c r="BA329" s="241">
        <f t="shared" si="5492"/>
        <v>171.25</v>
      </c>
      <c r="BB329" s="214">
        <f t="shared" ref="BB329" si="5594">BB328</f>
        <v>0</v>
      </c>
      <c r="BC329" s="383">
        <v>17.13</v>
      </c>
      <c r="BD329" s="242">
        <f t="shared" si="5493"/>
        <v>0</v>
      </c>
      <c r="BE329" s="212">
        <f t="shared" ref="BE329" si="5595">BE328</f>
        <v>0</v>
      </c>
      <c r="BF329" s="375">
        <v>4825</v>
      </c>
      <c r="BG329" s="242">
        <f t="shared" si="5494"/>
        <v>0</v>
      </c>
      <c r="BH329" s="212">
        <f t="shared" ref="BH329" si="5596">BH328</f>
        <v>1</v>
      </c>
      <c r="BI329" s="375">
        <v>2412.5</v>
      </c>
      <c r="BJ329" s="240">
        <f t="shared" si="5495"/>
        <v>2412.5</v>
      </c>
      <c r="BK329" s="212">
        <f t="shared" ref="BK329" si="5597">BK328</f>
        <v>0</v>
      </c>
      <c r="BL329" s="375">
        <v>482.5</v>
      </c>
      <c r="BM329" s="240">
        <f t="shared" si="5496"/>
        <v>0</v>
      </c>
      <c r="BN329" s="212">
        <f t="shared" ref="BN329" si="5598">BN328</f>
        <v>0</v>
      </c>
      <c r="BO329" s="398">
        <v>4206.25</v>
      </c>
      <c r="BP329" s="236">
        <f t="shared" si="5497"/>
        <v>0</v>
      </c>
      <c r="BQ329" s="212">
        <f t="shared" ref="BQ329" si="5599">BQ328</f>
        <v>2</v>
      </c>
      <c r="BR329" s="397">
        <v>-726.51</v>
      </c>
      <c r="BS329" s="242">
        <f t="shared" si="5498"/>
        <v>-1453.02</v>
      </c>
      <c r="BT329" s="212">
        <f t="shared" ref="BT329" si="5600">BT328</f>
        <v>0</v>
      </c>
      <c r="BU329" s="397">
        <v>-382.76</v>
      </c>
      <c r="BV329" s="240">
        <f t="shared" si="5499"/>
        <v>0</v>
      </c>
      <c r="BW329" s="220">
        <f t="shared" ref="BW329" si="5601">BW328</f>
        <v>0</v>
      </c>
      <c r="BX329" s="397">
        <v>-107.75</v>
      </c>
      <c r="BY329" s="236">
        <f t="shared" si="5500"/>
        <v>0</v>
      </c>
      <c r="BZ329" s="212">
        <f t="shared" si="5536"/>
        <v>0</v>
      </c>
      <c r="CA329" s="213"/>
      <c r="CB329" s="240">
        <f t="shared" si="5501"/>
        <v>0</v>
      </c>
      <c r="CC329" s="214">
        <f t="shared" si="5537"/>
        <v>0</v>
      </c>
      <c r="CD329" s="215"/>
      <c r="CE329" s="242">
        <f t="shared" si="5502"/>
        <v>0</v>
      </c>
      <c r="CF329" s="221">
        <f t="shared" si="5503"/>
        <v>1952.73</v>
      </c>
      <c r="CG329" s="222">
        <f t="shared" si="5504"/>
        <v>1</v>
      </c>
      <c r="CH329" s="222">
        <f t="shared" si="5505"/>
        <v>0</v>
      </c>
      <c r="CI329" s="223">
        <v>43221</v>
      </c>
      <c r="CJ329" s="209">
        <f t="shared" si="5506"/>
        <v>1952.73</v>
      </c>
      <c r="CK329" s="209">
        <f t="shared" si="5507"/>
        <v>0</v>
      </c>
      <c r="CL329" s="209">
        <f t="shared" si="5538"/>
        <v>1377313.1799999995</v>
      </c>
      <c r="CM329" s="207">
        <f>MAX(CL55:CL329)</f>
        <v>1377313.1799999995</v>
      </c>
      <c r="CN329" s="207">
        <f t="shared" si="5508"/>
        <v>0</v>
      </c>
      <c r="CO329" s="225" t="b">
        <f>(CN330=CM394)</f>
        <v>0</v>
      </c>
      <c r="CP329" s="226">
        <f t="shared" si="5476"/>
        <v>0</v>
      </c>
      <c r="CQ329" s="265"/>
      <c r="CR329" s="266"/>
      <c r="CS329" s="266"/>
      <c r="CT329" s="266"/>
      <c r="CU329" s="266"/>
      <c r="CV329" s="266"/>
      <c r="CW329" s="266"/>
      <c r="CX329" s="266"/>
      <c r="CY329" s="266"/>
      <c r="CZ329" s="266"/>
      <c r="DA329" s="266"/>
      <c r="DB329" s="266"/>
      <c r="DC329" s="266"/>
      <c r="DD329" s="266"/>
      <c r="DE329" s="266"/>
      <c r="DF329" s="266"/>
      <c r="DG329" s="266"/>
      <c r="DH329" s="266"/>
      <c r="DI329" s="266"/>
      <c r="DJ329" s="266"/>
      <c r="DK329" s="266"/>
      <c r="DL329" s="266"/>
      <c r="DM329" s="266"/>
      <c r="DN329" s="266"/>
      <c r="DO329" s="266"/>
      <c r="DP329" s="267"/>
      <c r="DQ329" s="266"/>
      <c r="DR329" s="268"/>
      <c r="DS329" s="265"/>
      <c r="DT329" s="232"/>
      <c r="DU329" s="232"/>
      <c r="DV329" s="232"/>
      <c r="DW329" s="232"/>
      <c r="DX329" s="232"/>
      <c r="DY329" s="232"/>
      <c r="DZ329" s="232"/>
      <c r="EA329" s="232"/>
      <c r="EB329" s="232"/>
      <c r="EC329" s="232"/>
      <c r="ED329" s="232"/>
      <c r="EE329" s="232"/>
      <c r="EF329" s="232"/>
      <c r="EG329" s="232"/>
      <c r="EH329" s="232"/>
      <c r="EI329" s="232"/>
      <c r="EJ329" s="232"/>
      <c r="EK329" s="232"/>
      <c r="EL329" s="232"/>
      <c r="EM329" s="232"/>
      <c r="EN329" s="205"/>
      <c r="EO329" s="205"/>
      <c r="EP329" s="205"/>
      <c r="EQ329" s="205"/>
      <c r="ER329" s="205"/>
      <c r="ES329" s="205"/>
      <c r="ET329" s="205"/>
      <c r="EU329" s="205"/>
      <c r="EV329" s="205"/>
      <c r="EW329" s="205"/>
      <c r="EX329" s="205"/>
      <c r="EY329" s="205"/>
      <c r="EZ329" s="205"/>
      <c r="FA329" s="233"/>
      <c r="FB329" s="233"/>
      <c r="FC329" s="233"/>
      <c r="FD329" s="233"/>
      <c r="FE329" s="233"/>
      <c r="FF329" s="233"/>
      <c r="FG329" s="233"/>
      <c r="FH329" s="233"/>
      <c r="FI329" s="233"/>
    </row>
    <row r="330" spans="1:165" s="234" customFormat="1" ht="19.5" customHeight="1" x14ac:dyDescent="0.35">
      <c r="A330" s="205"/>
      <c r="B330" s="466">
        <f t="shared" si="5509"/>
        <v>43252</v>
      </c>
      <c r="C330" s="467">
        <f t="shared" si="5510"/>
        <v>96972.289999999979</v>
      </c>
      <c r="D330" s="467">
        <v>0</v>
      </c>
      <c r="E330" s="467">
        <v>0</v>
      </c>
      <c r="F330" s="467">
        <f t="shared" si="5477"/>
        <v>-2401.64</v>
      </c>
      <c r="G330" s="467">
        <f t="shared" si="5511"/>
        <v>94570.64999999998</v>
      </c>
      <c r="H330" s="480">
        <f t="shared" si="5512"/>
        <v>-2.4766250234989812E-2</v>
      </c>
      <c r="I330" s="347">
        <f t="shared" si="5513"/>
        <v>1374911.5399999996</v>
      </c>
      <c r="J330" s="210">
        <f t="shared" si="5478"/>
        <v>-2401.6399999998976</v>
      </c>
      <c r="K330" s="211">
        <v>43252</v>
      </c>
      <c r="L330" s="212">
        <f t="shared" si="5514"/>
        <v>1</v>
      </c>
      <c r="M330" s="398">
        <v>486</v>
      </c>
      <c r="N330" s="235">
        <f t="shared" si="5479"/>
        <v>486</v>
      </c>
      <c r="O330" s="214">
        <f t="shared" ref="O330" si="5602">O329</f>
        <v>0</v>
      </c>
      <c r="P330" s="398">
        <v>13.5</v>
      </c>
      <c r="Q330" s="236">
        <f t="shared" si="5480"/>
        <v>0</v>
      </c>
      <c r="R330" s="212">
        <f t="shared" ref="R330" si="5603">R329</f>
        <v>0</v>
      </c>
      <c r="S330" s="398">
        <v>2518.4</v>
      </c>
      <c r="T330" s="237">
        <f t="shared" si="5481"/>
        <v>0</v>
      </c>
      <c r="U330" s="216">
        <f t="shared" ref="U330" si="5604">U329</f>
        <v>0</v>
      </c>
      <c r="V330" s="398">
        <v>216.74</v>
      </c>
      <c r="W330" s="237">
        <f t="shared" si="5482"/>
        <v>0</v>
      </c>
      <c r="X330" s="216">
        <f t="shared" ref="X330" si="5605">X329</f>
        <v>0</v>
      </c>
      <c r="Y330" s="383">
        <v>4553</v>
      </c>
      <c r="Z330" s="238">
        <f t="shared" si="5483"/>
        <v>0</v>
      </c>
      <c r="AA330" s="218">
        <f t="shared" ref="AA330" si="5606">AA329</f>
        <v>1</v>
      </c>
      <c r="AB330" s="383">
        <v>2276.5</v>
      </c>
      <c r="AC330" s="239">
        <f t="shared" si="5484"/>
        <v>2276.5</v>
      </c>
      <c r="AD330" s="216">
        <f t="shared" ref="AD330" si="5607">AD329</f>
        <v>0</v>
      </c>
      <c r="AE330" s="383">
        <v>455.3</v>
      </c>
      <c r="AF330" s="239">
        <f t="shared" si="5485"/>
        <v>0</v>
      </c>
      <c r="AG330" s="216">
        <f t="shared" ref="AG330" si="5608">AG329</f>
        <v>0</v>
      </c>
      <c r="AH330" s="382">
        <v>-2393</v>
      </c>
      <c r="AI330" s="238">
        <f t="shared" si="5486"/>
        <v>0</v>
      </c>
      <c r="AJ330" s="218">
        <f t="shared" ref="AJ330" si="5609">AJ329</f>
        <v>0</v>
      </c>
      <c r="AK330" s="382">
        <v>-1235.5</v>
      </c>
      <c r="AL330" s="239">
        <f t="shared" si="5487"/>
        <v>0</v>
      </c>
      <c r="AM330" s="216">
        <f t="shared" ref="AM330" si="5610">AM329</f>
        <v>1</v>
      </c>
      <c r="AN330" s="382">
        <v>-541</v>
      </c>
      <c r="AO330" s="238">
        <f t="shared" si="5488"/>
        <v>-541</v>
      </c>
      <c r="AP330" s="218">
        <f t="shared" ref="AP330" si="5611">AP329</f>
        <v>1</v>
      </c>
      <c r="AQ330" s="397">
        <v>-216</v>
      </c>
      <c r="AR330" s="239">
        <f t="shared" si="5489"/>
        <v>-216</v>
      </c>
      <c r="AS330" s="216">
        <f t="shared" ref="AS330" si="5612">AS329</f>
        <v>0</v>
      </c>
      <c r="AT330" s="397">
        <v>-91.8</v>
      </c>
      <c r="AU330" s="240">
        <f t="shared" si="5490"/>
        <v>0</v>
      </c>
      <c r="AV330" s="214">
        <f t="shared" ref="AV330" si="5613">AV329</f>
        <v>0</v>
      </c>
      <c r="AW330" s="398">
        <v>1055</v>
      </c>
      <c r="AX330" s="236">
        <f t="shared" si="5491"/>
        <v>0</v>
      </c>
      <c r="AY330" s="212">
        <f t="shared" ref="AY330" si="5614">AY329</f>
        <v>1</v>
      </c>
      <c r="AZ330" s="382">
        <v>-4114.75</v>
      </c>
      <c r="BA330" s="241">
        <f t="shared" si="5492"/>
        <v>-4114.75</v>
      </c>
      <c r="BB330" s="214">
        <f t="shared" ref="BB330" si="5615">BB329</f>
        <v>0</v>
      </c>
      <c r="BC330" s="382">
        <v>-551.88</v>
      </c>
      <c r="BD330" s="242">
        <f t="shared" si="5493"/>
        <v>0</v>
      </c>
      <c r="BE330" s="212">
        <f t="shared" ref="BE330" si="5616">BE329</f>
        <v>0</v>
      </c>
      <c r="BF330" s="375">
        <v>121.25</v>
      </c>
      <c r="BG330" s="242">
        <f t="shared" si="5494"/>
        <v>0</v>
      </c>
      <c r="BH330" s="212">
        <f t="shared" ref="BH330" si="5617">BH329</f>
        <v>1</v>
      </c>
      <c r="BI330" s="375">
        <v>60.63</v>
      </c>
      <c r="BJ330" s="240">
        <f t="shared" si="5495"/>
        <v>60.63</v>
      </c>
      <c r="BK330" s="212">
        <f t="shared" ref="BK330" si="5618">BK329</f>
        <v>0</v>
      </c>
      <c r="BL330" s="375">
        <v>12.13</v>
      </c>
      <c r="BM330" s="240">
        <f t="shared" si="5496"/>
        <v>0</v>
      </c>
      <c r="BN330" s="212">
        <f t="shared" ref="BN330" si="5619">BN329</f>
        <v>0</v>
      </c>
      <c r="BO330" s="398">
        <v>812.5</v>
      </c>
      <c r="BP330" s="236">
        <f t="shared" si="5497"/>
        <v>0</v>
      </c>
      <c r="BQ330" s="212">
        <f t="shared" ref="BQ330" si="5620">BQ329</f>
        <v>2</v>
      </c>
      <c r="BR330" s="397">
        <v>-176.51</v>
      </c>
      <c r="BS330" s="242">
        <f t="shared" si="5498"/>
        <v>-353.02</v>
      </c>
      <c r="BT330" s="212">
        <f t="shared" ref="BT330" si="5621">BT329</f>
        <v>0</v>
      </c>
      <c r="BU330" s="397">
        <v>-107.76</v>
      </c>
      <c r="BV330" s="240">
        <f t="shared" si="5499"/>
        <v>0</v>
      </c>
      <c r="BW330" s="220">
        <f t="shared" ref="BW330" si="5622">BW329</f>
        <v>0</v>
      </c>
      <c r="BX330" s="397">
        <v>-52.75</v>
      </c>
      <c r="BY330" s="236">
        <f t="shared" si="5500"/>
        <v>0</v>
      </c>
      <c r="BZ330" s="212">
        <f t="shared" si="5536"/>
        <v>0</v>
      </c>
      <c r="CA330" s="213"/>
      <c r="CB330" s="240">
        <f t="shared" si="5501"/>
        <v>0</v>
      </c>
      <c r="CC330" s="214">
        <f t="shared" si="5537"/>
        <v>0</v>
      </c>
      <c r="CD330" s="215"/>
      <c r="CE330" s="242">
        <f t="shared" si="5502"/>
        <v>0</v>
      </c>
      <c r="CF330" s="221">
        <f t="shared" si="5503"/>
        <v>-2401.64</v>
      </c>
      <c r="CG330" s="222">
        <f t="shared" si="5504"/>
        <v>0</v>
      </c>
      <c r="CH330" s="222">
        <f t="shared" si="5505"/>
        <v>1</v>
      </c>
      <c r="CI330" s="223">
        <v>43252</v>
      </c>
      <c r="CJ330" s="209">
        <f t="shared" si="5506"/>
        <v>0</v>
      </c>
      <c r="CK330" s="209">
        <f t="shared" si="5507"/>
        <v>-2401.64</v>
      </c>
      <c r="CL330" s="209">
        <f t="shared" si="5538"/>
        <v>1374911.5399999996</v>
      </c>
      <c r="CM330" s="207">
        <f>MAX(CL55:CL330)</f>
        <v>1377313.1799999995</v>
      </c>
      <c r="CN330" s="207">
        <f t="shared" si="5508"/>
        <v>-2401.6399999998976</v>
      </c>
      <c r="CO330" s="225" t="b">
        <f>(CN331=CM394)</f>
        <v>0</v>
      </c>
      <c r="CP330" s="226">
        <f t="shared" si="5476"/>
        <v>0</v>
      </c>
      <c r="CQ330" s="265"/>
      <c r="CR330" s="266"/>
      <c r="CS330" s="266"/>
      <c r="CT330" s="266"/>
      <c r="CU330" s="266"/>
      <c r="CV330" s="266"/>
      <c r="CW330" s="266"/>
      <c r="CX330" s="266"/>
      <c r="CY330" s="266"/>
      <c r="CZ330" s="266"/>
      <c r="DA330" s="266"/>
      <c r="DB330" s="266"/>
      <c r="DC330" s="266"/>
      <c r="DD330" s="266"/>
      <c r="DE330" s="266"/>
      <c r="DF330" s="266"/>
      <c r="DG330" s="266"/>
      <c r="DH330" s="266"/>
      <c r="DI330" s="266"/>
      <c r="DJ330" s="266"/>
      <c r="DK330" s="266"/>
      <c r="DL330" s="266"/>
      <c r="DM330" s="266"/>
      <c r="DN330" s="266"/>
      <c r="DO330" s="266"/>
      <c r="DP330" s="267"/>
      <c r="DQ330" s="266"/>
      <c r="DR330" s="268"/>
      <c r="DS330" s="265"/>
      <c r="DT330" s="232"/>
      <c r="DU330" s="232"/>
      <c r="DV330" s="232"/>
      <c r="DW330" s="232"/>
      <c r="DX330" s="232"/>
      <c r="DY330" s="232"/>
      <c r="DZ330" s="232"/>
      <c r="EA330" s="232"/>
      <c r="EB330" s="232"/>
      <c r="EC330" s="232"/>
      <c r="ED330" s="232"/>
      <c r="EE330" s="232"/>
      <c r="EF330" s="232"/>
      <c r="EG330" s="232"/>
      <c r="EH330" s="232"/>
      <c r="EI330" s="232"/>
      <c r="EJ330" s="232"/>
      <c r="EK330" s="232"/>
      <c r="EL330" s="232"/>
      <c r="EM330" s="232"/>
      <c r="EN330" s="205"/>
      <c r="EO330" s="205"/>
      <c r="EP330" s="205"/>
      <c r="EQ330" s="205"/>
      <c r="ER330" s="205"/>
      <c r="ES330" s="205"/>
      <c r="ET330" s="205"/>
      <c r="EU330" s="205"/>
      <c r="EV330" s="205"/>
      <c r="EW330" s="205"/>
      <c r="EX330" s="205"/>
      <c r="EY330" s="205"/>
      <c r="EZ330" s="205"/>
      <c r="FA330" s="233"/>
      <c r="FB330" s="233"/>
      <c r="FC330" s="233"/>
      <c r="FD330" s="233"/>
      <c r="FE330" s="233"/>
      <c r="FF330" s="233"/>
      <c r="FG330" s="233"/>
      <c r="FH330" s="233"/>
      <c r="FI330" s="233"/>
    </row>
    <row r="331" spans="1:165" s="234" customFormat="1" ht="19.5" customHeight="1" x14ac:dyDescent="0.35">
      <c r="A331" s="205"/>
      <c r="B331" s="466">
        <f t="shared" si="5509"/>
        <v>43282</v>
      </c>
      <c r="C331" s="467">
        <f t="shared" si="5510"/>
        <v>94570.64999999998</v>
      </c>
      <c r="D331" s="467">
        <v>0</v>
      </c>
      <c r="E331" s="467">
        <v>0</v>
      </c>
      <c r="F331" s="467">
        <f t="shared" si="5477"/>
        <v>2872.98</v>
      </c>
      <c r="G331" s="467">
        <f t="shared" si="5511"/>
        <v>97443.629999999976</v>
      </c>
      <c r="H331" s="480">
        <f t="shared" si="5512"/>
        <v>3.0379192698791864E-2</v>
      </c>
      <c r="I331" s="347">
        <f t="shared" si="5513"/>
        <v>1377784.5199999996</v>
      </c>
      <c r="J331" s="210">
        <f t="shared" si="5478"/>
        <v>0</v>
      </c>
      <c r="K331" s="211">
        <v>43282</v>
      </c>
      <c r="L331" s="212">
        <f t="shared" si="5514"/>
        <v>1</v>
      </c>
      <c r="M331" s="398">
        <v>712</v>
      </c>
      <c r="N331" s="235">
        <f t="shared" si="5479"/>
        <v>712</v>
      </c>
      <c r="O331" s="214">
        <f t="shared" ref="O331" si="5623">O330</f>
        <v>0</v>
      </c>
      <c r="P331" s="398">
        <v>36.1</v>
      </c>
      <c r="Q331" s="236">
        <f t="shared" si="5480"/>
        <v>0</v>
      </c>
      <c r="R331" s="212">
        <f t="shared" ref="R331" si="5624">R330</f>
        <v>0</v>
      </c>
      <c r="S331" s="397">
        <v>-2876.6</v>
      </c>
      <c r="T331" s="237">
        <f t="shared" si="5481"/>
        <v>0</v>
      </c>
      <c r="U331" s="216">
        <f t="shared" ref="U331" si="5625">U330</f>
        <v>0</v>
      </c>
      <c r="V331" s="397">
        <v>-322.76</v>
      </c>
      <c r="W331" s="237">
        <f t="shared" si="5482"/>
        <v>0</v>
      </c>
      <c r="X331" s="216">
        <f t="shared" ref="X331" si="5626">X330</f>
        <v>0</v>
      </c>
      <c r="Y331" s="383">
        <v>2917</v>
      </c>
      <c r="Z331" s="238">
        <f t="shared" si="5483"/>
        <v>0</v>
      </c>
      <c r="AA331" s="218">
        <f t="shared" ref="AA331" si="5627">AA330</f>
        <v>1</v>
      </c>
      <c r="AB331" s="383">
        <v>1458.5</v>
      </c>
      <c r="AC331" s="239">
        <f t="shared" si="5484"/>
        <v>1458.5</v>
      </c>
      <c r="AD331" s="216">
        <f t="shared" ref="AD331" si="5628">AD330</f>
        <v>0</v>
      </c>
      <c r="AE331" s="383">
        <v>291.7</v>
      </c>
      <c r="AF331" s="239">
        <f t="shared" si="5485"/>
        <v>0</v>
      </c>
      <c r="AG331" s="216">
        <f t="shared" ref="AG331" si="5629">AG330</f>
        <v>0</v>
      </c>
      <c r="AH331" s="383">
        <v>2965</v>
      </c>
      <c r="AI331" s="238">
        <f t="shared" si="5486"/>
        <v>0</v>
      </c>
      <c r="AJ331" s="218">
        <f t="shared" ref="AJ331" si="5630">AJ330</f>
        <v>0</v>
      </c>
      <c r="AK331" s="383">
        <v>1482.5</v>
      </c>
      <c r="AL331" s="239">
        <f t="shared" si="5487"/>
        <v>0</v>
      </c>
      <c r="AM331" s="216">
        <f t="shared" ref="AM331" si="5631">AM330</f>
        <v>1</v>
      </c>
      <c r="AN331" s="383">
        <v>593</v>
      </c>
      <c r="AO331" s="238">
        <f t="shared" si="5488"/>
        <v>593</v>
      </c>
      <c r="AP331" s="218">
        <f t="shared" ref="AP331" si="5632">AP330</f>
        <v>1</v>
      </c>
      <c r="AQ331" s="397">
        <v>-251</v>
      </c>
      <c r="AR331" s="239">
        <f t="shared" si="5489"/>
        <v>-251</v>
      </c>
      <c r="AS331" s="216">
        <f t="shared" ref="AS331" si="5633">AS330</f>
        <v>0</v>
      </c>
      <c r="AT331" s="397">
        <v>-25.1</v>
      </c>
      <c r="AU331" s="240">
        <f t="shared" si="5490"/>
        <v>0</v>
      </c>
      <c r="AV331" s="214">
        <f t="shared" ref="AV331" si="5634">AV330</f>
        <v>0</v>
      </c>
      <c r="AW331" s="397">
        <v>-349</v>
      </c>
      <c r="AX331" s="236">
        <f t="shared" si="5491"/>
        <v>0</v>
      </c>
      <c r="AY331" s="212">
        <f t="shared" ref="AY331" si="5635">AY330</f>
        <v>1</v>
      </c>
      <c r="AZ331" s="382">
        <v>-1210</v>
      </c>
      <c r="BA331" s="241">
        <f t="shared" si="5492"/>
        <v>-1210</v>
      </c>
      <c r="BB331" s="214">
        <f t="shared" ref="BB331" si="5636">BB330</f>
        <v>0</v>
      </c>
      <c r="BC331" s="382">
        <v>-121</v>
      </c>
      <c r="BD331" s="242">
        <f t="shared" si="5493"/>
        <v>0</v>
      </c>
      <c r="BE331" s="212">
        <f t="shared" ref="BE331" si="5637">BE330</f>
        <v>0</v>
      </c>
      <c r="BF331" s="374">
        <v>-1392</v>
      </c>
      <c r="BG331" s="242">
        <f t="shared" si="5494"/>
        <v>0</v>
      </c>
      <c r="BH331" s="212">
        <f t="shared" ref="BH331" si="5638">BH330</f>
        <v>1</v>
      </c>
      <c r="BI331" s="374">
        <v>-754.5</v>
      </c>
      <c r="BJ331" s="240">
        <f t="shared" si="5495"/>
        <v>-754.5</v>
      </c>
      <c r="BK331" s="212">
        <f t="shared" ref="BK331" si="5639">BK330</f>
        <v>0</v>
      </c>
      <c r="BL331" s="374">
        <v>-244.5</v>
      </c>
      <c r="BM331" s="240">
        <f t="shared" si="5496"/>
        <v>0</v>
      </c>
      <c r="BN331" s="212">
        <f t="shared" ref="BN331" si="5640">BN330</f>
        <v>0</v>
      </c>
      <c r="BO331" s="398">
        <v>125</v>
      </c>
      <c r="BP331" s="236">
        <f t="shared" si="5497"/>
        <v>0</v>
      </c>
      <c r="BQ331" s="212">
        <f t="shared" ref="BQ331" si="5641">BQ330</f>
        <v>2</v>
      </c>
      <c r="BR331" s="398">
        <v>1162.49</v>
      </c>
      <c r="BS331" s="242">
        <f t="shared" si="5498"/>
        <v>2324.98</v>
      </c>
      <c r="BT331" s="212">
        <f t="shared" ref="BT331" si="5642">BT330</f>
        <v>0</v>
      </c>
      <c r="BU331" s="398">
        <v>581.24</v>
      </c>
      <c r="BV331" s="240">
        <f t="shared" si="5499"/>
        <v>0</v>
      </c>
      <c r="BW331" s="220">
        <f t="shared" ref="BW331" si="5643">BW330</f>
        <v>0</v>
      </c>
      <c r="BX331" s="398">
        <v>116.25</v>
      </c>
      <c r="BY331" s="236">
        <f t="shared" si="5500"/>
        <v>0</v>
      </c>
      <c r="BZ331" s="212">
        <f t="shared" si="5536"/>
        <v>0</v>
      </c>
      <c r="CA331" s="213"/>
      <c r="CB331" s="240">
        <f t="shared" si="5501"/>
        <v>0</v>
      </c>
      <c r="CC331" s="214">
        <f t="shared" si="5537"/>
        <v>0</v>
      </c>
      <c r="CD331" s="215"/>
      <c r="CE331" s="242">
        <f t="shared" si="5502"/>
        <v>0</v>
      </c>
      <c r="CF331" s="221">
        <f t="shared" si="5503"/>
        <v>2872.98</v>
      </c>
      <c r="CG331" s="222">
        <f t="shared" si="5504"/>
        <v>1</v>
      </c>
      <c r="CH331" s="222">
        <f t="shared" si="5505"/>
        <v>0</v>
      </c>
      <c r="CI331" s="223">
        <v>43282</v>
      </c>
      <c r="CJ331" s="209">
        <f t="shared" si="5506"/>
        <v>2872.98</v>
      </c>
      <c r="CK331" s="209">
        <f t="shared" si="5507"/>
        <v>0</v>
      </c>
      <c r="CL331" s="209">
        <f t="shared" si="5538"/>
        <v>1377784.5199999996</v>
      </c>
      <c r="CM331" s="207">
        <f>MAX(CL55:CL331)</f>
        <v>1377784.5199999996</v>
      </c>
      <c r="CN331" s="207">
        <f t="shared" si="5508"/>
        <v>0</v>
      </c>
      <c r="CO331" s="225" t="b">
        <f>(CN332=CM394)</f>
        <v>0</v>
      </c>
      <c r="CP331" s="226">
        <f t="shared" si="5476"/>
        <v>0</v>
      </c>
      <c r="CQ331" s="265"/>
      <c r="CR331" s="266"/>
      <c r="CS331" s="266"/>
      <c r="CT331" s="266"/>
      <c r="CU331" s="266"/>
      <c r="CV331" s="266"/>
      <c r="CW331" s="266"/>
      <c r="CX331" s="266"/>
      <c r="CY331" s="266"/>
      <c r="CZ331" s="266"/>
      <c r="DA331" s="266"/>
      <c r="DB331" s="266"/>
      <c r="DC331" s="266"/>
      <c r="DD331" s="266"/>
      <c r="DE331" s="266"/>
      <c r="DF331" s="266"/>
      <c r="DG331" s="266"/>
      <c r="DH331" s="266"/>
      <c r="DI331" s="266"/>
      <c r="DJ331" s="266"/>
      <c r="DK331" s="266"/>
      <c r="DL331" s="266"/>
      <c r="DM331" s="266"/>
      <c r="DN331" s="266"/>
      <c r="DO331" s="266"/>
      <c r="DP331" s="267"/>
      <c r="DQ331" s="266"/>
      <c r="DR331" s="268"/>
      <c r="DS331" s="265"/>
      <c r="DT331" s="232"/>
      <c r="DU331" s="232"/>
      <c r="DV331" s="232"/>
      <c r="DW331" s="232"/>
      <c r="DX331" s="232"/>
      <c r="DY331" s="232"/>
      <c r="DZ331" s="232"/>
      <c r="EA331" s="232"/>
      <c r="EB331" s="232"/>
      <c r="EC331" s="232"/>
      <c r="ED331" s="232"/>
      <c r="EE331" s="232"/>
      <c r="EF331" s="232"/>
      <c r="EG331" s="232"/>
      <c r="EH331" s="232"/>
      <c r="EI331" s="232"/>
      <c r="EJ331" s="232"/>
      <c r="EK331" s="232"/>
      <c r="EL331" s="232"/>
      <c r="EM331" s="232"/>
      <c r="EN331" s="205"/>
      <c r="EO331" s="205"/>
      <c r="EP331" s="205"/>
      <c r="EQ331" s="205"/>
      <c r="ER331" s="205"/>
      <c r="ES331" s="205"/>
      <c r="ET331" s="205"/>
      <c r="EU331" s="205"/>
      <c r="EV331" s="205"/>
      <c r="EW331" s="205"/>
      <c r="EX331" s="205"/>
      <c r="EY331" s="205"/>
      <c r="EZ331" s="205"/>
      <c r="FA331" s="233"/>
      <c r="FB331" s="233"/>
      <c r="FC331" s="233"/>
      <c r="FD331" s="233"/>
      <c r="FE331" s="233"/>
      <c r="FF331" s="233"/>
      <c r="FG331" s="233"/>
      <c r="FH331" s="233"/>
      <c r="FI331" s="233"/>
    </row>
    <row r="332" spans="1:165" s="234" customFormat="1" ht="19.5" customHeight="1" x14ac:dyDescent="0.35">
      <c r="A332" s="205"/>
      <c r="B332" s="466">
        <f t="shared" si="5509"/>
        <v>43313</v>
      </c>
      <c r="C332" s="467">
        <f t="shared" si="5510"/>
        <v>97443.629999999976</v>
      </c>
      <c r="D332" s="467">
        <v>0</v>
      </c>
      <c r="E332" s="467">
        <v>0</v>
      </c>
      <c r="F332" s="467">
        <f t="shared" si="5477"/>
        <v>10159.98</v>
      </c>
      <c r="G332" s="467">
        <f t="shared" si="5511"/>
        <v>107603.60999999997</v>
      </c>
      <c r="H332" s="480">
        <f t="shared" si="5512"/>
        <v>0.10426520440587037</v>
      </c>
      <c r="I332" s="347">
        <f t="shared" si="5513"/>
        <v>1387944.4999999995</v>
      </c>
      <c r="J332" s="210">
        <f t="shared" si="5478"/>
        <v>0</v>
      </c>
      <c r="K332" s="211">
        <v>43313</v>
      </c>
      <c r="L332" s="212">
        <f t="shared" si="5514"/>
        <v>1</v>
      </c>
      <c r="M332" s="398">
        <v>4261.5</v>
      </c>
      <c r="N332" s="235">
        <f t="shared" si="5479"/>
        <v>4261.5</v>
      </c>
      <c r="O332" s="214">
        <f t="shared" ref="O332" si="5644">O331</f>
        <v>0</v>
      </c>
      <c r="P332" s="398">
        <v>426.15</v>
      </c>
      <c r="Q332" s="236">
        <f t="shared" si="5480"/>
        <v>0</v>
      </c>
      <c r="R332" s="212">
        <f t="shared" ref="R332" si="5645">R331</f>
        <v>0</v>
      </c>
      <c r="S332" s="398">
        <v>8451.4</v>
      </c>
      <c r="T332" s="237">
        <f t="shared" si="5481"/>
        <v>0</v>
      </c>
      <c r="U332" s="216">
        <f t="shared" ref="U332" si="5646">U331</f>
        <v>0</v>
      </c>
      <c r="V332" s="398">
        <v>845.14</v>
      </c>
      <c r="W332" s="237">
        <f t="shared" si="5482"/>
        <v>0</v>
      </c>
      <c r="X332" s="216">
        <f t="shared" ref="X332" si="5647">X331</f>
        <v>0</v>
      </c>
      <c r="Y332" s="383">
        <v>2223</v>
      </c>
      <c r="Z332" s="238">
        <f t="shared" si="5483"/>
        <v>0</v>
      </c>
      <c r="AA332" s="218">
        <f t="shared" ref="AA332" si="5648">AA331</f>
        <v>1</v>
      </c>
      <c r="AB332" s="383">
        <v>1111.5</v>
      </c>
      <c r="AC332" s="239">
        <f t="shared" si="5484"/>
        <v>1111.5</v>
      </c>
      <c r="AD332" s="216">
        <f t="shared" ref="AD332" si="5649">AD331</f>
        <v>0</v>
      </c>
      <c r="AE332" s="383">
        <v>222.3</v>
      </c>
      <c r="AF332" s="239">
        <f t="shared" si="5485"/>
        <v>0</v>
      </c>
      <c r="AG332" s="216">
        <f t="shared" ref="AG332" si="5650">AG331</f>
        <v>0</v>
      </c>
      <c r="AH332" s="383">
        <v>4905</v>
      </c>
      <c r="AI332" s="238">
        <f t="shared" si="5486"/>
        <v>0</v>
      </c>
      <c r="AJ332" s="218">
        <f t="shared" ref="AJ332" si="5651">AJ331</f>
        <v>0</v>
      </c>
      <c r="AK332" s="383">
        <v>2452.5</v>
      </c>
      <c r="AL332" s="239">
        <f t="shared" si="5487"/>
        <v>0</v>
      </c>
      <c r="AM332" s="216">
        <f t="shared" ref="AM332" si="5652">AM331</f>
        <v>1</v>
      </c>
      <c r="AN332" s="383">
        <v>981</v>
      </c>
      <c r="AO332" s="238">
        <f t="shared" si="5488"/>
        <v>981</v>
      </c>
      <c r="AP332" s="218">
        <f t="shared" ref="AP332" si="5653">AP331</f>
        <v>1</v>
      </c>
      <c r="AQ332" s="398">
        <v>2394</v>
      </c>
      <c r="AR332" s="239">
        <f t="shared" si="5489"/>
        <v>2394</v>
      </c>
      <c r="AS332" s="216">
        <f t="shared" ref="AS332" si="5654">AS331</f>
        <v>0</v>
      </c>
      <c r="AT332" s="398">
        <v>239.4</v>
      </c>
      <c r="AU332" s="240">
        <f t="shared" si="5490"/>
        <v>0</v>
      </c>
      <c r="AV332" s="214">
        <f t="shared" ref="AV332" si="5655">AV331</f>
        <v>0</v>
      </c>
      <c r="AW332" s="397">
        <v>-1409</v>
      </c>
      <c r="AX332" s="236">
        <f t="shared" si="5491"/>
        <v>0</v>
      </c>
      <c r="AY332" s="212">
        <f t="shared" ref="AY332" si="5656">AY331</f>
        <v>1</v>
      </c>
      <c r="AZ332" s="383">
        <v>2413.5</v>
      </c>
      <c r="BA332" s="241">
        <f t="shared" si="5492"/>
        <v>2413.5</v>
      </c>
      <c r="BB332" s="214">
        <f t="shared" ref="BB332" si="5657">BB331</f>
        <v>0</v>
      </c>
      <c r="BC332" s="383">
        <v>206.25</v>
      </c>
      <c r="BD332" s="242">
        <f t="shared" si="5493"/>
        <v>0</v>
      </c>
      <c r="BE332" s="212">
        <f t="shared" ref="BE332" si="5658">BE331</f>
        <v>0</v>
      </c>
      <c r="BF332" s="374">
        <v>-213</v>
      </c>
      <c r="BG332" s="242">
        <f t="shared" si="5494"/>
        <v>0</v>
      </c>
      <c r="BH332" s="212">
        <f t="shared" ref="BH332" si="5659">BH331</f>
        <v>1</v>
      </c>
      <c r="BI332" s="374">
        <v>-145.5</v>
      </c>
      <c r="BJ332" s="240">
        <f t="shared" si="5495"/>
        <v>-145.5</v>
      </c>
      <c r="BK332" s="212">
        <f t="shared" ref="BK332" si="5660">BK331</f>
        <v>0</v>
      </c>
      <c r="BL332" s="374">
        <v>-91.5</v>
      </c>
      <c r="BM332" s="240">
        <f t="shared" si="5496"/>
        <v>0</v>
      </c>
      <c r="BN332" s="212">
        <f t="shared" ref="BN332" si="5661">BN331</f>
        <v>0</v>
      </c>
      <c r="BO332" s="398">
        <v>412.5</v>
      </c>
      <c r="BP332" s="236">
        <f t="shared" si="5497"/>
        <v>0</v>
      </c>
      <c r="BQ332" s="212">
        <f t="shared" ref="BQ332" si="5662">BQ331</f>
        <v>2</v>
      </c>
      <c r="BR332" s="397">
        <v>-428.01</v>
      </c>
      <c r="BS332" s="242">
        <f t="shared" si="5498"/>
        <v>-856.02</v>
      </c>
      <c r="BT332" s="212">
        <f t="shared" ref="BT332" si="5663">BT331</f>
        <v>0</v>
      </c>
      <c r="BU332" s="397">
        <v>-253.01</v>
      </c>
      <c r="BV332" s="240">
        <f t="shared" si="5499"/>
        <v>0</v>
      </c>
      <c r="BW332" s="220">
        <f t="shared" ref="BW332" si="5664">BW331</f>
        <v>0</v>
      </c>
      <c r="BX332" s="397">
        <v>-113</v>
      </c>
      <c r="BY332" s="236">
        <f t="shared" si="5500"/>
        <v>0</v>
      </c>
      <c r="BZ332" s="212">
        <f t="shared" si="5536"/>
        <v>0</v>
      </c>
      <c r="CA332" s="213"/>
      <c r="CB332" s="240">
        <f t="shared" si="5501"/>
        <v>0</v>
      </c>
      <c r="CC332" s="214">
        <f t="shared" si="5537"/>
        <v>0</v>
      </c>
      <c r="CD332" s="215"/>
      <c r="CE332" s="242">
        <f t="shared" si="5502"/>
        <v>0</v>
      </c>
      <c r="CF332" s="221">
        <f t="shared" si="5503"/>
        <v>10159.98</v>
      </c>
      <c r="CG332" s="222">
        <f t="shared" si="5504"/>
        <v>1</v>
      </c>
      <c r="CH332" s="222">
        <f t="shared" si="5505"/>
        <v>0</v>
      </c>
      <c r="CI332" s="223">
        <v>43313</v>
      </c>
      <c r="CJ332" s="209">
        <f t="shared" si="5506"/>
        <v>10159.98</v>
      </c>
      <c r="CK332" s="209">
        <f t="shared" si="5507"/>
        <v>0</v>
      </c>
      <c r="CL332" s="209">
        <f t="shared" si="5538"/>
        <v>1387944.4999999995</v>
      </c>
      <c r="CM332" s="207">
        <f>MAX(CL55:CL332)</f>
        <v>1387944.4999999995</v>
      </c>
      <c r="CN332" s="207">
        <f t="shared" si="5508"/>
        <v>0</v>
      </c>
      <c r="CO332" s="225" t="b">
        <f>(CN333=CM394)</f>
        <v>0</v>
      </c>
      <c r="CP332" s="226">
        <f t="shared" si="5476"/>
        <v>0</v>
      </c>
      <c r="CQ332" s="265"/>
      <c r="CR332" s="266"/>
      <c r="CS332" s="266"/>
      <c r="CT332" s="266"/>
      <c r="CU332" s="266"/>
      <c r="CV332" s="266"/>
      <c r="CW332" s="266"/>
      <c r="CX332" s="266"/>
      <c r="CY332" s="266"/>
      <c r="CZ332" s="266"/>
      <c r="DA332" s="266"/>
      <c r="DB332" s="266"/>
      <c r="DC332" s="266"/>
      <c r="DD332" s="266"/>
      <c r="DE332" s="266"/>
      <c r="DF332" s="266"/>
      <c r="DG332" s="266"/>
      <c r="DH332" s="266"/>
      <c r="DI332" s="266"/>
      <c r="DJ332" s="266"/>
      <c r="DK332" s="266"/>
      <c r="DL332" s="266"/>
      <c r="DM332" s="266"/>
      <c r="DN332" s="266"/>
      <c r="DO332" s="266"/>
      <c r="DP332" s="267"/>
      <c r="DQ332" s="266"/>
      <c r="DR332" s="268"/>
      <c r="DS332" s="265"/>
      <c r="DT332" s="232"/>
      <c r="DU332" s="232"/>
      <c r="DV332" s="232"/>
      <c r="DW332" s="232"/>
      <c r="DX332" s="232"/>
      <c r="DY332" s="232"/>
      <c r="DZ332" s="232"/>
      <c r="EA332" s="232"/>
      <c r="EB332" s="232"/>
      <c r="EC332" s="232"/>
      <c r="ED332" s="232"/>
      <c r="EE332" s="232"/>
      <c r="EF332" s="232"/>
      <c r="EG332" s="232"/>
      <c r="EH332" s="232"/>
      <c r="EI332" s="232"/>
      <c r="EJ332" s="232"/>
      <c r="EK332" s="232"/>
      <c r="EL332" s="232"/>
      <c r="EM332" s="232"/>
      <c r="EN332" s="205"/>
      <c r="EO332" s="205"/>
      <c r="EP332" s="205"/>
      <c r="EQ332" s="205"/>
      <c r="ER332" s="205"/>
      <c r="ES332" s="205"/>
      <c r="ET332" s="205"/>
      <c r="EU332" s="205"/>
      <c r="EV332" s="205"/>
      <c r="EW332" s="205"/>
      <c r="EX332" s="205"/>
      <c r="EY332" s="205"/>
      <c r="EZ332" s="205"/>
      <c r="FA332" s="233"/>
      <c r="FB332" s="233"/>
      <c r="FC332" s="233"/>
      <c r="FD332" s="233"/>
      <c r="FE332" s="233"/>
      <c r="FF332" s="233"/>
      <c r="FG332" s="233"/>
      <c r="FH332" s="233"/>
      <c r="FI332" s="233"/>
    </row>
    <row r="333" spans="1:165" s="234" customFormat="1" ht="19.5" customHeight="1" x14ac:dyDescent="0.35">
      <c r="A333" s="205"/>
      <c r="B333" s="466">
        <f t="shared" si="5509"/>
        <v>43344</v>
      </c>
      <c r="C333" s="467">
        <f t="shared" si="5510"/>
        <v>107603.60999999997</v>
      </c>
      <c r="D333" s="467">
        <v>0</v>
      </c>
      <c r="E333" s="467">
        <v>0</v>
      </c>
      <c r="F333" s="467">
        <f t="shared" si="5477"/>
        <v>2420.13</v>
      </c>
      <c r="G333" s="467">
        <f t="shared" si="5511"/>
        <v>110023.73999999998</v>
      </c>
      <c r="H333" s="480">
        <f t="shared" si="5512"/>
        <v>2.2491159915545591E-2</v>
      </c>
      <c r="I333" s="347">
        <f t="shared" si="5513"/>
        <v>1390364.6299999994</v>
      </c>
      <c r="J333" s="210">
        <f t="shared" si="5478"/>
        <v>0</v>
      </c>
      <c r="K333" s="211">
        <v>43344</v>
      </c>
      <c r="L333" s="212">
        <f t="shared" si="5514"/>
        <v>1</v>
      </c>
      <c r="M333" s="398">
        <v>623</v>
      </c>
      <c r="N333" s="235">
        <f t="shared" si="5479"/>
        <v>623</v>
      </c>
      <c r="O333" s="214">
        <f t="shared" ref="O333" si="5665">O332</f>
        <v>0</v>
      </c>
      <c r="P333" s="398">
        <v>62.3</v>
      </c>
      <c r="Q333" s="236">
        <f t="shared" si="5480"/>
        <v>0</v>
      </c>
      <c r="R333" s="212">
        <f t="shared" ref="R333" si="5666">R332</f>
        <v>0</v>
      </c>
      <c r="S333" s="397">
        <v>-538</v>
      </c>
      <c r="T333" s="237">
        <f t="shared" si="5481"/>
        <v>0</v>
      </c>
      <c r="U333" s="216">
        <f t="shared" ref="U333" si="5667">U332</f>
        <v>0</v>
      </c>
      <c r="V333" s="397">
        <v>-53.8</v>
      </c>
      <c r="W333" s="237">
        <f t="shared" si="5482"/>
        <v>0</v>
      </c>
      <c r="X333" s="216">
        <f t="shared" ref="X333" si="5668">X332</f>
        <v>0</v>
      </c>
      <c r="Y333" s="382">
        <v>-1000</v>
      </c>
      <c r="Z333" s="238">
        <f t="shared" si="5483"/>
        <v>0</v>
      </c>
      <c r="AA333" s="218">
        <f t="shared" ref="AA333" si="5669">AA332</f>
        <v>1</v>
      </c>
      <c r="AB333" s="382">
        <v>-539</v>
      </c>
      <c r="AC333" s="239">
        <f t="shared" si="5484"/>
        <v>-539</v>
      </c>
      <c r="AD333" s="216">
        <f t="shared" ref="AD333" si="5670">AD332</f>
        <v>0</v>
      </c>
      <c r="AE333" s="382">
        <v>-170.2</v>
      </c>
      <c r="AF333" s="239">
        <f t="shared" si="5485"/>
        <v>0</v>
      </c>
      <c r="AG333" s="216">
        <f t="shared" ref="AG333" si="5671">AG332</f>
        <v>0</v>
      </c>
      <c r="AH333" s="382">
        <v>-650</v>
      </c>
      <c r="AI333" s="238">
        <f t="shared" si="5486"/>
        <v>0</v>
      </c>
      <c r="AJ333" s="218">
        <f t="shared" ref="AJ333" si="5672">AJ332</f>
        <v>0</v>
      </c>
      <c r="AK333" s="382">
        <v>-325</v>
      </c>
      <c r="AL333" s="239">
        <f t="shared" si="5487"/>
        <v>0</v>
      </c>
      <c r="AM333" s="216">
        <f t="shared" ref="AM333" si="5673">AM332</f>
        <v>1</v>
      </c>
      <c r="AN333" s="382">
        <v>-130</v>
      </c>
      <c r="AO333" s="238">
        <f t="shared" si="5488"/>
        <v>-130</v>
      </c>
      <c r="AP333" s="218">
        <f t="shared" ref="AP333" si="5674">AP332</f>
        <v>1</v>
      </c>
      <c r="AQ333" s="397">
        <v>-1657</v>
      </c>
      <c r="AR333" s="239">
        <f t="shared" si="5489"/>
        <v>-1657</v>
      </c>
      <c r="AS333" s="216">
        <f t="shared" ref="AS333" si="5675">AS332</f>
        <v>0</v>
      </c>
      <c r="AT333" s="397">
        <v>-200.8</v>
      </c>
      <c r="AU333" s="240">
        <f t="shared" si="5490"/>
        <v>0</v>
      </c>
      <c r="AV333" s="214">
        <f t="shared" ref="AV333" si="5676">AV332</f>
        <v>0</v>
      </c>
      <c r="AW333" s="398">
        <v>194</v>
      </c>
      <c r="AX333" s="236">
        <f t="shared" si="5491"/>
        <v>0</v>
      </c>
      <c r="AY333" s="212">
        <f t="shared" ref="AY333" si="5677">AY332</f>
        <v>1</v>
      </c>
      <c r="AZ333" s="382">
        <v>-1022.5</v>
      </c>
      <c r="BA333" s="241">
        <f t="shared" si="5492"/>
        <v>-1022.5</v>
      </c>
      <c r="BB333" s="214">
        <f t="shared" ref="BB333" si="5678">BB332</f>
        <v>0</v>
      </c>
      <c r="BC333" s="382">
        <v>-102.25</v>
      </c>
      <c r="BD333" s="242">
        <f t="shared" si="5493"/>
        <v>0</v>
      </c>
      <c r="BE333" s="212">
        <f t="shared" ref="BE333" si="5679">BE332</f>
        <v>0</v>
      </c>
      <c r="BF333" s="375">
        <v>41.25</v>
      </c>
      <c r="BG333" s="242">
        <f t="shared" si="5494"/>
        <v>0</v>
      </c>
      <c r="BH333" s="212">
        <f t="shared" ref="BH333" si="5680">BH332</f>
        <v>1</v>
      </c>
      <c r="BI333" s="375">
        <v>20.63</v>
      </c>
      <c r="BJ333" s="240">
        <f t="shared" si="5495"/>
        <v>20.63</v>
      </c>
      <c r="BK333" s="212">
        <f t="shared" ref="BK333" si="5681">BK332</f>
        <v>0</v>
      </c>
      <c r="BL333" s="375">
        <v>4.13</v>
      </c>
      <c r="BM333" s="240">
        <f t="shared" si="5496"/>
        <v>0</v>
      </c>
      <c r="BN333" s="212">
        <f t="shared" ref="BN333" si="5682">BN332</f>
        <v>0</v>
      </c>
      <c r="BO333" s="398">
        <v>829.75</v>
      </c>
      <c r="BP333" s="236">
        <f t="shared" si="5497"/>
        <v>0</v>
      </c>
      <c r="BQ333" s="212">
        <f t="shared" ref="BQ333" si="5683">BQ332</f>
        <v>2</v>
      </c>
      <c r="BR333" s="398">
        <v>2562.5</v>
      </c>
      <c r="BS333" s="242">
        <f t="shared" si="5498"/>
        <v>5125</v>
      </c>
      <c r="BT333" s="212">
        <f t="shared" ref="BT333" si="5684">BT332</f>
        <v>0</v>
      </c>
      <c r="BU333" s="398">
        <v>1281.25</v>
      </c>
      <c r="BV333" s="240">
        <f t="shared" si="5499"/>
        <v>0</v>
      </c>
      <c r="BW333" s="220">
        <f t="shared" ref="BW333" si="5685">BW332</f>
        <v>0</v>
      </c>
      <c r="BX333" s="398">
        <v>256.25</v>
      </c>
      <c r="BY333" s="236">
        <f t="shared" si="5500"/>
        <v>0</v>
      </c>
      <c r="BZ333" s="212">
        <f t="shared" si="5536"/>
        <v>0</v>
      </c>
      <c r="CA333" s="213"/>
      <c r="CB333" s="240">
        <f t="shared" si="5501"/>
        <v>0</v>
      </c>
      <c r="CC333" s="214">
        <f t="shared" si="5537"/>
        <v>0</v>
      </c>
      <c r="CD333" s="215"/>
      <c r="CE333" s="242">
        <f t="shared" si="5502"/>
        <v>0</v>
      </c>
      <c r="CF333" s="221">
        <f t="shared" si="5503"/>
        <v>2420.13</v>
      </c>
      <c r="CG333" s="222">
        <f t="shared" si="5504"/>
        <v>1</v>
      </c>
      <c r="CH333" s="222">
        <f t="shared" si="5505"/>
        <v>0</v>
      </c>
      <c r="CI333" s="223">
        <v>43344</v>
      </c>
      <c r="CJ333" s="209">
        <f t="shared" si="5506"/>
        <v>2420.13</v>
      </c>
      <c r="CK333" s="209">
        <f t="shared" si="5507"/>
        <v>0</v>
      </c>
      <c r="CL333" s="209">
        <f t="shared" si="5538"/>
        <v>1390364.6299999994</v>
      </c>
      <c r="CM333" s="207">
        <f>MAX(CL55:CL333)</f>
        <v>1390364.6299999994</v>
      </c>
      <c r="CN333" s="207">
        <f t="shared" si="5508"/>
        <v>0</v>
      </c>
      <c r="CO333" s="225" t="b">
        <f>(CN334=CM394)</f>
        <v>0</v>
      </c>
      <c r="CP333" s="226">
        <f t="shared" si="5476"/>
        <v>0</v>
      </c>
      <c r="CQ333" s="265"/>
      <c r="CR333" s="266"/>
      <c r="CS333" s="266"/>
      <c r="CT333" s="266"/>
      <c r="CU333" s="266"/>
      <c r="CV333" s="266"/>
      <c r="CW333" s="266"/>
      <c r="CX333" s="266"/>
      <c r="CY333" s="266"/>
      <c r="CZ333" s="266"/>
      <c r="DA333" s="266"/>
      <c r="DB333" s="266"/>
      <c r="DC333" s="266"/>
      <c r="DD333" s="266"/>
      <c r="DE333" s="266"/>
      <c r="DF333" s="266"/>
      <c r="DG333" s="266"/>
      <c r="DH333" s="266"/>
      <c r="DI333" s="266"/>
      <c r="DJ333" s="266"/>
      <c r="DK333" s="266"/>
      <c r="DL333" s="266"/>
      <c r="DM333" s="266"/>
      <c r="DN333" s="266"/>
      <c r="DO333" s="266"/>
      <c r="DP333" s="267"/>
      <c r="DQ333" s="266"/>
      <c r="DR333" s="268"/>
      <c r="DS333" s="265"/>
      <c r="DT333" s="232"/>
      <c r="DU333" s="232"/>
      <c r="DV333" s="232"/>
      <c r="DW333" s="232"/>
      <c r="DX333" s="232"/>
      <c r="DY333" s="232"/>
      <c r="DZ333" s="232"/>
      <c r="EA333" s="232"/>
      <c r="EB333" s="232"/>
      <c r="EC333" s="232"/>
      <c r="ED333" s="232"/>
      <c r="EE333" s="232"/>
      <c r="EF333" s="232"/>
      <c r="EG333" s="232"/>
      <c r="EH333" s="232"/>
      <c r="EI333" s="232"/>
      <c r="EJ333" s="232"/>
      <c r="EK333" s="232"/>
      <c r="EL333" s="232"/>
      <c r="EM333" s="232"/>
      <c r="EN333" s="205"/>
      <c r="EO333" s="205"/>
      <c r="EP333" s="205"/>
      <c r="EQ333" s="205"/>
      <c r="ER333" s="205"/>
      <c r="ES333" s="205"/>
      <c r="ET333" s="205"/>
      <c r="EU333" s="205"/>
      <c r="EV333" s="205"/>
      <c r="EW333" s="205"/>
      <c r="EX333" s="205"/>
      <c r="EY333" s="205"/>
      <c r="EZ333" s="205"/>
      <c r="FA333" s="233"/>
      <c r="FB333" s="233"/>
      <c r="FC333" s="233"/>
      <c r="FD333" s="233"/>
      <c r="FE333" s="233"/>
      <c r="FF333" s="233"/>
      <c r="FG333" s="233"/>
      <c r="FH333" s="233"/>
      <c r="FI333" s="233"/>
    </row>
    <row r="334" spans="1:165" s="234" customFormat="1" ht="19.5" customHeight="1" x14ac:dyDescent="0.35">
      <c r="A334" s="205"/>
      <c r="B334" s="466">
        <f t="shared" si="5509"/>
        <v>43374</v>
      </c>
      <c r="C334" s="467">
        <f t="shared" si="5510"/>
        <v>110023.73999999998</v>
      </c>
      <c r="D334" s="467">
        <v>0</v>
      </c>
      <c r="E334" s="467">
        <v>0</v>
      </c>
      <c r="F334" s="467">
        <f t="shared" si="5477"/>
        <v>5621.0999999999985</v>
      </c>
      <c r="G334" s="467">
        <f t="shared" si="5511"/>
        <v>115644.83999999997</v>
      </c>
      <c r="H334" s="480">
        <f t="shared" si="5512"/>
        <v>5.1089882965258224E-2</v>
      </c>
      <c r="I334" s="347">
        <f t="shared" si="5513"/>
        <v>1395985.7299999995</v>
      </c>
      <c r="J334" s="210">
        <f t="shared" si="5478"/>
        <v>0</v>
      </c>
      <c r="K334" s="211">
        <v>43374</v>
      </c>
      <c r="L334" s="212">
        <f t="shared" si="5514"/>
        <v>1</v>
      </c>
      <c r="M334" s="398">
        <v>7118</v>
      </c>
      <c r="N334" s="235">
        <f t="shared" si="5479"/>
        <v>7118</v>
      </c>
      <c r="O334" s="214">
        <f t="shared" ref="O334" si="5686">O333</f>
        <v>0</v>
      </c>
      <c r="P334" s="398">
        <v>676.7</v>
      </c>
      <c r="Q334" s="236">
        <f t="shared" si="5480"/>
        <v>0</v>
      </c>
      <c r="R334" s="212">
        <f t="shared" ref="R334" si="5687">R333</f>
        <v>0</v>
      </c>
      <c r="S334" s="398">
        <v>7666</v>
      </c>
      <c r="T334" s="237">
        <f t="shared" si="5481"/>
        <v>0</v>
      </c>
      <c r="U334" s="216">
        <f t="shared" ref="U334" si="5688">U333</f>
        <v>0</v>
      </c>
      <c r="V334" s="398">
        <v>731.5</v>
      </c>
      <c r="W334" s="237">
        <f t="shared" si="5482"/>
        <v>0</v>
      </c>
      <c r="X334" s="216">
        <f t="shared" ref="X334" si="5689">X333</f>
        <v>0</v>
      </c>
      <c r="Y334" s="382">
        <v>-4412</v>
      </c>
      <c r="Z334" s="238">
        <f t="shared" si="5483"/>
        <v>0</v>
      </c>
      <c r="AA334" s="218">
        <f t="shared" ref="AA334" si="5690">AA333</f>
        <v>1</v>
      </c>
      <c r="AB334" s="382">
        <v>-2225.5</v>
      </c>
      <c r="AC334" s="239">
        <f t="shared" si="5484"/>
        <v>-2225.5</v>
      </c>
      <c r="AD334" s="216">
        <f t="shared" ref="AD334" si="5691">AD333</f>
        <v>0</v>
      </c>
      <c r="AE334" s="382">
        <v>-476.3</v>
      </c>
      <c r="AF334" s="239">
        <f t="shared" si="5485"/>
        <v>0</v>
      </c>
      <c r="AG334" s="216">
        <f t="shared" ref="AG334" si="5692">AG333</f>
        <v>0</v>
      </c>
      <c r="AH334" s="382">
        <v>-2319</v>
      </c>
      <c r="AI334" s="238">
        <f t="shared" si="5486"/>
        <v>0</v>
      </c>
      <c r="AJ334" s="218">
        <f t="shared" ref="AJ334" si="5693">AJ333</f>
        <v>0</v>
      </c>
      <c r="AK334" s="382">
        <v>-1179</v>
      </c>
      <c r="AL334" s="239">
        <f t="shared" si="5487"/>
        <v>0</v>
      </c>
      <c r="AM334" s="216">
        <f t="shared" ref="AM334" si="5694">AM333</f>
        <v>1</v>
      </c>
      <c r="AN334" s="382">
        <v>-495</v>
      </c>
      <c r="AO334" s="238">
        <f t="shared" si="5488"/>
        <v>-495</v>
      </c>
      <c r="AP334" s="218">
        <f t="shared" ref="AP334" si="5695">AP333</f>
        <v>1</v>
      </c>
      <c r="AQ334" s="398">
        <v>734</v>
      </c>
      <c r="AR334" s="239">
        <f t="shared" si="5489"/>
        <v>734</v>
      </c>
      <c r="AS334" s="216">
        <f t="shared" ref="AS334" si="5696">AS333</f>
        <v>0</v>
      </c>
      <c r="AT334" s="398">
        <v>38.299999999999997</v>
      </c>
      <c r="AU334" s="240">
        <f t="shared" si="5490"/>
        <v>0</v>
      </c>
      <c r="AV334" s="214">
        <f t="shared" ref="AV334" si="5697">AV333</f>
        <v>0</v>
      </c>
      <c r="AW334" s="397">
        <v>-446</v>
      </c>
      <c r="AX334" s="236">
        <f t="shared" si="5491"/>
        <v>0</v>
      </c>
      <c r="AY334" s="212">
        <f t="shared" ref="AY334" si="5698">AY333</f>
        <v>1</v>
      </c>
      <c r="AZ334" s="383">
        <v>3513.49</v>
      </c>
      <c r="BA334" s="241">
        <f t="shared" si="5492"/>
        <v>3513.49</v>
      </c>
      <c r="BB334" s="214">
        <f t="shared" ref="BB334" si="5699">BB333</f>
        <v>0</v>
      </c>
      <c r="BC334" s="383">
        <v>316.25</v>
      </c>
      <c r="BD334" s="242">
        <f t="shared" si="5493"/>
        <v>0</v>
      </c>
      <c r="BE334" s="212">
        <f t="shared" ref="BE334" si="5700">BE333</f>
        <v>0</v>
      </c>
      <c r="BF334" s="375">
        <v>2997.25</v>
      </c>
      <c r="BG334" s="242">
        <f t="shared" si="5494"/>
        <v>0</v>
      </c>
      <c r="BH334" s="212">
        <f t="shared" ref="BH334" si="5701">BH333</f>
        <v>1</v>
      </c>
      <c r="BI334" s="375">
        <v>1479.13</v>
      </c>
      <c r="BJ334" s="240">
        <f t="shared" si="5495"/>
        <v>1479.13</v>
      </c>
      <c r="BK334" s="212">
        <f t="shared" ref="BK334" si="5702">BK333</f>
        <v>0</v>
      </c>
      <c r="BL334" s="375">
        <v>264.63</v>
      </c>
      <c r="BM334" s="240">
        <f t="shared" si="5496"/>
        <v>0</v>
      </c>
      <c r="BN334" s="212">
        <f t="shared" ref="BN334" si="5703">BN333</f>
        <v>0</v>
      </c>
      <c r="BO334" s="397">
        <v>-704.5</v>
      </c>
      <c r="BP334" s="236">
        <f t="shared" si="5497"/>
        <v>0</v>
      </c>
      <c r="BQ334" s="212">
        <f t="shared" ref="BQ334" si="5704">BQ333</f>
        <v>2</v>
      </c>
      <c r="BR334" s="397">
        <v>-2251.5100000000002</v>
      </c>
      <c r="BS334" s="242">
        <f t="shared" si="5498"/>
        <v>-4503.0200000000004</v>
      </c>
      <c r="BT334" s="212">
        <f t="shared" ref="BT334" si="5705">BT333</f>
        <v>0</v>
      </c>
      <c r="BU334" s="397">
        <v>-1145.26</v>
      </c>
      <c r="BV334" s="240">
        <f t="shared" si="5499"/>
        <v>0</v>
      </c>
      <c r="BW334" s="220">
        <f t="shared" ref="BW334" si="5706">BW333</f>
        <v>0</v>
      </c>
      <c r="BX334" s="397">
        <v>-260.25</v>
      </c>
      <c r="BY334" s="236">
        <f t="shared" si="5500"/>
        <v>0</v>
      </c>
      <c r="BZ334" s="212">
        <f t="shared" si="5536"/>
        <v>0</v>
      </c>
      <c r="CA334" s="213"/>
      <c r="CB334" s="240">
        <f t="shared" si="5501"/>
        <v>0</v>
      </c>
      <c r="CC334" s="214">
        <f t="shared" si="5537"/>
        <v>0</v>
      </c>
      <c r="CD334" s="215"/>
      <c r="CE334" s="242">
        <f t="shared" si="5502"/>
        <v>0</v>
      </c>
      <c r="CF334" s="221">
        <f t="shared" si="5503"/>
        <v>5621.0999999999985</v>
      </c>
      <c r="CG334" s="222">
        <f t="shared" si="5504"/>
        <v>1</v>
      </c>
      <c r="CH334" s="222">
        <f t="shared" si="5505"/>
        <v>0</v>
      </c>
      <c r="CI334" s="223">
        <v>43374</v>
      </c>
      <c r="CJ334" s="209">
        <f t="shared" si="5506"/>
        <v>5621.0999999999985</v>
      </c>
      <c r="CK334" s="209">
        <f t="shared" si="5507"/>
        <v>0</v>
      </c>
      <c r="CL334" s="209">
        <f t="shared" si="5538"/>
        <v>1395985.7299999995</v>
      </c>
      <c r="CM334" s="207">
        <f>MAX(CL55:CL334)</f>
        <v>1395985.7299999995</v>
      </c>
      <c r="CN334" s="207">
        <f t="shared" si="5508"/>
        <v>0</v>
      </c>
      <c r="CO334" s="225" t="b">
        <f>(CN335=CM394)</f>
        <v>0</v>
      </c>
      <c r="CP334" s="226">
        <f t="shared" si="5476"/>
        <v>0</v>
      </c>
      <c r="CQ334" s="265"/>
      <c r="CR334" s="266"/>
      <c r="CS334" s="266"/>
      <c r="CT334" s="266"/>
      <c r="CU334" s="266"/>
      <c r="CV334" s="266"/>
      <c r="CW334" s="266"/>
      <c r="CX334" s="266"/>
      <c r="CY334" s="266"/>
      <c r="CZ334" s="266"/>
      <c r="DA334" s="266"/>
      <c r="DB334" s="266"/>
      <c r="DC334" s="266"/>
      <c r="DD334" s="266"/>
      <c r="DE334" s="266"/>
      <c r="DF334" s="266"/>
      <c r="DG334" s="266"/>
      <c r="DH334" s="266"/>
      <c r="DI334" s="266"/>
      <c r="DJ334" s="266"/>
      <c r="DK334" s="266"/>
      <c r="DL334" s="266"/>
      <c r="DM334" s="266"/>
      <c r="DN334" s="266"/>
      <c r="DO334" s="266"/>
      <c r="DP334" s="267"/>
      <c r="DQ334" s="266"/>
      <c r="DR334" s="268"/>
      <c r="DS334" s="265"/>
      <c r="DT334" s="232"/>
      <c r="DU334" s="232"/>
      <c r="DV334" s="232"/>
      <c r="DW334" s="232"/>
      <c r="DX334" s="232"/>
      <c r="DY334" s="232"/>
      <c r="DZ334" s="232"/>
      <c r="EA334" s="232"/>
      <c r="EB334" s="232"/>
      <c r="EC334" s="232"/>
      <c r="ED334" s="232"/>
      <c r="EE334" s="232"/>
      <c r="EF334" s="232"/>
      <c r="EG334" s="232"/>
      <c r="EH334" s="232"/>
      <c r="EI334" s="232"/>
      <c r="EJ334" s="232"/>
      <c r="EK334" s="232"/>
      <c r="EL334" s="232"/>
      <c r="EM334" s="232"/>
      <c r="EN334" s="205"/>
      <c r="EO334" s="205"/>
      <c r="EP334" s="205"/>
      <c r="EQ334" s="205"/>
      <c r="ER334" s="205"/>
      <c r="ES334" s="205"/>
      <c r="ET334" s="205"/>
      <c r="EU334" s="205"/>
      <c r="EV334" s="205"/>
      <c r="EW334" s="205"/>
      <c r="EX334" s="205"/>
      <c r="EY334" s="205"/>
      <c r="EZ334" s="205"/>
      <c r="FA334" s="233"/>
      <c r="FB334" s="233"/>
      <c r="FC334" s="233"/>
      <c r="FD334" s="233"/>
      <c r="FE334" s="233"/>
      <c r="FF334" s="233"/>
      <c r="FG334" s="233"/>
      <c r="FH334" s="233"/>
      <c r="FI334" s="233"/>
    </row>
    <row r="335" spans="1:165" s="234" customFormat="1" ht="19.5" customHeight="1" x14ac:dyDescent="0.35">
      <c r="A335" s="205"/>
      <c r="B335" s="466">
        <f t="shared" si="5509"/>
        <v>43405</v>
      </c>
      <c r="C335" s="467">
        <f t="shared" si="5510"/>
        <v>115644.83999999997</v>
      </c>
      <c r="D335" s="467">
        <v>0</v>
      </c>
      <c r="E335" s="467">
        <v>0</v>
      </c>
      <c r="F335" s="467">
        <f t="shared" si="5477"/>
        <v>-12379.99</v>
      </c>
      <c r="G335" s="467">
        <f t="shared" si="5511"/>
        <v>103264.84999999996</v>
      </c>
      <c r="H335" s="480">
        <f t="shared" si="5512"/>
        <v>-0.10705181484967252</v>
      </c>
      <c r="I335" s="347">
        <f t="shared" si="5513"/>
        <v>1383605.7399999995</v>
      </c>
      <c r="J335" s="210">
        <f t="shared" si="5478"/>
        <v>-12379.989999999991</v>
      </c>
      <c r="K335" s="211">
        <v>43405</v>
      </c>
      <c r="L335" s="212">
        <f t="shared" si="5514"/>
        <v>1</v>
      </c>
      <c r="M335" s="397">
        <v>-10560.5</v>
      </c>
      <c r="N335" s="235">
        <f t="shared" si="5479"/>
        <v>-10560.5</v>
      </c>
      <c r="O335" s="214">
        <f t="shared" ref="O335" si="5707">O334</f>
        <v>0</v>
      </c>
      <c r="P335" s="397">
        <v>-1126.25</v>
      </c>
      <c r="Q335" s="236">
        <f t="shared" si="5480"/>
        <v>0</v>
      </c>
      <c r="R335" s="212">
        <f t="shared" ref="R335" si="5708">R334</f>
        <v>0</v>
      </c>
      <c r="S335" s="398">
        <v>361.8</v>
      </c>
      <c r="T335" s="237">
        <f t="shared" si="5481"/>
        <v>0</v>
      </c>
      <c r="U335" s="216">
        <f t="shared" ref="U335" si="5709">U334</f>
        <v>0</v>
      </c>
      <c r="V335" s="398">
        <v>36.18</v>
      </c>
      <c r="W335" s="237">
        <f t="shared" si="5482"/>
        <v>0</v>
      </c>
      <c r="X335" s="216">
        <f t="shared" ref="X335" si="5710">X334</f>
        <v>0</v>
      </c>
      <c r="Y335" s="382">
        <v>-1769</v>
      </c>
      <c r="Z335" s="238">
        <f t="shared" si="5483"/>
        <v>0</v>
      </c>
      <c r="AA335" s="218">
        <f t="shared" ref="AA335" si="5711">AA334</f>
        <v>1</v>
      </c>
      <c r="AB335" s="382">
        <v>-923.5</v>
      </c>
      <c r="AC335" s="239">
        <f t="shared" si="5484"/>
        <v>-923.5</v>
      </c>
      <c r="AD335" s="216">
        <f t="shared" ref="AD335" si="5712">AD334</f>
        <v>0</v>
      </c>
      <c r="AE335" s="382">
        <v>-247.1</v>
      </c>
      <c r="AF335" s="239">
        <f t="shared" si="5485"/>
        <v>0</v>
      </c>
      <c r="AG335" s="216">
        <f t="shared" ref="AG335" si="5713">AG334</f>
        <v>0</v>
      </c>
      <c r="AH335" s="382">
        <v>-3337</v>
      </c>
      <c r="AI335" s="238">
        <f t="shared" si="5486"/>
        <v>0</v>
      </c>
      <c r="AJ335" s="218">
        <f t="shared" ref="AJ335" si="5714">AJ334</f>
        <v>0</v>
      </c>
      <c r="AK335" s="382">
        <v>-1727</v>
      </c>
      <c r="AL335" s="239">
        <f t="shared" si="5487"/>
        <v>0</v>
      </c>
      <c r="AM335" s="216">
        <f t="shared" ref="AM335" si="5715">AM334</f>
        <v>1</v>
      </c>
      <c r="AN335" s="382">
        <v>-761</v>
      </c>
      <c r="AO335" s="238">
        <f t="shared" si="5488"/>
        <v>-761</v>
      </c>
      <c r="AP335" s="218">
        <f t="shared" ref="AP335" si="5716">AP334</f>
        <v>1</v>
      </c>
      <c r="AQ335" s="397">
        <v>-317</v>
      </c>
      <c r="AR335" s="239">
        <f t="shared" si="5489"/>
        <v>-317</v>
      </c>
      <c r="AS335" s="216">
        <f t="shared" ref="AS335" si="5717">AS334</f>
        <v>0</v>
      </c>
      <c r="AT335" s="397">
        <v>-66.8</v>
      </c>
      <c r="AU335" s="240">
        <f t="shared" si="5490"/>
        <v>0</v>
      </c>
      <c r="AV335" s="214">
        <f t="shared" ref="AV335" si="5718">AV334</f>
        <v>0</v>
      </c>
      <c r="AW335" s="398">
        <v>780</v>
      </c>
      <c r="AX335" s="236">
        <f t="shared" si="5491"/>
        <v>0</v>
      </c>
      <c r="AY335" s="212">
        <f t="shared" ref="AY335" si="5719">AY334</f>
        <v>1</v>
      </c>
      <c r="AZ335" s="382">
        <v>-1122.74</v>
      </c>
      <c r="BA335" s="241">
        <f t="shared" si="5492"/>
        <v>-1122.74</v>
      </c>
      <c r="BB335" s="214">
        <f t="shared" ref="BB335" si="5720">BB334</f>
        <v>0</v>
      </c>
      <c r="BC335" s="382">
        <v>-147.37</v>
      </c>
      <c r="BD335" s="242">
        <f t="shared" si="5493"/>
        <v>0</v>
      </c>
      <c r="BE335" s="212">
        <f t="shared" ref="BE335" si="5721">BE334</f>
        <v>0</v>
      </c>
      <c r="BF335" s="374">
        <v>-72.5</v>
      </c>
      <c r="BG335" s="242">
        <f t="shared" si="5494"/>
        <v>0</v>
      </c>
      <c r="BH335" s="212">
        <f t="shared" ref="BH335" si="5722">BH334</f>
        <v>1</v>
      </c>
      <c r="BI335" s="374">
        <v>-36.25</v>
      </c>
      <c r="BJ335" s="240">
        <f t="shared" si="5495"/>
        <v>-36.25</v>
      </c>
      <c r="BK335" s="212">
        <f t="shared" ref="BK335" si="5723">BK334</f>
        <v>0</v>
      </c>
      <c r="BL335" s="374">
        <v>-7.25</v>
      </c>
      <c r="BM335" s="240">
        <f t="shared" si="5496"/>
        <v>0</v>
      </c>
      <c r="BN335" s="212">
        <f t="shared" ref="BN335" si="5724">BN334</f>
        <v>0</v>
      </c>
      <c r="BO335" s="397">
        <v>-1653</v>
      </c>
      <c r="BP335" s="236">
        <f t="shared" si="5497"/>
        <v>0</v>
      </c>
      <c r="BQ335" s="212">
        <f t="shared" ref="BQ335" si="5725">BQ334</f>
        <v>2</v>
      </c>
      <c r="BR335" s="398">
        <v>670.5</v>
      </c>
      <c r="BS335" s="242">
        <f t="shared" si="5498"/>
        <v>1341</v>
      </c>
      <c r="BT335" s="212">
        <f t="shared" ref="BT335" si="5726">BT334</f>
        <v>0</v>
      </c>
      <c r="BU335" s="398">
        <v>276.75</v>
      </c>
      <c r="BV335" s="240">
        <f t="shared" si="5499"/>
        <v>0</v>
      </c>
      <c r="BW335" s="220">
        <f t="shared" ref="BW335" si="5727">BW334</f>
        <v>0</v>
      </c>
      <c r="BX335" s="397">
        <v>-38.25</v>
      </c>
      <c r="BY335" s="236">
        <f t="shared" si="5500"/>
        <v>0</v>
      </c>
      <c r="BZ335" s="212">
        <f t="shared" si="5536"/>
        <v>0</v>
      </c>
      <c r="CA335" s="213"/>
      <c r="CB335" s="240">
        <f t="shared" si="5501"/>
        <v>0</v>
      </c>
      <c r="CC335" s="214">
        <f t="shared" si="5537"/>
        <v>0</v>
      </c>
      <c r="CD335" s="215"/>
      <c r="CE335" s="242">
        <f t="shared" si="5502"/>
        <v>0</v>
      </c>
      <c r="CF335" s="221">
        <f t="shared" si="5503"/>
        <v>-12379.99</v>
      </c>
      <c r="CG335" s="222">
        <f t="shared" si="5504"/>
        <v>0</v>
      </c>
      <c r="CH335" s="222">
        <f t="shared" si="5505"/>
        <v>1</v>
      </c>
      <c r="CI335" s="223">
        <v>43405</v>
      </c>
      <c r="CJ335" s="209">
        <f t="shared" si="5506"/>
        <v>0</v>
      </c>
      <c r="CK335" s="209">
        <f t="shared" si="5507"/>
        <v>-12379.99</v>
      </c>
      <c r="CL335" s="209">
        <f t="shared" si="5538"/>
        <v>1383605.7399999995</v>
      </c>
      <c r="CM335" s="207">
        <f>MAX(CL55:CL335)</f>
        <v>1395985.7299999995</v>
      </c>
      <c r="CN335" s="207">
        <f t="shared" si="5508"/>
        <v>-12379.989999999991</v>
      </c>
      <c r="CO335" s="225" t="b">
        <f>(CN336=CM394)</f>
        <v>0</v>
      </c>
      <c r="CP335" s="226">
        <f t="shared" si="5476"/>
        <v>0</v>
      </c>
      <c r="CQ335" s="265"/>
      <c r="CR335" s="266"/>
      <c r="CS335" s="266"/>
      <c r="CT335" s="266"/>
      <c r="CU335" s="266"/>
      <c r="CV335" s="266"/>
      <c r="CW335" s="266"/>
      <c r="CX335" s="266"/>
      <c r="CY335" s="266"/>
      <c r="CZ335" s="266"/>
      <c r="DA335" s="266"/>
      <c r="DB335" s="266"/>
      <c r="DC335" s="266"/>
      <c r="DD335" s="266"/>
      <c r="DE335" s="266"/>
      <c r="DF335" s="266"/>
      <c r="DG335" s="266"/>
      <c r="DH335" s="266"/>
      <c r="DI335" s="266"/>
      <c r="DJ335" s="266"/>
      <c r="DK335" s="266"/>
      <c r="DL335" s="266"/>
      <c r="DM335" s="266"/>
      <c r="DN335" s="266"/>
      <c r="DO335" s="266"/>
      <c r="DP335" s="267"/>
      <c r="DQ335" s="266"/>
      <c r="DR335" s="268"/>
      <c r="DS335" s="265"/>
      <c r="DT335" s="232"/>
      <c r="DU335" s="232"/>
      <c r="DV335" s="232"/>
      <c r="DW335" s="232"/>
      <c r="DX335" s="232"/>
      <c r="DY335" s="232"/>
      <c r="DZ335" s="232"/>
      <c r="EA335" s="232"/>
      <c r="EB335" s="232"/>
      <c r="EC335" s="232"/>
      <c r="ED335" s="232"/>
      <c r="EE335" s="232"/>
      <c r="EF335" s="232"/>
      <c r="EG335" s="232"/>
      <c r="EH335" s="232"/>
      <c r="EI335" s="232"/>
      <c r="EJ335" s="232"/>
      <c r="EK335" s="232"/>
      <c r="EL335" s="232"/>
      <c r="EM335" s="232"/>
      <c r="EN335" s="205"/>
      <c r="EO335" s="205"/>
      <c r="EP335" s="205"/>
      <c r="EQ335" s="205"/>
      <c r="ER335" s="205"/>
      <c r="ES335" s="205"/>
      <c r="ET335" s="205"/>
      <c r="EU335" s="205"/>
      <c r="EV335" s="205"/>
      <c r="EW335" s="205"/>
      <c r="EX335" s="205"/>
      <c r="EY335" s="205"/>
      <c r="EZ335" s="205"/>
      <c r="FA335" s="233"/>
      <c r="FB335" s="233"/>
      <c r="FC335" s="233"/>
      <c r="FD335" s="233"/>
      <c r="FE335" s="233"/>
      <c r="FF335" s="233"/>
      <c r="FG335" s="233"/>
      <c r="FH335" s="233"/>
      <c r="FI335" s="233"/>
    </row>
    <row r="336" spans="1:165" s="234" customFormat="1" ht="19.5" customHeight="1" x14ac:dyDescent="0.35">
      <c r="A336" s="205"/>
      <c r="B336" s="466">
        <f t="shared" si="5509"/>
        <v>43435</v>
      </c>
      <c r="C336" s="467">
        <f t="shared" si="5510"/>
        <v>103264.84999999996</v>
      </c>
      <c r="D336" s="467">
        <v>0</v>
      </c>
      <c r="E336" s="467">
        <v>0</v>
      </c>
      <c r="F336" s="467">
        <f t="shared" si="5477"/>
        <v>17587.349999999999</v>
      </c>
      <c r="G336" s="467">
        <f t="shared" si="5511"/>
        <v>120852.19999999995</v>
      </c>
      <c r="H336" s="480">
        <f t="shared" si="5512"/>
        <v>0.1703130348806976</v>
      </c>
      <c r="I336" s="347">
        <f t="shared" si="5513"/>
        <v>1401193.0899999996</v>
      </c>
      <c r="J336" s="210">
        <f t="shared" si="5478"/>
        <v>0</v>
      </c>
      <c r="K336" s="211">
        <v>43435</v>
      </c>
      <c r="L336" s="212">
        <f t="shared" si="5514"/>
        <v>1</v>
      </c>
      <c r="M336" s="398">
        <v>6577</v>
      </c>
      <c r="N336" s="235">
        <f t="shared" si="5479"/>
        <v>6577</v>
      </c>
      <c r="O336" s="214">
        <f t="shared" ref="O336" si="5728">O335</f>
        <v>0</v>
      </c>
      <c r="P336" s="398">
        <v>587.5</v>
      </c>
      <c r="Q336" s="236">
        <f t="shared" si="5480"/>
        <v>0</v>
      </c>
      <c r="R336" s="212">
        <f t="shared" ref="R336" si="5729">R335</f>
        <v>0</v>
      </c>
      <c r="S336" s="398">
        <v>12381</v>
      </c>
      <c r="T336" s="237">
        <f t="shared" si="5481"/>
        <v>0</v>
      </c>
      <c r="U336" s="216">
        <f t="shared" ref="U336" si="5730">U335</f>
        <v>0</v>
      </c>
      <c r="V336" s="398">
        <v>1238.0999999999999</v>
      </c>
      <c r="W336" s="237">
        <f t="shared" si="5482"/>
        <v>0</v>
      </c>
      <c r="X336" s="216">
        <f t="shared" ref="X336" si="5731">X335</f>
        <v>0</v>
      </c>
      <c r="Y336" s="383">
        <v>6065</v>
      </c>
      <c r="Z336" s="238">
        <f t="shared" si="5483"/>
        <v>0</v>
      </c>
      <c r="AA336" s="218">
        <f t="shared" ref="AA336" si="5732">AA335</f>
        <v>1</v>
      </c>
      <c r="AB336" s="383">
        <v>3032.5</v>
      </c>
      <c r="AC336" s="239">
        <f t="shared" si="5484"/>
        <v>3032.5</v>
      </c>
      <c r="AD336" s="216">
        <f t="shared" ref="AD336" si="5733">AD335</f>
        <v>0</v>
      </c>
      <c r="AE336" s="383">
        <v>606.5</v>
      </c>
      <c r="AF336" s="239">
        <f t="shared" si="5485"/>
        <v>0</v>
      </c>
      <c r="AG336" s="216">
        <f t="shared" ref="AG336" si="5734">AG335</f>
        <v>0</v>
      </c>
      <c r="AH336" s="383">
        <v>2886</v>
      </c>
      <c r="AI336" s="238">
        <f t="shared" si="5486"/>
        <v>0</v>
      </c>
      <c r="AJ336" s="218">
        <f t="shared" ref="AJ336" si="5735">AJ335</f>
        <v>0</v>
      </c>
      <c r="AK336" s="383">
        <v>1423.5</v>
      </c>
      <c r="AL336" s="239">
        <f t="shared" si="5487"/>
        <v>0</v>
      </c>
      <c r="AM336" s="216">
        <f t="shared" ref="AM336" si="5736">AM335</f>
        <v>1</v>
      </c>
      <c r="AN336" s="383">
        <v>546</v>
      </c>
      <c r="AO336" s="238">
        <f t="shared" si="5488"/>
        <v>546</v>
      </c>
      <c r="AP336" s="218">
        <f t="shared" ref="AP336" si="5737">AP335</f>
        <v>1</v>
      </c>
      <c r="AQ336" s="398">
        <v>182</v>
      </c>
      <c r="AR336" s="239">
        <f t="shared" si="5489"/>
        <v>182</v>
      </c>
      <c r="AS336" s="216">
        <f t="shared" ref="AS336" si="5738">AS335</f>
        <v>0</v>
      </c>
      <c r="AT336" s="397">
        <v>-16.899999999999999</v>
      </c>
      <c r="AU336" s="240">
        <f t="shared" si="5490"/>
        <v>0</v>
      </c>
      <c r="AV336" s="214">
        <f t="shared" ref="AV336" si="5739">AV335</f>
        <v>0</v>
      </c>
      <c r="AW336" s="398">
        <v>1932</v>
      </c>
      <c r="AX336" s="236">
        <f t="shared" si="5491"/>
        <v>0</v>
      </c>
      <c r="AY336" s="212">
        <f t="shared" ref="AY336" si="5740">AY335</f>
        <v>1</v>
      </c>
      <c r="AZ336" s="383">
        <v>1372.5</v>
      </c>
      <c r="BA336" s="241">
        <f t="shared" si="5492"/>
        <v>1372.5</v>
      </c>
      <c r="BB336" s="214">
        <f t="shared" ref="BB336" si="5741">BB335</f>
        <v>0</v>
      </c>
      <c r="BC336" s="383">
        <v>137.25</v>
      </c>
      <c r="BD336" s="242">
        <f t="shared" si="5493"/>
        <v>0</v>
      </c>
      <c r="BE336" s="212">
        <f t="shared" ref="BE336" si="5742">BE335</f>
        <v>0</v>
      </c>
      <c r="BF336" s="374">
        <v>-1150.25</v>
      </c>
      <c r="BG336" s="242">
        <f t="shared" si="5494"/>
        <v>0</v>
      </c>
      <c r="BH336" s="212">
        <f t="shared" ref="BH336" si="5743">BH335</f>
        <v>1</v>
      </c>
      <c r="BI336" s="374">
        <v>-594.63</v>
      </c>
      <c r="BJ336" s="240">
        <f t="shared" si="5495"/>
        <v>-594.63</v>
      </c>
      <c r="BK336" s="212">
        <f t="shared" ref="BK336" si="5744">BK335</f>
        <v>0</v>
      </c>
      <c r="BL336" s="374">
        <v>-150.13</v>
      </c>
      <c r="BM336" s="240">
        <f t="shared" si="5496"/>
        <v>0</v>
      </c>
      <c r="BN336" s="212">
        <f t="shared" ref="BN336" si="5745">BN335</f>
        <v>0</v>
      </c>
      <c r="BO336" s="398">
        <v>1125</v>
      </c>
      <c r="BP336" s="236">
        <f t="shared" si="5497"/>
        <v>0</v>
      </c>
      <c r="BQ336" s="212">
        <f t="shared" ref="BQ336" si="5746">BQ335</f>
        <v>2</v>
      </c>
      <c r="BR336" s="398">
        <v>3235.99</v>
      </c>
      <c r="BS336" s="242">
        <f t="shared" si="5498"/>
        <v>6471.98</v>
      </c>
      <c r="BT336" s="212">
        <f t="shared" ref="BT336" si="5747">BT335</f>
        <v>0</v>
      </c>
      <c r="BU336" s="398">
        <v>1598.49</v>
      </c>
      <c r="BV336" s="240">
        <f t="shared" si="5499"/>
        <v>0</v>
      </c>
      <c r="BW336" s="220">
        <f t="shared" ref="BW336" si="5748">BW335</f>
        <v>0</v>
      </c>
      <c r="BX336" s="398">
        <v>288.5</v>
      </c>
      <c r="BY336" s="236">
        <f t="shared" si="5500"/>
        <v>0</v>
      </c>
      <c r="BZ336" s="212">
        <f t="shared" si="5536"/>
        <v>0</v>
      </c>
      <c r="CA336" s="213"/>
      <c r="CB336" s="240">
        <f t="shared" si="5501"/>
        <v>0</v>
      </c>
      <c r="CC336" s="214">
        <f t="shared" si="5537"/>
        <v>0</v>
      </c>
      <c r="CD336" s="215"/>
      <c r="CE336" s="242">
        <f t="shared" si="5502"/>
        <v>0</v>
      </c>
      <c r="CF336" s="221">
        <f t="shared" si="5503"/>
        <v>17587.349999999999</v>
      </c>
      <c r="CG336" s="222">
        <f t="shared" si="5504"/>
        <v>1</v>
      </c>
      <c r="CH336" s="222">
        <f t="shared" si="5505"/>
        <v>0</v>
      </c>
      <c r="CI336" s="223">
        <v>43435</v>
      </c>
      <c r="CJ336" s="209">
        <f t="shared" si="5506"/>
        <v>17587.349999999999</v>
      </c>
      <c r="CK336" s="209">
        <f t="shared" si="5507"/>
        <v>0</v>
      </c>
      <c r="CL336" s="209">
        <f t="shared" si="5538"/>
        <v>1401193.0899999996</v>
      </c>
      <c r="CM336" s="207">
        <f>MAX(CL55:CL336)</f>
        <v>1401193.0899999996</v>
      </c>
      <c r="CN336" s="207">
        <f t="shared" si="5508"/>
        <v>0</v>
      </c>
      <c r="CO336" s="247"/>
      <c r="CP336" s="226"/>
      <c r="CQ336" s="265"/>
      <c r="CR336" s="266"/>
      <c r="CS336" s="266"/>
      <c r="CT336" s="266"/>
      <c r="CU336" s="266"/>
      <c r="CV336" s="266"/>
      <c r="CW336" s="266"/>
      <c r="CX336" s="266"/>
      <c r="CY336" s="266"/>
      <c r="CZ336" s="266"/>
      <c r="DA336" s="266"/>
      <c r="DB336" s="266"/>
      <c r="DC336" s="266"/>
      <c r="DD336" s="266"/>
      <c r="DE336" s="266"/>
      <c r="DF336" s="266"/>
      <c r="DG336" s="266"/>
      <c r="DH336" s="266"/>
      <c r="DI336" s="266"/>
      <c r="DJ336" s="266"/>
      <c r="DK336" s="266"/>
      <c r="DL336" s="266"/>
      <c r="DM336" s="266"/>
      <c r="DN336" s="266"/>
      <c r="DO336" s="266"/>
      <c r="DP336" s="267"/>
      <c r="DQ336" s="266"/>
      <c r="DR336" s="268"/>
      <c r="DS336" s="265"/>
      <c r="DT336" s="232"/>
      <c r="DU336" s="232"/>
      <c r="DV336" s="232"/>
      <c r="DW336" s="232"/>
      <c r="DX336" s="232"/>
      <c r="DY336" s="232"/>
      <c r="DZ336" s="232"/>
      <c r="EA336" s="232"/>
      <c r="EB336" s="232"/>
      <c r="EC336" s="232"/>
      <c r="ED336" s="232"/>
      <c r="EE336" s="232"/>
      <c r="EF336" s="232"/>
      <c r="EG336" s="232"/>
      <c r="EH336" s="232"/>
      <c r="EI336" s="232"/>
      <c r="EJ336" s="232"/>
      <c r="EK336" s="232"/>
      <c r="EL336" s="232"/>
      <c r="EM336" s="232"/>
      <c r="EN336" s="205"/>
      <c r="EO336" s="205"/>
      <c r="EP336" s="205"/>
      <c r="EQ336" s="205"/>
      <c r="ER336" s="205"/>
      <c r="ES336" s="205"/>
      <c r="ET336" s="205"/>
      <c r="EU336" s="205"/>
      <c r="EV336" s="205"/>
      <c r="EW336" s="205"/>
      <c r="EX336" s="205"/>
      <c r="EY336" s="205"/>
      <c r="EZ336" s="205"/>
      <c r="FA336" s="233"/>
      <c r="FB336" s="233"/>
      <c r="FC336" s="233"/>
      <c r="FD336" s="233"/>
      <c r="FE336" s="233"/>
      <c r="FF336" s="233"/>
      <c r="FG336" s="233"/>
      <c r="FH336" s="233"/>
      <c r="FI336" s="233"/>
    </row>
    <row r="337" spans="1:165" s="234" customFormat="1" ht="19.5" customHeight="1" x14ac:dyDescent="0.35">
      <c r="A337" s="205"/>
      <c r="B337" s="466"/>
      <c r="C337" s="467"/>
      <c r="D337" s="467"/>
      <c r="E337" s="467"/>
      <c r="F337" s="481" t="s">
        <v>70</v>
      </c>
      <c r="G337" s="467"/>
      <c r="H337" s="482" t="s">
        <v>28</v>
      </c>
      <c r="I337" s="347"/>
      <c r="J337" s="210"/>
      <c r="K337" s="248"/>
      <c r="L337" s="212"/>
      <c r="M337"/>
      <c r="N337" s="235"/>
      <c r="O337" s="214"/>
      <c r="P337"/>
      <c r="Q337" s="236"/>
      <c r="R337" s="212"/>
      <c r="S337"/>
      <c r="T337" s="237"/>
      <c r="U337" s="216"/>
      <c r="V337"/>
      <c r="W337" s="237"/>
      <c r="X337" s="216"/>
      <c r="Y337" s="384" t="s">
        <v>70</v>
      </c>
      <c r="Z337" s="238"/>
      <c r="AA337" s="218"/>
      <c r="AB337" s="384" t="s">
        <v>70</v>
      </c>
      <c r="AC337" s="239"/>
      <c r="AD337" s="216"/>
      <c r="AE337" s="384" t="s">
        <v>70</v>
      </c>
      <c r="AF337" s="239"/>
      <c r="AG337" s="216"/>
      <c r="AH337" s="384" t="s">
        <v>70</v>
      </c>
      <c r="AI337" s="238"/>
      <c r="AJ337" s="218"/>
      <c r="AK337" s="384" t="s">
        <v>70</v>
      </c>
      <c r="AL337" s="239"/>
      <c r="AM337" s="216"/>
      <c r="AN337" s="384" t="s">
        <v>70</v>
      </c>
      <c r="AO337" s="238"/>
      <c r="AP337" s="218"/>
      <c r="AQ337" s="378" t="s">
        <v>4</v>
      </c>
      <c r="AR337" s="239"/>
      <c r="AS337" s="216"/>
      <c r="AT337" s="378" t="s">
        <v>4</v>
      </c>
      <c r="AU337" s="240"/>
      <c r="AV337" s="214"/>
      <c r="AW337" s="378" t="s">
        <v>4</v>
      </c>
      <c r="AX337" s="236"/>
      <c r="AY337" s="212"/>
      <c r="AZ337" s="384" t="s">
        <v>4</v>
      </c>
      <c r="BA337" s="241"/>
      <c r="BB337" s="214"/>
      <c r="BC337" s="384" t="s">
        <v>4</v>
      </c>
      <c r="BD337" s="242"/>
      <c r="BE337" s="212"/>
      <c r="BF337" s="380" t="s">
        <v>140</v>
      </c>
      <c r="BG337" s="242"/>
      <c r="BH337" s="212"/>
      <c r="BI337" s="380" t="s">
        <v>140</v>
      </c>
      <c r="BJ337" s="240"/>
      <c r="BK337" s="212"/>
      <c r="BL337" s="380" t="s">
        <v>140</v>
      </c>
      <c r="BM337" s="240"/>
      <c r="BN337" s="212"/>
      <c r="BO337" s="378" t="s">
        <v>4</v>
      </c>
      <c r="BP337" s="236"/>
      <c r="BQ337" s="212"/>
      <c r="BR337" s="378" t="s">
        <v>4</v>
      </c>
      <c r="BS337" s="242"/>
      <c r="BT337" s="212"/>
      <c r="BU337" s="378" t="s">
        <v>4</v>
      </c>
      <c r="BV337" s="240"/>
      <c r="BW337" s="220"/>
      <c r="BX337" s="378" t="s">
        <v>4</v>
      </c>
      <c r="BY337" s="236"/>
      <c r="BZ337" s="212"/>
      <c r="CA337" s="249"/>
      <c r="CB337" s="240"/>
      <c r="CC337" s="214"/>
      <c r="CD337" s="250"/>
      <c r="CE337" s="242"/>
      <c r="CF337" s="251" t="s">
        <v>4</v>
      </c>
      <c r="CG337" s="222"/>
      <c r="CH337" s="222"/>
      <c r="CI337" s="223"/>
      <c r="CJ337" s="209"/>
      <c r="CK337" s="209"/>
      <c r="CL337" s="209"/>
      <c r="CM337" s="207"/>
      <c r="CN337" s="207"/>
      <c r="CO337" s="247"/>
      <c r="CP337" s="226"/>
      <c r="CQ337" s="265"/>
      <c r="CR337" s="266"/>
      <c r="CS337" s="266"/>
      <c r="CT337" s="266"/>
      <c r="CU337" s="266"/>
      <c r="CV337" s="266"/>
      <c r="CW337" s="266"/>
      <c r="CX337" s="266"/>
      <c r="CY337" s="266"/>
      <c r="CZ337" s="266"/>
      <c r="DA337" s="266"/>
      <c r="DB337" s="266"/>
      <c r="DC337" s="266"/>
      <c r="DD337" s="266"/>
      <c r="DE337" s="266"/>
      <c r="DF337" s="266"/>
      <c r="DG337" s="266"/>
      <c r="DH337" s="266"/>
      <c r="DI337" s="266"/>
      <c r="DJ337" s="266"/>
      <c r="DK337" s="266"/>
      <c r="DL337" s="266"/>
      <c r="DM337" s="266"/>
      <c r="DN337" s="266"/>
      <c r="DO337" s="266"/>
      <c r="DP337" s="267"/>
      <c r="DQ337" s="266"/>
      <c r="DR337" s="268"/>
      <c r="DS337" s="265"/>
      <c r="DT337" s="232"/>
      <c r="DU337" s="232"/>
      <c r="DV337" s="232"/>
      <c r="DW337" s="232"/>
      <c r="DX337" s="232"/>
      <c r="DY337" s="232"/>
      <c r="DZ337" s="232"/>
      <c r="EA337" s="232"/>
      <c r="EB337" s="232"/>
      <c r="EC337" s="232"/>
      <c r="ED337" s="232"/>
      <c r="EE337" s="232"/>
      <c r="EF337" s="232"/>
      <c r="EG337" s="232"/>
      <c r="EH337" s="232"/>
      <c r="EI337" s="232"/>
      <c r="EJ337" s="232"/>
      <c r="EK337" s="232"/>
      <c r="EL337" s="232"/>
      <c r="EM337" s="232"/>
      <c r="EN337" s="205"/>
      <c r="EO337" s="205"/>
      <c r="EP337" s="205"/>
      <c r="EQ337" s="205"/>
      <c r="ER337" s="205"/>
      <c r="ES337" s="205"/>
      <c r="ET337" s="205"/>
      <c r="EU337" s="205"/>
      <c r="EV337" s="205"/>
      <c r="EW337" s="205"/>
      <c r="EX337" s="205"/>
      <c r="EY337" s="205"/>
      <c r="EZ337" s="205"/>
      <c r="FA337" s="233"/>
      <c r="FB337" s="233"/>
      <c r="FC337" s="233"/>
      <c r="FD337" s="233"/>
      <c r="FE337" s="233"/>
      <c r="FF337" s="233"/>
      <c r="FG337" s="233"/>
      <c r="FH337" s="233"/>
      <c r="FI337" s="233"/>
    </row>
    <row r="338" spans="1:165" s="234" customFormat="1" ht="19.5" customHeight="1" x14ac:dyDescent="0.35">
      <c r="A338" s="205"/>
      <c r="B338" s="466"/>
      <c r="C338" s="467"/>
      <c r="D338" s="467"/>
      <c r="E338" s="467"/>
      <c r="F338" s="479">
        <f>SUM(F325:F337)</f>
        <v>60852.2</v>
      </c>
      <c r="G338" s="479"/>
      <c r="H338" s="483">
        <f>F338/D55</f>
        <v>1.0142033333333333</v>
      </c>
      <c r="I338" s="344"/>
      <c r="J338" s="253"/>
      <c r="K338" s="248"/>
      <c r="L338" s="212">
        <f>L335</f>
        <v>1</v>
      </c>
      <c r="M338" s="389">
        <v>13056</v>
      </c>
      <c r="N338" s="235">
        <f>M338*L338</f>
        <v>13056</v>
      </c>
      <c r="O338" s="214">
        <f>O335</f>
        <v>0</v>
      </c>
      <c r="P338" s="389">
        <v>849.3</v>
      </c>
      <c r="Q338" s="236">
        <f>P338*O338</f>
        <v>0</v>
      </c>
      <c r="R338" s="212">
        <f>R335</f>
        <v>0</v>
      </c>
      <c r="S338" s="389">
        <v>19029.400000000001</v>
      </c>
      <c r="T338" s="237">
        <f>S338*R338</f>
        <v>0</v>
      </c>
      <c r="U338" s="216">
        <f>U335</f>
        <v>0</v>
      </c>
      <c r="V338" s="389">
        <v>1587.04</v>
      </c>
      <c r="W338" s="237">
        <f>V338*U338</f>
        <v>0</v>
      </c>
      <c r="X338" s="216">
        <f>X335</f>
        <v>0</v>
      </c>
      <c r="Y338" s="385">
        <v>8706</v>
      </c>
      <c r="Z338" s="238">
        <f>Y338*X338</f>
        <v>0</v>
      </c>
      <c r="AA338" s="218">
        <f>AA335</f>
        <v>1</v>
      </c>
      <c r="AB338" s="385">
        <v>4158</v>
      </c>
      <c r="AC338" s="239">
        <f>AB338*AA338</f>
        <v>4158</v>
      </c>
      <c r="AD338" s="216">
        <f>AD335</f>
        <v>0</v>
      </c>
      <c r="AE338" s="385">
        <v>519.6</v>
      </c>
      <c r="AF338" s="239">
        <f>AE338*AD338</f>
        <v>0</v>
      </c>
      <c r="AG338" s="216">
        <f>AG335</f>
        <v>0</v>
      </c>
      <c r="AH338" s="385">
        <v>940</v>
      </c>
      <c r="AI338" s="238">
        <f>AH338*AG338</f>
        <v>0</v>
      </c>
      <c r="AJ338" s="218">
        <f>AJ335</f>
        <v>0</v>
      </c>
      <c r="AK338" s="385">
        <v>275</v>
      </c>
      <c r="AL338" s="239">
        <f>AK338*AJ338</f>
        <v>0</v>
      </c>
      <c r="AM338" s="216">
        <f>AM335</f>
        <v>1</v>
      </c>
      <c r="AN338" s="386">
        <v>-124</v>
      </c>
      <c r="AO338" s="238">
        <f>AN338*AM338</f>
        <v>-124</v>
      </c>
      <c r="AP338" s="218">
        <f>AP335</f>
        <v>1</v>
      </c>
      <c r="AQ338" s="389">
        <v>4553</v>
      </c>
      <c r="AR338" s="239">
        <f>AQ338*AP338</f>
        <v>4553</v>
      </c>
      <c r="AS338" s="216">
        <f>AS335</f>
        <v>0</v>
      </c>
      <c r="AT338" s="389">
        <v>139.4</v>
      </c>
      <c r="AU338" s="240">
        <f>AT338*AS338</f>
        <v>0</v>
      </c>
      <c r="AV338" s="214">
        <f>AV335</f>
        <v>0</v>
      </c>
      <c r="AW338" s="389">
        <v>4745</v>
      </c>
      <c r="AX338" s="236">
        <f>AW338*AV338</f>
        <v>0</v>
      </c>
      <c r="AY338" s="212">
        <f>AY335</f>
        <v>1</v>
      </c>
      <c r="AZ338" s="385">
        <v>11741.75</v>
      </c>
      <c r="BA338" s="241">
        <f>AZ338*AY338</f>
        <v>11741.75</v>
      </c>
      <c r="BB338" s="214">
        <f>BB335</f>
        <v>0</v>
      </c>
      <c r="BC338" s="385">
        <v>893.38</v>
      </c>
      <c r="BD338" s="242">
        <f>BC338*BB338</f>
        <v>0</v>
      </c>
      <c r="BE338" s="212">
        <f>BE335</f>
        <v>0</v>
      </c>
      <c r="BF338" s="379">
        <v>6609</v>
      </c>
      <c r="BG338" s="242">
        <f>BF338*BE338</f>
        <v>0</v>
      </c>
      <c r="BH338" s="212">
        <f>BH335</f>
        <v>1</v>
      </c>
      <c r="BI338" s="379">
        <v>3031.5</v>
      </c>
      <c r="BJ338" s="240">
        <f>BI338*BH338</f>
        <v>3031.5</v>
      </c>
      <c r="BK338" s="212">
        <f>BK335</f>
        <v>0</v>
      </c>
      <c r="BL338" s="379">
        <v>169.5</v>
      </c>
      <c r="BM338" s="240">
        <f>BL338*BK338</f>
        <v>0</v>
      </c>
      <c r="BN338" s="212">
        <f>BN335</f>
        <v>0</v>
      </c>
      <c r="BO338" s="389">
        <v>8636.5</v>
      </c>
      <c r="BP338" s="236">
        <f>BO338*BN338</f>
        <v>0</v>
      </c>
      <c r="BQ338" s="212">
        <f>BQ335</f>
        <v>2</v>
      </c>
      <c r="BR338" s="389">
        <v>12217.95</v>
      </c>
      <c r="BS338" s="242">
        <f>BR338*BQ338</f>
        <v>24435.9</v>
      </c>
      <c r="BT338" s="212">
        <f>BT335</f>
        <v>0</v>
      </c>
      <c r="BU338" s="389">
        <v>5855.48</v>
      </c>
      <c r="BV338" s="240">
        <f>BU338*BT338</f>
        <v>0</v>
      </c>
      <c r="BW338" s="220">
        <f>BW335</f>
        <v>0</v>
      </c>
      <c r="BX338" s="389">
        <v>765.5</v>
      </c>
      <c r="BY338" s="236">
        <f>BX338*BW338</f>
        <v>0</v>
      </c>
      <c r="BZ338" s="212">
        <f>BZ335</f>
        <v>0</v>
      </c>
      <c r="CA338" s="213"/>
      <c r="CB338" s="240">
        <f>CA338*BZ338</f>
        <v>0</v>
      </c>
      <c r="CC338" s="214">
        <f>CC335</f>
        <v>0</v>
      </c>
      <c r="CD338" s="215"/>
      <c r="CE338" s="242">
        <f>CD338*CC338</f>
        <v>0</v>
      </c>
      <c r="CF338" s="254">
        <f>N338+Q338+T338+W338+Z338+AC338+AF338+AI338+AL338+AO338+AR338+AU338+AX338+BA338+BD338+BG338+BJ338+BM338+BP338+BS338+BV338+BY338+CB338+CE338</f>
        <v>60852.15</v>
      </c>
      <c r="CG338" s="222"/>
      <c r="CH338" s="222"/>
      <c r="CI338" s="223"/>
      <c r="CJ338" s="209"/>
      <c r="CK338" s="209"/>
      <c r="CL338" s="209"/>
      <c r="CM338" s="207"/>
      <c r="CN338" s="207"/>
      <c r="CO338" s="225"/>
      <c r="CP338" s="226"/>
      <c r="CQ338" s="265"/>
      <c r="CR338" s="266"/>
      <c r="CS338" s="266"/>
      <c r="CT338" s="266"/>
      <c r="CU338" s="266"/>
      <c r="CV338" s="266"/>
      <c r="CW338" s="266"/>
      <c r="CX338" s="266"/>
      <c r="CY338" s="266"/>
      <c r="CZ338" s="266"/>
      <c r="DA338" s="266"/>
      <c r="DB338" s="266"/>
      <c r="DC338" s="266"/>
      <c r="DD338" s="266"/>
      <c r="DE338" s="266"/>
      <c r="DF338" s="266"/>
      <c r="DG338" s="266"/>
      <c r="DH338" s="266"/>
      <c r="DI338" s="266"/>
      <c r="DJ338" s="266"/>
      <c r="DK338" s="266"/>
      <c r="DL338" s="266"/>
      <c r="DM338" s="266"/>
      <c r="DN338" s="266"/>
      <c r="DO338" s="266"/>
      <c r="DP338" s="267"/>
      <c r="DQ338" s="266"/>
      <c r="DR338" s="268"/>
      <c r="DS338" s="265"/>
      <c r="DT338" s="232"/>
      <c r="DU338" s="232"/>
      <c r="DV338" s="232"/>
      <c r="DW338" s="232"/>
      <c r="DX338" s="232"/>
      <c r="DY338" s="232"/>
      <c r="DZ338" s="232"/>
      <c r="EA338" s="232"/>
      <c r="EB338" s="232"/>
      <c r="EC338" s="232"/>
      <c r="ED338" s="232"/>
      <c r="EE338" s="232"/>
      <c r="EF338" s="232"/>
      <c r="EG338" s="232"/>
      <c r="EH338" s="232"/>
      <c r="EI338" s="232"/>
      <c r="EJ338" s="232"/>
      <c r="EK338" s="232"/>
      <c r="EL338" s="232"/>
      <c r="EM338" s="232"/>
      <c r="EN338" s="205"/>
      <c r="EO338" s="205"/>
      <c r="EP338" s="205"/>
      <c r="EQ338" s="205"/>
      <c r="ER338" s="205"/>
      <c r="ES338" s="205"/>
      <c r="ET338" s="205"/>
      <c r="EU338" s="205"/>
      <c r="EV338" s="205"/>
      <c r="EW338" s="205"/>
      <c r="EX338" s="205"/>
      <c r="EY338" s="205"/>
      <c r="EZ338" s="205"/>
      <c r="FA338" s="233"/>
      <c r="FB338" s="233"/>
      <c r="FC338" s="233"/>
      <c r="FD338" s="233"/>
      <c r="FE338" s="233"/>
      <c r="FF338" s="233"/>
      <c r="FG338" s="233"/>
      <c r="FH338" s="233"/>
      <c r="FI338" s="233"/>
    </row>
    <row r="339" spans="1:165" s="234" customFormat="1" ht="19.5" customHeight="1" x14ac:dyDescent="0.35">
      <c r="A339" s="205"/>
      <c r="B339" s="466"/>
      <c r="C339" s="467"/>
      <c r="D339" s="467"/>
      <c r="E339" s="467"/>
      <c r="F339" s="467"/>
      <c r="G339" s="467"/>
      <c r="H339" s="480"/>
      <c r="I339" s="347"/>
      <c r="J339" s="210"/>
      <c r="K339" s="248"/>
      <c r="L339" s="212"/>
      <c r="M339"/>
      <c r="N339" s="255"/>
      <c r="O339" s="214"/>
      <c r="P339"/>
      <c r="Q339" s="256"/>
      <c r="R339" s="212"/>
      <c r="S339"/>
      <c r="T339" s="257"/>
      <c r="U339" s="216"/>
      <c r="V339"/>
      <c r="W339" s="258"/>
      <c r="X339" s="216"/>
      <c r="Y339"/>
      <c r="Z339" s="259"/>
      <c r="AA339" s="218"/>
      <c r="AB339"/>
      <c r="AC339" s="258"/>
      <c r="AD339" s="216"/>
      <c r="AE339"/>
      <c r="AF339" s="258"/>
      <c r="AG339" s="216"/>
      <c r="AH339"/>
      <c r="AI339" s="259"/>
      <c r="AJ339" s="218"/>
      <c r="AK339"/>
      <c r="AL339" s="258"/>
      <c r="AM339" s="216"/>
      <c r="AN339"/>
      <c r="AO339" s="259"/>
      <c r="AP339" s="218"/>
      <c r="AQ339"/>
      <c r="AR339" s="258"/>
      <c r="AS339" s="216"/>
      <c r="AT339"/>
      <c r="AU339" s="260"/>
      <c r="AV339" s="214"/>
      <c r="AW339"/>
      <c r="AX339" s="256"/>
      <c r="AY339" s="212"/>
      <c r="AZ339"/>
      <c r="BA339" s="260"/>
      <c r="BB339" s="214"/>
      <c r="BC339"/>
      <c r="BD339" s="256"/>
      <c r="BE339" s="212"/>
      <c r="BF339"/>
      <c r="BG339" s="256"/>
      <c r="BH339" s="212"/>
      <c r="BI339"/>
      <c r="BJ339" s="260"/>
      <c r="BK339" s="212"/>
      <c r="BL339"/>
      <c r="BM339" s="260"/>
      <c r="BN339" s="212"/>
      <c r="BO339"/>
      <c r="BP339" s="256"/>
      <c r="BQ339" s="212"/>
      <c r="BR339"/>
      <c r="BS339" s="256"/>
      <c r="BT339" s="212"/>
      <c r="BU339"/>
      <c r="BV339" s="260"/>
      <c r="BW339" s="220"/>
      <c r="BX339"/>
      <c r="BY339" s="256"/>
      <c r="BZ339" s="212"/>
      <c r="CA339" s="249"/>
      <c r="CB339" s="260"/>
      <c r="CC339" s="214"/>
      <c r="CD339" s="250"/>
      <c r="CE339" s="261"/>
      <c r="CF339" s="221"/>
      <c r="CG339" s="222"/>
      <c r="CH339" s="222"/>
      <c r="CI339" s="223"/>
      <c r="CJ339" s="209"/>
      <c r="CK339" s="209"/>
      <c r="CL339" s="209"/>
      <c r="CM339" s="207"/>
      <c r="CN339" s="207"/>
      <c r="CO339" s="225" t="b">
        <f>(CN340=CM394)</f>
        <v>0</v>
      </c>
      <c r="CP339" s="226">
        <f t="shared" ref="CP339:CP350" si="5749">CO339*CI340</f>
        <v>0</v>
      </c>
      <c r="CQ339" s="265"/>
      <c r="CR339" s="266"/>
      <c r="CS339" s="266"/>
      <c r="CT339" s="266"/>
      <c r="CU339" s="266"/>
      <c r="CV339" s="266"/>
      <c r="CW339" s="266"/>
      <c r="CX339" s="266"/>
      <c r="CY339" s="266"/>
      <c r="CZ339" s="266"/>
      <c r="DA339" s="266"/>
      <c r="DB339" s="266"/>
      <c r="DC339" s="266"/>
      <c r="DD339" s="266"/>
      <c r="DE339" s="266"/>
      <c r="DF339" s="266"/>
      <c r="DG339" s="266"/>
      <c r="DH339" s="266"/>
      <c r="DI339" s="266"/>
      <c r="DJ339" s="266"/>
      <c r="DK339" s="266"/>
      <c r="DL339" s="266"/>
      <c r="DM339" s="266"/>
      <c r="DN339" s="266"/>
      <c r="DO339" s="266"/>
      <c r="DP339" s="267"/>
      <c r="DQ339" s="266"/>
      <c r="DR339" s="268"/>
      <c r="DS339" s="265"/>
      <c r="DT339" s="232"/>
      <c r="DU339" s="232"/>
      <c r="DV339" s="232"/>
      <c r="DW339" s="232"/>
      <c r="DX339" s="232"/>
      <c r="DY339" s="232"/>
      <c r="DZ339" s="232"/>
      <c r="EA339" s="232"/>
      <c r="EB339" s="232"/>
      <c r="EC339" s="232"/>
      <c r="ED339" s="232"/>
      <c r="EE339" s="232"/>
      <c r="EF339" s="232"/>
      <c r="EG339" s="232"/>
      <c r="EH339" s="232"/>
      <c r="EI339" s="232"/>
      <c r="EJ339" s="232"/>
      <c r="EK339" s="232"/>
      <c r="EL339" s="232"/>
      <c r="EM339" s="232"/>
      <c r="EN339" s="205"/>
      <c r="EO339" s="205"/>
      <c r="EP339" s="205"/>
      <c r="EQ339" s="205"/>
      <c r="ER339" s="205"/>
      <c r="ES339" s="205"/>
      <c r="ET339" s="205"/>
      <c r="EU339" s="205"/>
      <c r="EV339" s="205"/>
      <c r="EW339" s="205"/>
      <c r="EX339" s="205"/>
      <c r="EY339" s="205"/>
      <c r="EZ339" s="205"/>
      <c r="FA339" s="233"/>
      <c r="FB339" s="233"/>
      <c r="FC339" s="233"/>
      <c r="FD339" s="233"/>
      <c r="FE339" s="233"/>
      <c r="FF339" s="233"/>
      <c r="FG339" s="233"/>
      <c r="FH339" s="233"/>
      <c r="FI339" s="233"/>
    </row>
    <row r="340" spans="1:165" s="234" customFormat="1" ht="19.5" customHeight="1" x14ac:dyDescent="0.35">
      <c r="A340" s="205"/>
      <c r="B340" s="466">
        <f>EDATE(B336,1)</f>
        <v>43466</v>
      </c>
      <c r="C340" s="467">
        <f>C325</f>
        <v>60000</v>
      </c>
      <c r="D340" s="467">
        <f>(F338&lt;0)*-F338</f>
        <v>0</v>
      </c>
      <c r="E340" s="467">
        <f>(F338&gt;0)*-F338</f>
        <v>-60852.2</v>
      </c>
      <c r="F340" s="467">
        <f t="shared" ref="F340:F351" si="5750">CF340</f>
        <v>2959.12</v>
      </c>
      <c r="G340" s="467">
        <f>F340+D55</f>
        <v>62959.12</v>
      </c>
      <c r="H340" s="480">
        <f>F340/D55</f>
        <v>4.9318666666666663E-2</v>
      </c>
      <c r="I340" s="347">
        <f>F340+I336</f>
        <v>1404152.2099999997</v>
      </c>
      <c r="J340" s="210">
        <f t="shared" ref="J340:J351" si="5751">CN340</f>
        <v>0</v>
      </c>
      <c r="K340" s="211">
        <v>43466</v>
      </c>
      <c r="L340" s="212">
        <f>L336</f>
        <v>1</v>
      </c>
      <c r="M340" s="398">
        <v>844.5</v>
      </c>
      <c r="N340" s="235">
        <f t="shared" ref="N340:N351" si="5752">M340*L340</f>
        <v>844.5</v>
      </c>
      <c r="O340" s="214">
        <f>O336</f>
        <v>0</v>
      </c>
      <c r="P340" s="398">
        <v>49.35</v>
      </c>
      <c r="Q340" s="236">
        <f t="shared" ref="Q340:Q351" si="5753">P340*O340</f>
        <v>0</v>
      </c>
      <c r="R340" s="212">
        <f>R336</f>
        <v>0</v>
      </c>
      <c r="S340" s="398">
        <v>669.4</v>
      </c>
      <c r="T340" s="237">
        <f t="shared" ref="T340:T351" si="5754">S340*R340</f>
        <v>0</v>
      </c>
      <c r="U340" s="216">
        <f>U336</f>
        <v>0</v>
      </c>
      <c r="V340" s="398">
        <v>31.84</v>
      </c>
      <c r="W340" s="237">
        <f t="shared" ref="W340:W351" si="5755">V340*U340</f>
        <v>0</v>
      </c>
      <c r="X340" s="216">
        <f>X336</f>
        <v>0</v>
      </c>
      <c r="Y340" s="383">
        <v>3851</v>
      </c>
      <c r="Z340" s="238">
        <f t="shared" ref="Z340:Z351" si="5756">Y340*X340</f>
        <v>0</v>
      </c>
      <c r="AA340" s="218">
        <f>AA336</f>
        <v>1</v>
      </c>
      <c r="AB340" s="383">
        <v>1925.5</v>
      </c>
      <c r="AC340" s="239">
        <f t="shared" ref="AC340:AC351" si="5757">AB340*AA340</f>
        <v>1925.5</v>
      </c>
      <c r="AD340" s="216">
        <f>AD336</f>
        <v>0</v>
      </c>
      <c r="AE340" s="383">
        <v>385.1</v>
      </c>
      <c r="AF340" s="239">
        <f t="shared" ref="AF340:AF351" si="5758">AE340*AD340</f>
        <v>0</v>
      </c>
      <c r="AG340" s="216">
        <f>AG336</f>
        <v>0</v>
      </c>
      <c r="AH340" s="383">
        <v>2920</v>
      </c>
      <c r="AI340" s="238">
        <f t="shared" ref="AI340:AI351" si="5759">AH340*AG340</f>
        <v>0</v>
      </c>
      <c r="AJ340" s="218">
        <f>AJ336</f>
        <v>0</v>
      </c>
      <c r="AK340" s="383">
        <v>1460</v>
      </c>
      <c r="AL340" s="239">
        <f t="shared" ref="AL340:AL351" si="5760">AK340*AJ340</f>
        <v>0</v>
      </c>
      <c r="AM340" s="216">
        <f>AM336</f>
        <v>1</v>
      </c>
      <c r="AN340" s="383">
        <v>584</v>
      </c>
      <c r="AO340" s="238">
        <f t="shared" ref="AO340:AO351" si="5761">AN340*AM340</f>
        <v>584</v>
      </c>
      <c r="AP340" s="218">
        <f>AP336</f>
        <v>1</v>
      </c>
      <c r="AQ340" s="397">
        <v>-536</v>
      </c>
      <c r="AR340" s="239">
        <f t="shared" ref="AR340:AR351" si="5762">AQ340*AP340</f>
        <v>-536</v>
      </c>
      <c r="AS340" s="216">
        <f>AS336</f>
        <v>0</v>
      </c>
      <c r="AT340" s="397">
        <v>-88.7</v>
      </c>
      <c r="AU340" s="240">
        <f t="shared" ref="AU340:AU351" si="5763">AT340*AS340</f>
        <v>0</v>
      </c>
      <c r="AV340" s="214">
        <f>AV336</f>
        <v>0</v>
      </c>
      <c r="AW340" s="397">
        <v>-926</v>
      </c>
      <c r="AX340" s="236">
        <f t="shared" ref="AX340:AX351" si="5764">AW340*AV340</f>
        <v>0</v>
      </c>
      <c r="AY340" s="212">
        <f>AY336</f>
        <v>1</v>
      </c>
      <c r="AZ340" s="382">
        <v>-1141.5</v>
      </c>
      <c r="BA340" s="241">
        <f t="shared" ref="BA340:BA351" si="5765">AZ340*AY340</f>
        <v>-1141.5</v>
      </c>
      <c r="BB340" s="214">
        <f>BB336</f>
        <v>0</v>
      </c>
      <c r="BC340" s="382">
        <v>-149.25</v>
      </c>
      <c r="BD340" s="242">
        <f t="shared" ref="BD340:BD351" si="5766">BC340*BB340</f>
        <v>0</v>
      </c>
      <c r="BE340" s="212">
        <f>BE336</f>
        <v>0</v>
      </c>
      <c r="BF340" s="374">
        <v>-506.75</v>
      </c>
      <c r="BG340" s="242">
        <f t="shared" ref="BG340:BG351" si="5767">BF340*BE340</f>
        <v>0</v>
      </c>
      <c r="BH340" s="212">
        <f>BH336</f>
        <v>1</v>
      </c>
      <c r="BI340" s="374">
        <v>-292.38</v>
      </c>
      <c r="BJ340" s="240">
        <f t="shared" ref="BJ340:BJ351" si="5768">BI340*BH340</f>
        <v>-292.38</v>
      </c>
      <c r="BK340" s="212">
        <f>BK336</f>
        <v>0</v>
      </c>
      <c r="BL340" s="374">
        <v>-120.88</v>
      </c>
      <c r="BM340" s="240">
        <f t="shared" ref="BM340:BM351" si="5769">BL340*BK340</f>
        <v>0</v>
      </c>
      <c r="BN340" s="212">
        <f>BN336</f>
        <v>0</v>
      </c>
      <c r="BO340" s="398">
        <v>1729.75</v>
      </c>
      <c r="BP340" s="236">
        <f t="shared" ref="BP340:BP351" si="5770">BO340*BN340</f>
        <v>0</v>
      </c>
      <c r="BQ340" s="212">
        <f>BQ336</f>
        <v>2</v>
      </c>
      <c r="BR340" s="398">
        <v>787.5</v>
      </c>
      <c r="BS340" s="242">
        <f t="shared" ref="BS340:BS351" si="5771">BR340*BQ340</f>
        <v>1575</v>
      </c>
      <c r="BT340" s="212">
        <f>BT336</f>
        <v>0</v>
      </c>
      <c r="BU340" s="398">
        <v>393.75</v>
      </c>
      <c r="BV340" s="240">
        <f t="shared" ref="BV340:BV351" si="5772">BU340*BT340</f>
        <v>0</v>
      </c>
      <c r="BW340" s="220">
        <f>BW336</f>
        <v>0</v>
      </c>
      <c r="BX340" s="398">
        <v>78.75</v>
      </c>
      <c r="BY340" s="236">
        <f t="shared" ref="BY340:BY351" si="5773">BX340*BW340</f>
        <v>0</v>
      </c>
      <c r="BZ340" s="212">
        <f>BZ336</f>
        <v>0</v>
      </c>
      <c r="CA340" s="213"/>
      <c r="CB340" s="240">
        <f t="shared" ref="CB340:CB351" si="5774">CA340*BZ340</f>
        <v>0</v>
      </c>
      <c r="CC340" s="214">
        <f>CC336</f>
        <v>0</v>
      </c>
      <c r="CD340" s="215"/>
      <c r="CE340" s="242">
        <f t="shared" ref="CE340:CE351" si="5775">CD340*CC340</f>
        <v>0</v>
      </c>
      <c r="CF340" s="221">
        <f t="shared" ref="CF340:CF351" si="5776">N340+Q340+T340+W340+Z340+AC340+AF340+AI340+AL340+AO340+AR340+AU340+AX340+BA340+BD340+BG340+BJ340+BM340+BP340+BS340+BV340+BY340+CB340+CE340</f>
        <v>2959.12</v>
      </c>
      <c r="CG340" s="222">
        <f t="shared" ref="CG340:CG351" si="5777">(CF340&gt;0)*1</f>
        <v>1</v>
      </c>
      <c r="CH340" s="222">
        <f t="shared" ref="CH340:CH351" si="5778">(CF340&lt;0)*1</f>
        <v>0</v>
      </c>
      <c r="CI340" s="223">
        <v>43466</v>
      </c>
      <c r="CJ340" s="209">
        <f t="shared" ref="CJ340:CJ351" si="5779">CF340*CG340</f>
        <v>2959.12</v>
      </c>
      <c r="CK340" s="209">
        <f t="shared" ref="CK340:CK351" si="5780">CF340*CH340</f>
        <v>0</v>
      </c>
      <c r="CL340" s="209">
        <f>CL336+CF340</f>
        <v>1404152.2099999997</v>
      </c>
      <c r="CM340" s="207">
        <f>MAX(CL55:CL340)</f>
        <v>1404152.2099999997</v>
      </c>
      <c r="CN340" s="207">
        <f t="shared" ref="CN340:CN351" si="5781">CL340-CM340</f>
        <v>0</v>
      </c>
      <c r="CO340" s="225" t="b">
        <f>(CN341=CM394)</f>
        <v>0</v>
      </c>
      <c r="CP340" s="226">
        <f t="shared" si="5749"/>
        <v>0</v>
      </c>
      <c r="CQ340" s="265"/>
      <c r="CR340" s="266"/>
      <c r="CS340" s="266"/>
      <c r="CT340" s="266"/>
      <c r="CU340" s="266"/>
      <c r="CV340" s="266"/>
      <c r="CW340" s="266"/>
      <c r="CX340" s="266"/>
      <c r="CY340" s="266"/>
      <c r="CZ340" s="266"/>
      <c r="DA340" s="266"/>
      <c r="DB340" s="266"/>
      <c r="DC340" s="266"/>
      <c r="DD340" s="266"/>
      <c r="DE340" s="266"/>
      <c r="DF340" s="266"/>
      <c r="DG340" s="266"/>
      <c r="DH340" s="266"/>
      <c r="DI340" s="266"/>
      <c r="DJ340" s="266"/>
      <c r="DK340" s="266"/>
      <c r="DL340" s="266"/>
      <c r="DM340" s="266"/>
      <c r="DN340" s="266"/>
      <c r="DO340" s="266"/>
      <c r="DP340" s="267"/>
      <c r="DQ340" s="266"/>
      <c r="DR340" s="268"/>
      <c r="DS340" s="265"/>
      <c r="DT340" s="232"/>
      <c r="DU340" s="232"/>
      <c r="DV340" s="232"/>
      <c r="DW340" s="232"/>
      <c r="DX340" s="232"/>
      <c r="DY340" s="232"/>
      <c r="DZ340" s="232"/>
      <c r="EA340" s="232"/>
      <c r="EB340" s="232"/>
      <c r="EC340" s="232"/>
      <c r="ED340" s="232"/>
      <c r="EE340" s="232"/>
      <c r="EF340" s="232"/>
      <c r="EG340" s="232"/>
      <c r="EH340" s="232"/>
      <c r="EI340" s="232"/>
      <c r="EJ340" s="232"/>
      <c r="EK340" s="232"/>
      <c r="EL340" s="232"/>
      <c r="EM340" s="232"/>
      <c r="EN340" s="205"/>
      <c r="EO340" s="205"/>
      <c r="EP340" s="205"/>
      <c r="EQ340" s="205"/>
      <c r="ER340" s="205"/>
      <c r="ES340" s="205"/>
      <c r="ET340" s="205"/>
      <c r="EU340" s="205"/>
      <c r="EV340" s="205"/>
      <c r="EW340" s="205"/>
      <c r="EX340" s="205"/>
      <c r="EY340" s="205"/>
      <c r="EZ340" s="205"/>
      <c r="FA340" s="233"/>
      <c r="FB340" s="233"/>
      <c r="FC340" s="233"/>
      <c r="FD340" s="233"/>
      <c r="FE340" s="233"/>
      <c r="FF340" s="233"/>
      <c r="FG340" s="233"/>
      <c r="FH340" s="233"/>
      <c r="FI340" s="233"/>
    </row>
    <row r="341" spans="1:165" s="234" customFormat="1" ht="19.5" customHeight="1" x14ac:dyDescent="0.35">
      <c r="A341" s="205"/>
      <c r="B341" s="466">
        <f t="shared" ref="B341:B351" si="5782">EDATE(B340,1)</f>
        <v>43497</v>
      </c>
      <c r="C341" s="467">
        <f t="shared" ref="C341:C351" si="5783">G340</f>
        <v>62959.12</v>
      </c>
      <c r="D341" s="467">
        <v>0</v>
      </c>
      <c r="E341" s="467">
        <v>0</v>
      </c>
      <c r="F341" s="467">
        <f t="shared" si="5750"/>
        <v>2493.87</v>
      </c>
      <c r="G341" s="467">
        <f t="shared" ref="G341:G351" si="5784">F341+G340</f>
        <v>65452.990000000005</v>
      </c>
      <c r="H341" s="480">
        <f t="shared" ref="H341:H351" si="5785">F341/G340</f>
        <v>3.961094119485787E-2</v>
      </c>
      <c r="I341" s="347">
        <f t="shared" ref="I341:I351" si="5786">F341+I340</f>
        <v>1406646.0799999998</v>
      </c>
      <c r="J341" s="210">
        <f t="shared" si="5751"/>
        <v>0</v>
      </c>
      <c r="K341" s="211">
        <v>43497</v>
      </c>
      <c r="L341" s="212">
        <f t="shared" ref="L341:L351" si="5787">L340</f>
        <v>1</v>
      </c>
      <c r="M341" s="398">
        <v>4019.5</v>
      </c>
      <c r="N341" s="235">
        <f t="shared" si="5752"/>
        <v>4019.5</v>
      </c>
      <c r="O341" s="214">
        <f t="shared" ref="O341" si="5788">O340</f>
        <v>0</v>
      </c>
      <c r="P341" s="398">
        <v>401.95</v>
      </c>
      <c r="Q341" s="236">
        <f t="shared" si="5753"/>
        <v>0</v>
      </c>
      <c r="R341" s="212">
        <f t="shared" ref="R341" si="5789">R340</f>
        <v>0</v>
      </c>
      <c r="S341" s="398">
        <v>3813.8</v>
      </c>
      <c r="T341" s="237">
        <f t="shared" si="5754"/>
        <v>0</v>
      </c>
      <c r="U341" s="216">
        <f t="shared" ref="U341" si="5790">U340</f>
        <v>0</v>
      </c>
      <c r="V341" s="398">
        <v>381.38</v>
      </c>
      <c r="W341" s="237">
        <f t="shared" si="5755"/>
        <v>0</v>
      </c>
      <c r="X341" s="216">
        <f t="shared" ref="X341" si="5791">X340</f>
        <v>0</v>
      </c>
      <c r="Y341" s="382">
        <v>-781</v>
      </c>
      <c r="Z341" s="238">
        <f t="shared" si="5756"/>
        <v>0</v>
      </c>
      <c r="AA341" s="218">
        <f t="shared" ref="AA341" si="5792">AA340</f>
        <v>1</v>
      </c>
      <c r="AB341" s="382">
        <v>-390.5</v>
      </c>
      <c r="AC341" s="239">
        <f t="shared" si="5757"/>
        <v>-390.5</v>
      </c>
      <c r="AD341" s="216">
        <f t="shared" ref="AD341" si="5793">AD340</f>
        <v>0</v>
      </c>
      <c r="AE341" s="382">
        <v>-78.099999999999994</v>
      </c>
      <c r="AF341" s="239">
        <f t="shared" si="5758"/>
        <v>0</v>
      </c>
      <c r="AG341" s="216">
        <f t="shared" ref="AG341" si="5794">AG340</f>
        <v>0</v>
      </c>
      <c r="AH341" s="382">
        <v>-2265</v>
      </c>
      <c r="AI341" s="238">
        <f t="shared" si="5759"/>
        <v>0</v>
      </c>
      <c r="AJ341" s="218">
        <f t="shared" ref="AJ341" si="5795">AJ340</f>
        <v>0</v>
      </c>
      <c r="AK341" s="382">
        <v>-1132.5</v>
      </c>
      <c r="AL341" s="239">
        <f t="shared" si="5760"/>
        <v>0</v>
      </c>
      <c r="AM341" s="216">
        <f t="shared" ref="AM341" si="5796">AM340</f>
        <v>1</v>
      </c>
      <c r="AN341" s="382">
        <v>-453</v>
      </c>
      <c r="AO341" s="238">
        <f t="shared" si="5761"/>
        <v>-453</v>
      </c>
      <c r="AP341" s="218">
        <f t="shared" ref="AP341" si="5797">AP340</f>
        <v>1</v>
      </c>
      <c r="AQ341" s="397">
        <v>-1702</v>
      </c>
      <c r="AR341" s="239">
        <f t="shared" si="5762"/>
        <v>-1702</v>
      </c>
      <c r="AS341" s="216">
        <f t="shared" ref="AS341" si="5798">AS340</f>
        <v>0</v>
      </c>
      <c r="AT341" s="397">
        <v>-205.3</v>
      </c>
      <c r="AU341" s="240">
        <f t="shared" si="5763"/>
        <v>0</v>
      </c>
      <c r="AV341" s="214">
        <f t="shared" ref="AV341" si="5799">AV340</f>
        <v>0</v>
      </c>
      <c r="AW341" s="397">
        <v>-290</v>
      </c>
      <c r="AX341" s="236">
        <f t="shared" si="5764"/>
        <v>0</v>
      </c>
      <c r="AY341" s="212">
        <f t="shared" ref="AY341" si="5800">AY340</f>
        <v>1</v>
      </c>
      <c r="AZ341" s="383">
        <v>878.75</v>
      </c>
      <c r="BA341" s="241">
        <f t="shared" si="5765"/>
        <v>878.75</v>
      </c>
      <c r="BB341" s="214">
        <f t="shared" ref="BB341" si="5801">BB340</f>
        <v>0</v>
      </c>
      <c r="BC341" s="383">
        <v>87.88</v>
      </c>
      <c r="BD341" s="242">
        <f t="shared" si="5766"/>
        <v>0</v>
      </c>
      <c r="BE341" s="212">
        <f t="shared" ref="BE341" si="5802">BE340</f>
        <v>0</v>
      </c>
      <c r="BF341" s="374">
        <v>-1222.75</v>
      </c>
      <c r="BG341" s="242">
        <f t="shared" si="5767"/>
        <v>0</v>
      </c>
      <c r="BH341" s="212">
        <f t="shared" ref="BH341" si="5803">BH340</f>
        <v>1</v>
      </c>
      <c r="BI341" s="374">
        <v>-630.88</v>
      </c>
      <c r="BJ341" s="240">
        <f t="shared" si="5768"/>
        <v>-630.88</v>
      </c>
      <c r="BK341" s="212">
        <f t="shared" ref="BK341" si="5804">BK340</f>
        <v>0</v>
      </c>
      <c r="BL341" s="374">
        <v>-157.38</v>
      </c>
      <c r="BM341" s="240">
        <f t="shared" si="5769"/>
        <v>0</v>
      </c>
      <c r="BN341" s="212">
        <f t="shared" ref="BN341" si="5805">BN340</f>
        <v>0</v>
      </c>
      <c r="BO341" s="397">
        <v>-1484.25</v>
      </c>
      <c r="BP341" s="236">
        <f t="shared" si="5770"/>
        <v>0</v>
      </c>
      <c r="BQ341" s="212">
        <f t="shared" ref="BQ341" si="5806">BQ340</f>
        <v>2</v>
      </c>
      <c r="BR341" s="398">
        <v>386</v>
      </c>
      <c r="BS341" s="242">
        <f t="shared" si="5771"/>
        <v>772</v>
      </c>
      <c r="BT341" s="212">
        <f t="shared" ref="BT341" si="5807">BT340</f>
        <v>0</v>
      </c>
      <c r="BU341" s="398">
        <v>173.5</v>
      </c>
      <c r="BV341" s="240">
        <f t="shared" si="5772"/>
        <v>0</v>
      </c>
      <c r="BW341" s="220">
        <f t="shared" ref="BW341" si="5808">BW340</f>
        <v>0</v>
      </c>
      <c r="BX341" s="398">
        <v>3.5</v>
      </c>
      <c r="BY341" s="236">
        <f t="shared" si="5773"/>
        <v>0</v>
      </c>
      <c r="BZ341" s="212">
        <f t="shared" ref="BZ341:BZ351" si="5809">BZ340</f>
        <v>0</v>
      </c>
      <c r="CA341" s="213"/>
      <c r="CB341" s="240">
        <f t="shared" si="5774"/>
        <v>0</v>
      </c>
      <c r="CC341" s="214">
        <f t="shared" ref="CC341:CC351" si="5810">CC340</f>
        <v>0</v>
      </c>
      <c r="CD341" s="215"/>
      <c r="CE341" s="242">
        <f t="shared" si="5775"/>
        <v>0</v>
      </c>
      <c r="CF341" s="221">
        <f t="shared" si="5776"/>
        <v>2493.87</v>
      </c>
      <c r="CG341" s="222">
        <f t="shared" si="5777"/>
        <v>1</v>
      </c>
      <c r="CH341" s="222">
        <f t="shared" si="5778"/>
        <v>0</v>
      </c>
      <c r="CI341" s="223">
        <v>43497</v>
      </c>
      <c r="CJ341" s="209">
        <f t="shared" si="5779"/>
        <v>2493.87</v>
      </c>
      <c r="CK341" s="209">
        <f t="shared" si="5780"/>
        <v>0</v>
      </c>
      <c r="CL341" s="209">
        <f t="shared" ref="CL341:CL351" si="5811">CL340+CF341</f>
        <v>1406646.0799999998</v>
      </c>
      <c r="CM341" s="207">
        <f>MAX(CL55:CL341)</f>
        <v>1406646.0799999998</v>
      </c>
      <c r="CN341" s="207">
        <f t="shared" si="5781"/>
        <v>0</v>
      </c>
      <c r="CO341" s="225" t="b">
        <f>(CN342=CM394)</f>
        <v>0</v>
      </c>
      <c r="CP341" s="226">
        <f t="shared" si="5749"/>
        <v>0</v>
      </c>
      <c r="CQ341" s="265"/>
      <c r="CR341" s="266"/>
      <c r="CS341" s="266"/>
      <c r="CT341" s="266"/>
      <c r="CU341" s="266"/>
      <c r="CV341" s="266"/>
      <c r="CW341" s="266"/>
      <c r="CX341" s="266"/>
      <c r="CY341" s="266"/>
      <c r="CZ341" s="266"/>
      <c r="DA341" s="266"/>
      <c r="DB341" s="266"/>
      <c r="DC341" s="266"/>
      <c r="DD341" s="266"/>
      <c r="DE341" s="266"/>
      <c r="DF341" s="266"/>
      <c r="DG341" s="266"/>
      <c r="DH341" s="266"/>
      <c r="DI341" s="266"/>
      <c r="DJ341" s="266"/>
      <c r="DK341" s="266"/>
      <c r="DL341" s="266"/>
      <c r="DM341" s="266"/>
      <c r="DN341" s="266"/>
      <c r="DO341" s="266"/>
      <c r="DP341" s="267"/>
      <c r="DQ341" s="266"/>
      <c r="DR341" s="268"/>
      <c r="DS341" s="265"/>
      <c r="DT341" s="232"/>
      <c r="DU341" s="232"/>
      <c r="DV341" s="232"/>
      <c r="DW341" s="232"/>
      <c r="DX341" s="232"/>
      <c r="DY341" s="232"/>
      <c r="DZ341" s="232"/>
      <c r="EA341" s="232"/>
      <c r="EB341" s="232"/>
      <c r="EC341" s="232"/>
      <c r="ED341" s="232"/>
      <c r="EE341" s="232"/>
      <c r="EF341" s="232"/>
      <c r="EG341" s="232"/>
      <c r="EH341" s="232"/>
      <c r="EI341" s="232"/>
      <c r="EJ341" s="232"/>
      <c r="EK341" s="232"/>
      <c r="EL341" s="232"/>
      <c r="EM341" s="232"/>
      <c r="EN341" s="205"/>
      <c r="EO341" s="205"/>
      <c r="EP341" s="205"/>
      <c r="EQ341" s="205"/>
      <c r="ER341" s="205"/>
      <c r="ES341" s="205"/>
      <c r="ET341" s="205"/>
      <c r="EU341" s="205"/>
      <c r="EV341" s="205"/>
      <c r="EW341" s="205"/>
      <c r="EX341" s="205"/>
      <c r="EY341" s="205"/>
      <c r="EZ341" s="205"/>
      <c r="FA341" s="233"/>
      <c r="FB341" s="233"/>
      <c r="FC341" s="233"/>
      <c r="FD341" s="233"/>
      <c r="FE341" s="233"/>
      <c r="FF341" s="233"/>
      <c r="FG341" s="233"/>
      <c r="FH341" s="233"/>
      <c r="FI341" s="233"/>
    </row>
    <row r="342" spans="1:165" s="234" customFormat="1" ht="19.5" customHeight="1" x14ac:dyDescent="0.35">
      <c r="A342" s="205"/>
      <c r="B342" s="466">
        <f t="shared" si="5782"/>
        <v>43525</v>
      </c>
      <c r="C342" s="467">
        <f t="shared" si="5783"/>
        <v>65452.990000000005</v>
      </c>
      <c r="D342" s="467">
        <v>0</v>
      </c>
      <c r="E342" s="467">
        <v>0</v>
      </c>
      <c r="F342" s="467">
        <f t="shared" si="5750"/>
        <v>-1170.6500000000001</v>
      </c>
      <c r="G342" s="467">
        <f t="shared" si="5784"/>
        <v>64282.340000000004</v>
      </c>
      <c r="H342" s="480">
        <f t="shared" si="5785"/>
        <v>-1.7885355581158325E-2</v>
      </c>
      <c r="I342" s="347">
        <f t="shared" si="5786"/>
        <v>1405475.43</v>
      </c>
      <c r="J342" s="210">
        <f t="shared" si="5751"/>
        <v>-1170.6499999999069</v>
      </c>
      <c r="K342" s="211">
        <v>43525</v>
      </c>
      <c r="L342" s="212">
        <f t="shared" si="5787"/>
        <v>1</v>
      </c>
      <c r="M342" s="398">
        <v>2495.5</v>
      </c>
      <c r="N342" s="235">
        <f t="shared" si="5752"/>
        <v>2495.5</v>
      </c>
      <c r="O342" s="214">
        <f t="shared" ref="O342" si="5812">O341</f>
        <v>0</v>
      </c>
      <c r="P342" s="398">
        <v>249.55</v>
      </c>
      <c r="Q342" s="236">
        <f t="shared" si="5753"/>
        <v>0</v>
      </c>
      <c r="R342" s="212">
        <f t="shared" ref="R342" si="5813">R341</f>
        <v>0</v>
      </c>
      <c r="S342" s="398">
        <v>5624.8</v>
      </c>
      <c r="T342" s="237">
        <f t="shared" si="5754"/>
        <v>0</v>
      </c>
      <c r="U342" s="216">
        <f t="shared" ref="U342" si="5814">U341</f>
        <v>0</v>
      </c>
      <c r="V342" s="398">
        <v>562.48</v>
      </c>
      <c r="W342" s="237">
        <f t="shared" si="5755"/>
        <v>0</v>
      </c>
      <c r="X342" s="216">
        <f t="shared" ref="X342" si="5815">X341</f>
        <v>0</v>
      </c>
      <c r="Y342" s="382">
        <v>-5674</v>
      </c>
      <c r="Z342" s="238">
        <f t="shared" si="5756"/>
        <v>0</v>
      </c>
      <c r="AA342" s="218">
        <f t="shared" ref="AA342" si="5816">AA341</f>
        <v>1</v>
      </c>
      <c r="AB342" s="382">
        <v>-2895.5</v>
      </c>
      <c r="AC342" s="239">
        <f t="shared" si="5757"/>
        <v>-2895.5</v>
      </c>
      <c r="AD342" s="216">
        <f t="shared" ref="AD342" si="5817">AD341</f>
        <v>0</v>
      </c>
      <c r="AE342" s="382">
        <v>-672.7</v>
      </c>
      <c r="AF342" s="239">
        <f t="shared" si="5758"/>
        <v>0</v>
      </c>
      <c r="AG342" s="216">
        <f t="shared" ref="AG342" si="5818">AG341</f>
        <v>0</v>
      </c>
      <c r="AH342" s="383">
        <v>2286</v>
      </c>
      <c r="AI342" s="238">
        <f t="shared" si="5759"/>
        <v>0</v>
      </c>
      <c r="AJ342" s="218">
        <f t="shared" ref="AJ342" si="5819">AJ341</f>
        <v>0</v>
      </c>
      <c r="AK342" s="383">
        <v>1123.5</v>
      </c>
      <c r="AL342" s="239">
        <f t="shared" si="5760"/>
        <v>0</v>
      </c>
      <c r="AM342" s="216">
        <f t="shared" ref="AM342" si="5820">AM341</f>
        <v>1</v>
      </c>
      <c r="AN342" s="383">
        <v>426</v>
      </c>
      <c r="AO342" s="238">
        <f t="shared" si="5761"/>
        <v>426</v>
      </c>
      <c r="AP342" s="218">
        <f t="shared" ref="AP342" si="5821">AP341</f>
        <v>1</v>
      </c>
      <c r="AQ342" s="397">
        <v>-393</v>
      </c>
      <c r="AR342" s="239">
        <f t="shared" si="5762"/>
        <v>-393</v>
      </c>
      <c r="AS342" s="216">
        <f t="shared" ref="AS342" si="5822">AS341</f>
        <v>0</v>
      </c>
      <c r="AT342" s="397">
        <v>-74.400000000000006</v>
      </c>
      <c r="AU342" s="240">
        <f t="shared" si="5763"/>
        <v>0</v>
      </c>
      <c r="AV342" s="214">
        <f t="shared" ref="AV342" si="5823">AV341</f>
        <v>0</v>
      </c>
      <c r="AW342" s="397">
        <v>-475</v>
      </c>
      <c r="AX342" s="236">
        <f t="shared" si="5764"/>
        <v>0</v>
      </c>
      <c r="AY342" s="212">
        <f t="shared" ref="AY342" si="5824">AY341</f>
        <v>1</v>
      </c>
      <c r="AZ342" s="383">
        <v>643.5</v>
      </c>
      <c r="BA342" s="241">
        <f t="shared" si="5765"/>
        <v>643.5</v>
      </c>
      <c r="BB342" s="214">
        <f t="shared" ref="BB342" si="5825">BB341</f>
        <v>0</v>
      </c>
      <c r="BC342" s="383">
        <v>29.25</v>
      </c>
      <c r="BD342" s="242">
        <f t="shared" si="5766"/>
        <v>0</v>
      </c>
      <c r="BE342" s="212">
        <f t="shared" ref="BE342" si="5826">BE341</f>
        <v>0</v>
      </c>
      <c r="BF342" s="375">
        <v>17.75</v>
      </c>
      <c r="BG342" s="242">
        <f t="shared" si="5767"/>
        <v>0</v>
      </c>
      <c r="BH342" s="212">
        <f t="shared" ref="BH342" si="5827">BH341</f>
        <v>1</v>
      </c>
      <c r="BI342" s="374">
        <v>-69.13</v>
      </c>
      <c r="BJ342" s="240">
        <f t="shared" si="5768"/>
        <v>-69.13</v>
      </c>
      <c r="BK342" s="212">
        <f t="shared" ref="BK342" si="5828">BK341</f>
        <v>0</v>
      </c>
      <c r="BL342" s="374">
        <v>-138.63</v>
      </c>
      <c r="BM342" s="240">
        <f t="shared" si="5769"/>
        <v>0</v>
      </c>
      <c r="BN342" s="212">
        <f t="shared" ref="BN342" si="5829">BN341</f>
        <v>0</v>
      </c>
      <c r="BO342" s="397">
        <v>-400</v>
      </c>
      <c r="BP342" s="236">
        <f t="shared" si="5770"/>
        <v>0</v>
      </c>
      <c r="BQ342" s="212">
        <f t="shared" ref="BQ342" si="5830">BQ341</f>
        <v>2</v>
      </c>
      <c r="BR342" s="397">
        <v>-689.01</v>
      </c>
      <c r="BS342" s="242">
        <f t="shared" si="5771"/>
        <v>-1378.02</v>
      </c>
      <c r="BT342" s="212">
        <f t="shared" ref="BT342" si="5831">BT341</f>
        <v>0</v>
      </c>
      <c r="BU342" s="397">
        <v>-364.01</v>
      </c>
      <c r="BV342" s="240">
        <f t="shared" si="5772"/>
        <v>0</v>
      </c>
      <c r="BW342" s="220">
        <f t="shared" ref="BW342" si="5832">BW341</f>
        <v>0</v>
      </c>
      <c r="BX342" s="397">
        <v>-104</v>
      </c>
      <c r="BY342" s="236">
        <f t="shared" si="5773"/>
        <v>0</v>
      </c>
      <c r="BZ342" s="212">
        <f t="shared" si="5809"/>
        <v>0</v>
      </c>
      <c r="CA342" s="213"/>
      <c r="CB342" s="240">
        <f t="shared" si="5774"/>
        <v>0</v>
      </c>
      <c r="CC342" s="214">
        <f t="shared" si="5810"/>
        <v>0</v>
      </c>
      <c r="CD342" s="215"/>
      <c r="CE342" s="242">
        <f t="shared" si="5775"/>
        <v>0</v>
      </c>
      <c r="CF342" s="221">
        <f t="shared" si="5776"/>
        <v>-1170.6500000000001</v>
      </c>
      <c r="CG342" s="222">
        <f t="shared" si="5777"/>
        <v>0</v>
      </c>
      <c r="CH342" s="222">
        <f t="shared" si="5778"/>
        <v>1</v>
      </c>
      <c r="CI342" s="223">
        <v>43525</v>
      </c>
      <c r="CJ342" s="209">
        <f t="shared" si="5779"/>
        <v>0</v>
      </c>
      <c r="CK342" s="209">
        <f t="shared" si="5780"/>
        <v>-1170.6500000000001</v>
      </c>
      <c r="CL342" s="209">
        <f t="shared" si="5811"/>
        <v>1405475.43</v>
      </c>
      <c r="CM342" s="207">
        <f>MAX(CL55:CL342)</f>
        <v>1406646.0799999998</v>
      </c>
      <c r="CN342" s="207">
        <f t="shared" si="5781"/>
        <v>-1170.6499999999069</v>
      </c>
      <c r="CO342" s="225" t="b">
        <f>(CN343=CM394)</f>
        <v>0</v>
      </c>
      <c r="CP342" s="226">
        <f t="shared" si="5749"/>
        <v>0</v>
      </c>
      <c r="CQ342" s="265"/>
      <c r="CR342" s="266"/>
      <c r="CS342" s="266"/>
      <c r="CT342" s="266"/>
      <c r="CU342" s="266"/>
      <c r="CV342" s="266"/>
      <c r="CW342" s="266"/>
      <c r="CX342" s="266"/>
      <c r="CY342" s="266"/>
      <c r="CZ342" s="266"/>
      <c r="DA342" s="266"/>
      <c r="DB342" s="266"/>
      <c r="DC342" s="266"/>
      <c r="DD342" s="266"/>
      <c r="DE342" s="266"/>
      <c r="DF342" s="266"/>
      <c r="DG342" s="266"/>
      <c r="DH342" s="266"/>
      <c r="DI342" s="266"/>
      <c r="DJ342" s="266"/>
      <c r="DK342" s="266"/>
      <c r="DL342" s="266"/>
      <c r="DM342" s="266"/>
      <c r="DN342" s="266"/>
      <c r="DO342" s="266"/>
      <c r="DP342" s="267"/>
      <c r="DQ342" s="266"/>
      <c r="DR342" s="268"/>
      <c r="DS342" s="265"/>
      <c r="DT342" s="232"/>
      <c r="DU342" s="232"/>
      <c r="DV342" s="232"/>
      <c r="DW342" s="232"/>
      <c r="DX342" s="232"/>
      <c r="DY342" s="232"/>
      <c r="DZ342" s="232"/>
      <c r="EA342" s="232"/>
      <c r="EB342" s="232"/>
      <c r="EC342" s="232"/>
      <c r="ED342" s="232"/>
      <c r="EE342" s="232"/>
      <c r="EF342" s="232"/>
      <c r="EG342" s="232"/>
      <c r="EH342" s="232"/>
      <c r="EI342" s="232"/>
      <c r="EJ342" s="232"/>
      <c r="EK342" s="232"/>
      <c r="EL342" s="232"/>
      <c r="EM342" s="232"/>
      <c r="EN342" s="205"/>
      <c r="EO342" s="205"/>
      <c r="EP342" s="205"/>
      <c r="EQ342" s="205"/>
      <c r="ER342" s="205"/>
      <c r="ES342" s="205"/>
      <c r="ET342" s="205"/>
      <c r="EU342" s="205"/>
      <c r="EV342" s="205"/>
      <c r="EW342" s="205"/>
      <c r="EX342" s="205"/>
      <c r="EY342" s="205"/>
      <c r="EZ342" s="205"/>
      <c r="FA342" s="233"/>
      <c r="FB342" s="233"/>
      <c r="FC342" s="233"/>
      <c r="FD342" s="233"/>
      <c r="FE342" s="233"/>
      <c r="FF342" s="233"/>
      <c r="FG342" s="233"/>
      <c r="FH342" s="233"/>
      <c r="FI342" s="233"/>
    </row>
    <row r="343" spans="1:165" s="234" customFormat="1" ht="19.5" customHeight="1" x14ac:dyDescent="0.35">
      <c r="A343" s="205"/>
      <c r="B343" s="466">
        <f t="shared" si="5782"/>
        <v>43556</v>
      </c>
      <c r="C343" s="467">
        <f t="shared" si="5783"/>
        <v>64282.340000000004</v>
      </c>
      <c r="D343" s="467">
        <v>0</v>
      </c>
      <c r="E343" s="467">
        <v>0</v>
      </c>
      <c r="F343" s="467">
        <f t="shared" si="5750"/>
        <v>272.51</v>
      </c>
      <c r="G343" s="467">
        <f t="shared" si="5784"/>
        <v>64554.850000000006</v>
      </c>
      <c r="H343" s="480">
        <f t="shared" si="5785"/>
        <v>4.2392669588568179E-3</v>
      </c>
      <c r="I343" s="347">
        <f t="shared" si="5786"/>
        <v>1405747.94</v>
      </c>
      <c r="J343" s="210">
        <f t="shared" si="5751"/>
        <v>-898.13999999989755</v>
      </c>
      <c r="K343" s="211">
        <v>43556</v>
      </c>
      <c r="L343" s="212">
        <f t="shared" si="5787"/>
        <v>1</v>
      </c>
      <c r="M343" s="397">
        <v>-1230.5</v>
      </c>
      <c r="N343" s="235">
        <f t="shared" si="5752"/>
        <v>-1230.5</v>
      </c>
      <c r="O343" s="214">
        <f t="shared" ref="O343" si="5833">O342</f>
        <v>0</v>
      </c>
      <c r="P343" s="397">
        <v>-158.15</v>
      </c>
      <c r="Q343" s="236">
        <f t="shared" si="5753"/>
        <v>0</v>
      </c>
      <c r="R343" s="212">
        <f t="shared" ref="R343" si="5834">R342</f>
        <v>0</v>
      </c>
      <c r="S343" s="398">
        <v>8053.8</v>
      </c>
      <c r="T343" s="237">
        <f t="shared" si="5754"/>
        <v>0</v>
      </c>
      <c r="U343" s="216">
        <f t="shared" ref="U343" si="5835">U342</f>
        <v>0</v>
      </c>
      <c r="V343" s="398">
        <v>805.38</v>
      </c>
      <c r="W343" s="237">
        <f t="shared" si="5755"/>
        <v>0</v>
      </c>
      <c r="X343" s="216">
        <f t="shared" ref="X343" si="5836">X342</f>
        <v>0</v>
      </c>
      <c r="Y343" s="383">
        <v>841</v>
      </c>
      <c r="Z343" s="238">
        <f t="shared" si="5756"/>
        <v>0</v>
      </c>
      <c r="AA343" s="218">
        <f t="shared" ref="AA343" si="5837">AA342</f>
        <v>1</v>
      </c>
      <c r="AB343" s="383">
        <v>420.5</v>
      </c>
      <c r="AC343" s="239">
        <f t="shared" si="5757"/>
        <v>420.5</v>
      </c>
      <c r="AD343" s="216">
        <f t="shared" ref="AD343" si="5838">AD342</f>
        <v>0</v>
      </c>
      <c r="AE343" s="383">
        <v>84.1</v>
      </c>
      <c r="AF343" s="239">
        <f t="shared" si="5758"/>
        <v>0</v>
      </c>
      <c r="AG343" s="216">
        <f t="shared" ref="AG343" si="5839">AG342</f>
        <v>0</v>
      </c>
      <c r="AH343" s="383">
        <v>960</v>
      </c>
      <c r="AI343" s="238">
        <f t="shared" si="5759"/>
        <v>0</v>
      </c>
      <c r="AJ343" s="218">
        <f t="shared" ref="AJ343" si="5840">AJ342</f>
        <v>0</v>
      </c>
      <c r="AK343" s="383">
        <v>480</v>
      </c>
      <c r="AL343" s="239">
        <f t="shared" si="5760"/>
        <v>0</v>
      </c>
      <c r="AM343" s="216">
        <f t="shared" ref="AM343" si="5841">AM342</f>
        <v>1</v>
      </c>
      <c r="AN343" s="383">
        <v>192</v>
      </c>
      <c r="AO343" s="238">
        <f t="shared" si="5761"/>
        <v>192</v>
      </c>
      <c r="AP343" s="218">
        <f t="shared" ref="AP343" si="5842">AP342</f>
        <v>1</v>
      </c>
      <c r="AQ343" s="398">
        <v>598</v>
      </c>
      <c r="AR343" s="239">
        <f t="shared" si="5762"/>
        <v>598</v>
      </c>
      <c r="AS343" s="216">
        <f t="shared" ref="AS343" si="5843">AS342</f>
        <v>0</v>
      </c>
      <c r="AT343" s="398">
        <v>24.7</v>
      </c>
      <c r="AU343" s="240">
        <f t="shared" si="5763"/>
        <v>0</v>
      </c>
      <c r="AV343" s="214">
        <f t="shared" ref="AV343" si="5844">AV342</f>
        <v>0</v>
      </c>
      <c r="AW343" s="397">
        <v>-410</v>
      </c>
      <c r="AX343" s="236">
        <f t="shared" si="5764"/>
        <v>0</v>
      </c>
      <c r="AY343" s="212">
        <f t="shared" ref="AY343" si="5845">AY342</f>
        <v>1</v>
      </c>
      <c r="AZ343" s="383">
        <v>1799.78</v>
      </c>
      <c r="BA343" s="241">
        <f t="shared" si="5765"/>
        <v>1799.78</v>
      </c>
      <c r="BB343" s="214">
        <f t="shared" ref="BB343" si="5846">BB342</f>
        <v>0</v>
      </c>
      <c r="BC343" s="383">
        <v>144.88</v>
      </c>
      <c r="BD343" s="242">
        <f t="shared" si="5766"/>
        <v>0</v>
      </c>
      <c r="BE343" s="212">
        <f t="shared" ref="BE343" si="5847">BE342</f>
        <v>0</v>
      </c>
      <c r="BF343" s="374">
        <v>-1330.5</v>
      </c>
      <c r="BG343" s="242">
        <f t="shared" si="5767"/>
        <v>0</v>
      </c>
      <c r="BH343" s="212">
        <f t="shared" ref="BH343" si="5848">BH342</f>
        <v>1</v>
      </c>
      <c r="BI343" s="374">
        <v>-704.25</v>
      </c>
      <c r="BJ343" s="240">
        <f t="shared" si="5768"/>
        <v>-704.25</v>
      </c>
      <c r="BK343" s="212">
        <f t="shared" ref="BK343" si="5849">BK342</f>
        <v>0</v>
      </c>
      <c r="BL343" s="374">
        <v>-203.25</v>
      </c>
      <c r="BM343" s="240">
        <f t="shared" si="5769"/>
        <v>0</v>
      </c>
      <c r="BN343" s="212">
        <f t="shared" ref="BN343" si="5850">BN342</f>
        <v>0</v>
      </c>
      <c r="BO343" s="397">
        <v>-145.25</v>
      </c>
      <c r="BP343" s="236">
        <f t="shared" si="5770"/>
        <v>0</v>
      </c>
      <c r="BQ343" s="212">
        <f t="shared" ref="BQ343" si="5851">BQ342</f>
        <v>2</v>
      </c>
      <c r="BR343" s="397">
        <v>-401.51</v>
      </c>
      <c r="BS343" s="242">
        <f t="shared" si="5771"/>
        <v>-803.02</v>
      </c>
      <c r="BT343" s="212">
        <f t="shared" ref="BT343" si="5852">BT342</f>
        <v>0</v>
      </c>
      <c r="BU343" s="397">
        <v>-220.26</v>
      </c>
      <c r="BV343" s="240">
        <f t="shared" si="5772"/>
        <v>0</v>
      </c>
      <c r="BW343" s="220">
        <f t="shared" ref="BW343" si="5853">BW342</f>
        <v>0</v>
      </c>
      <c r="BX343" s="397">
        <v>-75.25</v>
      </c>
      <c r="BY343" s="236">
        <f t="shared" si="5773"/>
        <v>0</v>
      </c>
      <c r="BZ343" s="212">
        <f t="shared" si="5809"/>
        <v>0</v>
      </c>
      <c r="CA343" s="213"/>
      <c r="CB343" s="240">
        <f t="shared" si="5774"/>
        <v>0</v>
      </c>
      <c r="CC343" s="214">
        <f t="shared" si="5810"/>
        <v>0</v>
      </c>
      <c r="CD343" s="215"/>
      <c r="CE343" s="242">
        <f t="shared" si="5775"/>
        <v>0</v>
      </c>
      <c r="CF343" s="221">
        <f t="shared" si="5776"/>
        <v>272.51</v>
      </c>
      <c r="CG343" s="222">
        <f t="shared" si="5777"/>
        <v>1</v>
      </c>
      <c r="CH343" s="222">
        <f t="shared" si="5778"/>
        <v>0</v>
      </c>
      <c r="CI343" s="223">
        <v>43556</v>
      </c>
      <c r="CJ343" s="209">
        <f t="shared" si="5779"/>
        <v>272.51</v>
      </c>
      <c r="CK343" s="209">
        <f t="shared" si="5780"/>
        <v>0</v>
      </c>
      <c r="CL343" s="209">
        <f t="shared" si="5811"/>
        <v>1405747.94</v>
      </c>
      <c r="CM343" s="207">
        <f>MAX(CL55:CL343)</f>
        <v>1406646.0799999998</v>
      </c>
      <c r="CN343" s="207">
        <f t="shared" si="5781"/>
        <v>-898.13999999989755</v>
      </c>
      <c r="CO343" s="225" t="b">
        <f>(CN344=CM394)</f>
        <v>0</v>
      </c>
      <c r="CP343" s="226">
        <f t="shared" si="5749"/>
        <v>0</v>
      </c>
      <c r="CQ343" s="265"/>
      <c r="CR343" s="266"/>
      <c r="CS343" s="266"/>
      <c r="CT343" s="266"/>
      <c r="CU343" s="266"/>
      <c r="CV343" s="266"/>
      <c r="CW343" s="266"/>
      <c r="CX343" s="266"/>
      <c r="CY343" s="266"/>
      <c r="CZ343" s="266"/>
      <c r="DA343" s="266"/>
      <c r="DB343" s="266"/>
      <c r="DC343" s="266"/>
      <c r="DD343" s="266"/>
      <c r="DE343" s="266"/>
      <c r="DF343" s="266"/>
      <c r="DG343" s="266"/>
      <c r="DH343" s="266"/>
      <c r="DI343" s="266"/>
      <c r="DJ343" s="266"/>
      <c r="DK343" s="266"/>
      <c r="DL343" s="266"/>
      <c r="DM343" s="266"/>
      <c r="DN343" s="266"/>
      <c r="DO343" s="266"/>
      <c r="DP343" s="267"/>
      <c r="DQ343" s="266"/>
      <c r="DR343" s="268"/>
      <c r="DS343" s="265"/>
      <c r="DT343" s="232"/>
      <c r="DU343" s="232"/>
      <c r="DV343" s="232"/>
      <c r="DW343" s="232"/>
      <c r="DX343" s="232"/>
      <c r="DY343" s="232"/>
      <c r="DZ343" s="232"/>
      <c r="EA343" s="232"/>
      <c r="EB343" s="232"/>
      <c r="EC343" s="232"/>
      <c r="ED343" s="232"/>
      <c r="EE343" s="232"/>
      <c r="EF343" s="232"/>
      <c r="EG343" s="232"/>
      <c r="EH343" s="232"/>
      <c r="EI343" s="232"/>
      <c r="EJ343" s="232"/>
      <c r="EK343" s="232"/>
      <c r="EL343" s="232"/>
      <c r="EM343" s="232"/>
      <c r="EN343" s="205"/>
      <c r="EO343" s="205"/>
      <c r="EP343" s="205"/>
      <c r="EQ343" s="205"/>
      <c r="ER343" s="205"/>
      <c r="ES343" s="205"/>
      <c r="ET343" s="205"/>
      <c r="EU343" s="205"/>
      <c r="EV343" s="205"/>
      <c r="EW343" s="205"/>
      <c r="EX343" s="205"/>
      <c r="EY343" s="205"/>
      <c r="EZ343" s="205"/>
      <c r="FA343" s="233"/>
      <c r="FB343" s="233"/>
      <c r="FC343" s="233"/>
      <c r="FD343" s="233"/>
      <c r="FE343" s="233"/>
      <c r="FF343" s="233"/>
      <c r="FG343" s="233"/>
      <c r="FH343" s="233"/>
      <c r="FI343" s="233"/>
    </row>
    <row r="344" spans="1:165" s="234" customFormat="1" ht="19.5" customHeight="1" x14ac:dyDescent="0.35">
      <c r="A344" s="205"/>
      <c r="B344" s="466">
        <f t="shared" si="5782"/>
        <v>43586</v>
      </c>
      <c r="C344" s="467">
        <f t="shared" si="5783"/>
        <v>64554.850000000006</v>
      </c>
      <c r="D344" s="467">
        <v>0</v>
      </c>
      <c r="E344" s="467">
        <v>0</v>
      </c>
      <c r="F344" s="467">
        <f t="shared" si="5750"/>
        <v>13927.49</v>
      </c>
      <c r="G344" s="467">
        <f t="shared" si="5784"/>
        <v>78482.340000000011</v>
      </c>
      <c r="H344" s="480">
        <f t="shared" si="5785"/>
        <v>0.21574660927877609</v>
      </c>
      <c r="I344" s="347">
        <f t="shared" si="5786"/>
        <v>1419675.43</v>
      </c>
      <c r="J344" s="210">
        <f t="shared" si="5751"/>
        <v>0</v>
      </c>
      <c r="K344" s="211">
        <v>43586</v>
      </c>
      <c r="L344" s="212">
        <f t="shared" si="5787"/>
        <v>1</v>
      </c>
      <c r="M344" s="398">
        <v>9688.5</v>
      </c>
      <c r="N344" s="235">
        <f t="shared" si="5752"/>
        <v>9688.5</v>
      </c>
      <c r="O344" s="214">
        <f t="shared" ref="O344" si="5854">O343</f>
        <v>0</v>
      </c>
      <c r="P344" s="398">
        <v>968.85</v>
      </c>
      <c r="Q344" s="236">
        <f t="shared" si="5753"/>
        <v>0</v>
      </c>
      <c r="R344" s="212">
        <f t="shared" ref="R344" si="5855">R343</f>
        <v>0</v>
      </c>
      <c r="S344" s="398">
        <v>5082.6000000000004</v>
      </c>
      <c r="T344" s="237">
        <f t="shared" si="5754"/>
        <v>0</v>
      </c>
      <c r="U344" s="216">
        <f t="shared" ref="U344" si="5856">U343</f>
        <v>0</v>
      </c>
      <c r="V344" s="398">
        <v>473.16</v>
      </c>
      <c r="W344" s="237">
        <f t="shared" si="5755"/>
        <v>0</v>
      </c>
      <c r="X344" s="216">
        <f t="shared" ref="X344" si="5857">X343</f>
        <v>0</v>
      </c>
      <c r="Y344" s="382">
        <v>-3365</v>
      </c>
      <c r="Z344" s="238">
        <f t="shared" si="5756"/>
        <v>0</v>
      </c>
      <c r="AA344" s="218">
        <f t="shared" ref="AA344" si="5858">AA343</f>
        <v>1</v>
      </c>
      <c r="AB344" s="382">
        <v>-1741</v>
      </c>
      <c r="AC344" s="239">
        <f t="shared" si="5757"/>
        <v>-1741</v>
      </c>
      <c r="AD344" s="216">
        <f t="shared" ref="AD344" si="5859">AD343</f>
        <v>0</v>
      </c>
      <c r="AE344" s="382">
        <v>-441.8</v>
      </c>
      <c r="AF344" s="239">
        <f t="shared" si="5758"/>
        <v>0</v>
      </c>
      <c r="AG344" s="216">
        <f t="shared" ref="AG344" si="5860">AG343</f>
        <v>0</v>
      </c>
      <c r="AH344" s="383">
        <v>1790</v>
      </c>
      <c r="AI344" s="238">
        <f t="shared" si="5759"/>
        <v>0</v>
      </c>
      <c r="AJ344" s="218">
        <f t="shared" ref="AJ344" si="5861">AJ343</f>
        <v>0</v>
      </c>
      <c r="AK344" s="383">
        <v>895</v>
      </c>
      <c r="AL344" s="239">
        <f t="shared" si="5760"/>
        <v>0</v>
      </c>
      <c r="AM344" s="216">
        <f t="shared" ref="AM344" si="5862">AM343</f>
        <v>1</v>
      </c>
      <c r="AN344" s="383">
        <v>358</v>
      </c>
      <c r="AO344" s="238">
        <f t="shared" si="5761"/>
        <v>358</v>
      </c>
      <c r="AP344" s="218">
        <f t="shared" ref="AP344" si="5863">AP343</f>
        <v>1</v>
      </c>
      <c r="AQ344" s="398">
        <v>1079</v>
      </c>
      <c r="AR344" s="239">
        <f t="shared" si="5762"/>
        <v>1079</v>
      </c>
      <c r="AS344" s="216">
        <f t="shared" ref="AS344" si="5864">AS343</f>
        <v>0</v>
      </c>
      <c r="AT344" s="398">
        <v>107.9</v>
      </c>
      <c r="AU344" s="240">
        <f t="shared" si="5763"/>
        <v>0</v>
      </c>
      <c r="AV344" s="214">
        <f t="shared" ref="AV344" si="5865">AV343</f>
        <v>0</v>
      </c>
      <c r="AW344" s="398">
        <v>706</v>
      </c>
      <c r="AX344" s="236">
        <f t="shared" si="5764"/>
        <v>0</v>
      </c>
      <c r="AY344" s="212">
        <f t="shared" ref="AY344" si="5866">AY343</f>
        <v>1</v>
      </c>
      <c r="AZ344" s="382">
        <v>-2031.51</v>
      </c>
      <c r="BA344" s="241">
        <f t="shared" si="5765"/>
        <v>-2031.51</v>
      </c>
      <c r="BB344" s="214">
        <f t="shared" ref="BB344" si="5867">BB343</f>
        <v>0</v>
      </c>
      <c r="BC344" s="382">
        <v>-238.25</v>
      </c>
      <c r="BD344" s="242">
        <f t="shared" si="5766"/>
        <v>0</v>
      </c>
      <c r="BE344" s="212">
        <f t="shared" ref="BE344" si="5868">BE343</f>
        <v>0</v>
      </c>
      <c r="BF344" s="375">
        <v>555</v>
      </c>
      <c r="BG344" s="242">
        <f t="shared" si="5767"/>
        <v>0</v>
      </c>
      <c r="BH344" s="212">
        <f t="shared" ref="BH344" si="5869">BH343</f>
        <v>1</v>
      </c>
      <c r="BI344" s="375">
        <v>277.5</v>
      </c>
      <c r="BJ344" s="240">
        <f t="shared" si="5768"/>
        <v>277.5</v>
      </c>
      <c r="BK344" s="212">
        <f t="shared" ref="BK344" si="5870">BK343</f>
        <v>0</v>
      </c>
      <c r="BL344" s="375">
        <v>55.5</v>
      </c>
      <c r="BM344" s="240">
        <f t="shared" si="5769"/>
        <v>0</v>
      </c>
      <c r="BN344" s="212">
        <f t="shared" ref="BN344" si="5871">BN343</f>
        <v>0</v>
      </c>
      <c r="BO344" s="397">
        <v>-390.5</v>
      </c>
      <c r="BP344" s="236">
        <f t="shared" si="5770"/>
        <v>0</v>
      </c>
      <c r="BQ344" s="212">
        <f t="shared" ref="BQ344" si="5872">BQ343</f>
        <v>2</v>
      </c>
      <c r="BR344" s="398">
        <v>3148.5</v>
      </c>
      <c r="BS344" s="242">
        <f t="shared" si="5771"/>
        <v>6297</v>
      </c>
      <c r="BT344" s="212">
        <f t="shared" ref="BT344" si="5873">BT343</f>
        <v>0</v>
      </c>
      <c r="BU344" s="398">
        <v>1554.75</v>
      </c>
      <c r="BV344" s="240">
        <f t="shared" si="5772"/>
        <v>0</v>
      </c>
      <c r="BW344" s="220">
        <f t="shared" ref="BW344" si="5874">BW343</f>
        <v>0</v>
      </c>
      <c r="BX344" s="398">
        <v>279.75</v>
      </c>
      <c r="BY344" s="236">
        <f t="shared" si="5773"/>
        <v>0</v>
      </c>
      <c r="BZ344" s="212">
        <f t="shared" si="5809"/>
        <v>0</v>
      </c>
      <c r="CA344" s="213"/>
      <c r="CB344" s="240">
        <f t="shared" si="5774"/>
        <v>0</v>
      </c>
      <c r="CC344" s="214">
        <f t="shared" si="5810"/>
        <v>0</v>
      </c>
      <c r="CD344" s="215"/>
      <c r="CE344" s="242">
        <f t="shared" si="5775"/>
        <v>0</v>
      </c>
      <c r="CF344" s="221">
        <f t="shared" si="5776"/>
        <v>13927.49</v>
      </c>
      <c r="CG344" s="222">
        <f t="shared" si="5777"/>
        <v>1</v>
      </c>
      <c r="CH344" s="222">
        <f t="shared" si="5778"/>
        <v>0</v>
      </c>
      <c r="CI344" s="223">
        <v>43586</v>
      </c>
      <c r="CJ344" s="209">
        <f t="shared" si="5779"/>
        <v>13927.49</v>
      </c>
      <c r="CK344" s="209">
        <f t="shared" si="5780"/>
        <v>0</v>
      </c>
      <c r="CL344" s="209">
        <f t="shared" si="5811"/>
        <v>1419675.43</v>
      </c>
      <c r="CM344" s="207">
        <f>MAX(CL55:CL344)</f>
        <v>1419675.43</v>
      </c>
      <c r="CN344" s="207">
        <f t="shared" si="5781"/>
        <v>0</v>
      </c>
      <c r="CO344" s="225" t="b">
        <f>(CN345=CM394)</f>
        <v>0</v>
      </c>
      <c r="CP344" s="226">
        <f t="shared" si="5749"/>
        <v>0</v>
      </c>
      <c r="CQ344" s="265"/>
      <c r="CR344" s="266"/>
      <c r="CS344" s="266"/>
      <c r="CT344" s="266"/>
      <c r="CU344" s="266"/>
      <c r="CV344" s="266"/>
      <c r="CW344" s="266"/>
      <c r="CX344" s="266"/>
      <c r="CY344" s="266"/>
      <c r="CZ344" s="266"/>
      <c r="DA344" s="266"/>
      <c r="DB344" s="266"/>
      <c r="DC344" s="266"/>
      <c r="DD344" s="266"/>
      <c r="DE344" s="266"/>
      <c r="DF344" s="266"/>
      <c r="DG344" s="266"/>
      <c r="DH344" s="266"/>
      <c r="DI344" s="266"/>
      <c r="DJ344" s="266"/>
      <c r="DK344" s="266"/>
      <c r="DL344" s="266"/>
      <c r="DM344" s="266"/>
      <c r="DN344" s="266"/>
      <c r="DO344" s="266"/>
      <c r="DP344" s="267"/>
      <c r="DQ344" s="266"/>
      <c r="DR344" s="268"/>
      <c r="DS344" s="265"/>
      <c r="DT344" s="232"/>
      <c r="DU344" s="232"/>
      <c r="DV344" s="232"/>
      <c r="DW344" s="232"/>
      <c r="DX344" s="232"/>
      <c r="DY344" s="232"/>
      <c r="DZ344" s="232"/>
      <c r="EA344" s="232"/>
      <c r="EB344" s="232"/>
      <c r="EC344" s="232"/>
      <c r="ED344" s="232"/>
      <c r="EE344" s="232"/>
      <c r="EF344" s="232"/>
      <c r="EG344" s="232"/>
      <c r="EH344" s="232"/>
      <c r="EI344" s="232"/>
      <c r="EJ344" s="232"/>
      <c r="EK344" s="232"/>
      <c r="EL344" s="232"/>
      <c r="EM344" s="232"/>
      <c r="EN344" s="205"/>
      <c r="EO344" s="205"/>
      <c r="EP344" s="205"/>
      <c r="EQ344" s="205"/>
      <c r="ER344" s="205"/>
      <c r="ES344" s="205"/>
      <c r="ET344" s="205"/>
      <c r="EU344" s="205"/>
      <c r="EV344" s="205"/>
      <c r="EW344" s="205"/>
      <c r="EX344" s="205"/>
      <c r="EY344" s="205"/>
      <c r="EZ344" s="205"/>
      <c r="FA344" s="233"/>
      <c r="FB344" s="233"/>
      <c r="FC344" s="233"/>
      <c r="FD344" s="233"/>
      <c r="FE344" s="233"/>
      <c r="FF344" s="233"/>
      <c r="FG344" s="233"/>
      <c r="FH344" s="233"/>
      <c r="FI344" s="233"/>
    </row>
    <row r="345" spans="1:165" s="234" customFormat="1" ht="19.5" customHeight="1" x14ac:dyDescent="0.35">
      <c r="A345" s="205"/>
      <c r="B345" s="466">
        <f t="shared" si="5782"/>
        <v>43617</v>
      </c>
      <c r="C345" s="467">
        <f t="shared" si="5783"/>
        <v>78482.340000000011</v>
      </c>
      <c r="D345" s="467">
        <v>0</v>
      </c>
      <c r="E345" s="467">
        <v>0</v>
      </c>
      <c r="F345" s="467">
        <f t="shared" si="5750"/>
        <v>5682.87</v>
      </c>
      <c r="G345" s="467">
        <f t="shared" si="5784"/>
        <v>84165.21</v>
      </c>
      <c r="H345" s="480">
        <f t="shared" si="5785"/>
        <v>7.240953824771279E-2</v>
      </c>
      <c r="I345" s="347">
        <f t="shared" si="5786"/>
        <v>1425358.3</v>
      </c>
      <c r="J345" s="210">
        <f t="shared" si="5751"/>
        <v>0</v>
      </c>
      <c r="K345" s="211">
        <v>43617</v>
      </c>
      <c r="L345" s="212">
        <f t="shared" si="5787"/>
        <v>1</v>
      </c>
      <c r="M345" s="397">
        <v>-4021</v>
      </c>
      <c r="N345" s="235">
        <f t="shared" si="5752"/>
        <v>-4021</v>
      </c>
      <c r="O345" s="214">
        <f t="shared" ref="O345" si="5875">O344</f>
        <v>0</v>
      </c>
      <c r="P345" s="397">
        <v>-437.2</v>
      </c>
      <c r="Q345" s="236">
        <f t="shared" si="5753"/>
        <v>0</v>
      </c>
      <c r="R345" s="212">
        <f t="shared" ref="R345" si="5876">R344</f>
        <v>0</v>
      </c>
      <c r="S345" s="397">
        <v>-4612.3999999999996</v>
      </c>
      <c r="T345" s="237">
        <f t="shared" si="5754"/>
        <v>0</v>
      </c>
      <c r="U345" s="216">
        <f t="shared" ref="U345" si="5877">U344</f>
        <v>0</v>
      </c>
      <c r="V345" s="397">
        <v>-496.34</v>
      </c>
      <c r="W345" s="237">
        <f t="shared" si="5755"/>
        <v>0</v>
      </c>
      <c r="X345" s="216">
        <f t="shared" ref="X345" si="5878">X344</f>
        <v>0</v>
      </c>
      <c r="Y345" s="383">
        <v>10390</v>
      </c>
      <c r="Z345" s="238">
        <f t="shared" si="5756"/>
        <v>0</v>
      </c>
      <c r="AA345" s="218">
        <f t="shared" ref="AA345" si="5879">AA344</f>
        <v>1</v>
      </c>
      <c r="AB345" s="383">
        <v>5195</v>
      </c>
      <c r="AC345" s="239">
        <f t="shared" si="5757"/>
        <v>5195</v>
      </c>
      <c r="AD345" s="216">
        <f t="shared" ref="AD345" si="5880">AD344</f>
        <v>0</v>
      </c>
      <c r="AE345" s="383">
        <v>1039</v>
      </c>
      <c r="AF345" s="239">
        <f t="shared" si="5758"/>
        <v>0</v>
      </c>
      <c r="AG345" s="216">
        <f t="shared" ref="AG345" si="5881">AG344</f>
        <v>0</v>
      </c>
      <c r="AH345" s="383">
        <v>1286</v>
      </c>
      <c r="AI345" s="238">
        <f t="shared" si="5759"/>
        <v>0</v>
      </c>
      <c r="AJ345" s="218">
        <f t="shared" ref="AJ345" si="5882">AJ344</f>
        <v>0</v>
      </c>
      <c r="AK345" s="383">
        <v>623.5</v>
      </c>
      <c r="AL345" s="239">
        <f t="shared" si="5760"/>
        <v>0</v>
      </c>
      <c r="AM345" s="216">
        <f t="shared" ref="AM345" si="5883">AM344</f>
        <v>1</v>
      </c>
      <c r="AN345" s="383">
        <v>226</v>
      </c>
      <c r="AO345" s="238">
        <f t="shared" si="5761"/>
        <v>226</v>
      </c>
      <c r="AP345" s="218">
        <f t="shared" ref="AP345" si="5884">AP344</f>
        <v>1</v>
      </c>
      <c r="AQ345" s="397">
        <v>-675</v>
      </c>
      <c r="AR345" s="239">
        <f t="shared" si="5762"/>
        <v>-675</v>
      </c>
      <c r="AS345" s="216">
        <f t="shared" ref="AS345" si="5885">AS344</f>
        <v>0</v>
      </c>
      <c r="AT345" s="397">
        <v>-172.8</v>
      </c>
      <c r="AU345" s="240">
        <f t="shared" si="5763"/>
        <v>0</v>
      </c>
      <c r="AV345" s="214">
        <f t="shared" ref="AV345" si="5886">AV344</f>
        <v>0</v>
      </c>
      <c r="AW345" s="398">
        <v>1223</v>
      </c>
      <c r="AX345" s="236">
        <f t="shared" si="5764"/>
        <v>0</v>
      </c>
      <c r="AY345" s="212">
        <f t="shared" ref="AY345" si="5887">AY344</f>
        <v>1</v>
      </c>
      <c r="AZ345" s="383">
        <v>3834.99</v>
      </c>
      <c r="BA345" s="241">
        <f t="shared" si="5765"/>
        <v>3834.99</v>
      </c>
      <c r="BB345" s="214">
        <f t="shared" ref="BB345" si="5888">BB344</f>
        <v>0</v>
      </c>
      <c r="BC345" s="383">
        <v>383.5</v>
      </c>
      <c r="BD345" s="242">
        <f t="shared" si="5766"/>
        <v>0</v>
      </c>
      <c r="BE345" s="212">
        <f t="shared" ref="BE345" si="5889">BE344</f>
        <v>0</v>
      </c>
      <c r="BF345" s="375">
        <v>684.75</v>
      </c>
      <c r="BG345" s="242">
        <f t="shared" si="5767"/>
        <v>0</v>
      </c>
      <c r="BH345" s="212">
        <f t="shared" ref="BH345" si="5890">BH344</f>
        <v>1</v>
      </c>
      <c r="BI345" s="375">
        <v>322.88</v>
      </c>
      <c r="BJ345" s="240">
        <f t="shared" si="5768"/>
        <v>322.88</v>
      </c>
      <c r="BK345" s="212">
        <f t="shared" ref="BK345" si="5891">BK344</f>
        <v>0</v>
      </c>
      <c r="BL345" s="375">
        <v>33.380000000000003</v>
      </c>
      <c r="BM345" s="240">
        <f t="shared" si="5769"/>
        <v>0</v>
      </c>
      <c r="BN345" s="212">
        <f t="shared" ref="BN345" si="5892">BN344</f>
        <v>0</v>
      </c>
      <c r="BO345" s="397">
        <v>-381.25</v>
      </c>
      <c r="BP345" s="236">
        <f t="shared" si="5770"/>
        <v>0</v>
      </c>
      <c r="BQ345" s="212">
        <f t="shared" ref="BQ345" si="5893">BQ344</f>
        <v>2</v>
      </c>
      <c r="BR345" s="398">
        <v>400</v>
      </c>
      <c r="BS345" s="242">
        <f t="shared" si="5771"/>
        <v>800</v>
      </c>
      <c r="BT345" s="212">
        <f t="shared" ref="BT345" si="5894">BT344</f>
        <v>0</v>
      </c>
      <c r="BU345" s="398">
        <v>200</v>
      </c>
      <c r="BV345" s="240">
        <f t="shared" si="5772"/>
        <v>0</v>
      </c>
      <c r="BW345" s="220">
        <f t="shared" ref="BW345" si="5895">BW344</f>
        <v>0</v>
      </c>
      <c r="BX345" s="398">
        <v>40</v>
      </c>
      <c r="BY345" s="236">
        <f t="shared" si="5773"/>
        <v>0</v>
      </c>
      <c r="BZ345" s="212">
        <f t="shared" si="5809"/>
        <v>0</v>
      </c>
      <c r="CA345" s="213"/>
      <c r="CB345" s="240">
        <f t="shared" si="5774"/>
        <v>0</v>
      </c>
      <c r="CC345" s="214">
        <f t="shared" si="5810"/>
        <v>0</v>
      </c>
      <c r="CD345" s="215"/>
      <c r="CE345" s="242">
        <f t="shared" si="5775"/>
        <v>0</v>
      </c>
      <c r="CF345" s="221">
        <f t="shared" si="5776"/>
        <v>5682.87</v>
      </c>
      <c r="CG345" s="222">
        <f t="shared" si="5777"/>
        <v>1</v>
      </c>
      <c r="CH345" s="222">
        <f t="shared" si="5778"/>
        <v>0</v>
      </c>
      <c r="CI345" s="223">
        <v>43617</v>
      </c>
      <c r="CJ345" s="209">
        <f t="shared" si="5779"/>
        <v>5682.87</v>
      </c>
      <c r="CK345" s="209">
        <f t="shared" si="5780"/>
        <v>0</v>
      </c>
      <c r="CL345" s="209">
        <f t="shared" si="5811"/>
        <v>1425358.3</v>
      </c>
      <c r="CM345" s="207">
        <f>MAX(CL55:CL345)</f>
        <v>1425358.3</v>
      </c>
      <c r="CN345" s="207">
        <f t="shared" si="5781"/>
        <v>0</v>
      </c>
      <c r="CO345" s="225" t="b">
        <f>(CN346=CM394)</f>
        <v>0</v>
      </c>
      <c r="CP345" s="226">
        <f t="shared" si="5749"/>
        <v>0</v>
      </c>
      <c r="CQ345" s="265"/>
      <c r="CR345" s="266"/>
      <c r="CS345" s="266"/>
      <c r="CT345" s="266"/>
      <c r="CU345" s="266"/>
      <c r="CV345" s="266"/>
      <c r="CW345" s="266"/>
      <c r="CX345" s="266"/>
      <c r="CY345" s="266"/>
      <c r="CZ345" s="266"/>
      <c r="DA345" s="266"/>
      <c r="DB345" s="266"/>
      <c r="DC345" s="266"/>
      <c r="DD345" s="266"/>
      <c r="DE345" s="266"/>
      <c r="DF345" s="266"/>
      <c r="DG345" s="266"/>
      <c r="DH345" s="266"/>
      <c r="DI345" s="266"/>
      <c r="DJ345" s="266"/>
      <c r="DK345" s="266"/>
      <c r="DL345" s="266"/>
      <c r="DM345" s="266"/>
      <c r="DN345" s="266"/>
      <c r="DO345" s="266"/>
      <c r="DP345" s="267"/>
      <c r="DQ345" s="266"/>
      <c r="DR345" s="268"/>
      <c r="DS345" s="265"/>
      <c r="DT345" s="232"/>
      <c r="DU345" s="232"/>
      <c r="DV345" s="232"/>
      <c r="DW345" s="232"/>
      <c r="DX345" s="232"/>
      <c r="DY345" s="232"/>
      <c r="DZ345" s="232"/>
      <c r="EA345" s="232"/>
      <c r="EB345" s="232"/>
      <c r="EC345" s="232"/>
      <c r="ED345" s="232"/>
      <c r="EE345" s="232"/>
      <c r="EF345" s="232"/>
      <c r="EG345" s="232"/>
      <c r="EH345" s="232"/>
      <c r="EI345" s="232"/>
      <c r="EJ345" s="232"/>
      <c r="EK345" s="232"/>
      <c r="EL345" s="232"/>
      <c r="EM345" s="232"/>
      <c r="EN345" s="205"/>
      <c r="EO345" s="205"/>
      <c r="EP345" s="205"/>
      <c r="EQ345" s="205"/>
      <c r="ER345" s="205"/>
      <c r="ES345" s="205"/>
      <c r="ET345" s="205"/>
      <c r="EU345" s="205"/>
      <c r="EV345" s="205"/>
      <c r="EW345" s="205"/>
      <c r="EX345" s="205"/>
      <c r="EY345" s="205"/>
      <c r="EZ345" s="205"/>
      <c r="FA345" s="233"/>
      <c r="FB345" s="233"/>
      <c r="FC345" s="233"/>
      <c r="FD345" s="233"/>
      <c r="FE345" s="233"/>
      <c r="FF345" s="233"/>
      <c r="FG345" s="233"/>
      <c r="FH345" s="233"/>
      <c r="FI345" s="233"/>
    </row>
    <row r="346" spans="1:165" s="234" customFormat="1" ht="19.5" customHeight="1" x14ac:dyDescent="0.35">
      <c r="A346" s="205"/>
      <c r="B346" s="466">
        <f t="shared" si="5782"/>
        <v>43647</v>
      </c>
      <c r="C346" s="467">
        <f t="shared" si="5783"/>
        <v>84165.21</v>
      </c>
      <c r="D346" s="467">
        <v>0</v>
      </c>
      <c r="E346" s="467">
        <v>0</v>
      </c>
      <c r="F346" s="467">
        <f t="shared" si="5750"/>
        <v>-1939.08</v>
      </c>
      <c r="G346" s="467">
        <f t="shared" si="5784"/>
        <v>82226.13</v>
      </c>
      <c r="H346" s="480">
        <f t="shared" si="5785"/>
        <v>-2.303897299133454E-2</v>
      </c>
      <c r="I346" s="347">
        <f t="shared" si="5786"/>
        <v>1423419.22</v>
      </c>
      <c r="J346" s="210">
        <f t="shared" si="5751"/>
        <v>-1939.0800000000745</v>
      </c>
      <c r="K346" s="211">
        <v>43647</v>
      </c>
      <c r="L346" s="212">
        <f t="shared" si="5787"/>
        <v>1</v>
      </c>
      <c r="M346" s="398">
        <v>1931</v>
      </c>
      <c r="N346" s="235">
        <f t="shared" si="5752"/>
        <v>1931</v>
      </c>
      <c r="O346" s="214">
        <f t="shared" ref="O346" si="5896">O345</f>
        <v>0</v>
      </c>
      <c r="P346" s="398">
        <v>193.1</v>
      </c>
      <c r="Q346" s="236">
        <f t="shared" si="5753"/>
        <v>0</v>
      </c>
      <c r="R346" s="212">
        <f t="shared" ref="R346" si="5897">R345</f>
        <v>0</v>
      </c>
      <c r="S346" s="398">
        <v>3554.2</v>
      </c>
      <c r="T346" s="237">
        <f t="shared" si="5754"/>
        <v>0</v>
      </c>
      <c r="U346" s="216">
        <f t="shared" ref="U346" si="5898">U345</f>
        <v>0</v>
      </c>
      <c r="V346" s="398">
        <v>355.42</v>
      </c>
      <c r="W346" s="237">
        <f t="shared" si="5755"/>
        <v>0</v>
      </c>
      <c r="X346" s="216">
        <f t="shared" ref="X346" si="5899">X345</f>
        <v>0</v>
      </c>
      <c r="Y346" s="383">
        <v>274</v>
      </c>
      <c r="Z346" s="238">
        <f t="shared" si="5756"/>
        <v>0</v>
      </c>
      <c r="AA346" s="218">
        <f t="shared" ref="AA346" si="5900">AA345</f>
        <v>1</v>
      </c>
      <c r="AB346" s="383">
        <v>137</v>
      </c>
      <c r="AC346" s="239">
        <f t="shared" si="5757"/>
        <v>137</v>
      </c>
      <c r="AD346" s="216">
        <f t="shared" ref="AD346" si="5901">AD345</f>
        <v>0</v>
      </c>
      <c r="AE346" s="383">
        <v>27.4</v>
      </c>
      <c r="AF346" s="239">
        <f t="shared" si="5758"/>
        <v>0</v>
      </c>
      <c r="AG346" s="216">
        <f t="shared" ref="AG346" si="5902">AG345</f>
        <v>0</v>
      </c>
      <c r="AH346" s="383">
        <v>4745</v>
      </c>
      <c r="AI346" s="238">
        <f t="shared" si="5759"/>
        <v>0</v>
      </c>
      <c r="AJ346" s="218">
        <f t="shared" ref="AJ346" si="5903">AJ345</f>
        <v>0</v>
      </c>
      <c r="AK346" s="383">
        <v>2372.5</v>
      </c>
      <c r="AL346" s="239">
        <f t="shared" si="5760"/>
        <v>0</v>
      </c>
      <c r="AM346" s="216">
        <f t="shared" ref="AM346" si="5904">AM345</f>
        <v>1</v>
      </c>
      <c r="AN346" s="383">
        <v>949</v>
      </c>
      <c r="AO346" s="238">
        <f t="shared" si="5761"/>
        <v>949</v>
      </c>
      <c r="AP346" s="218">
        <f t="shared" ref="AP346" si="5905">AP345</f>
        <v>1</v>
      </c>
      <c r="AQ346" s="398">
        <v>299</v>
      </c>
      <c r="AR346" s="239">
        <f t="shared" si="5762"/>
        <v>299</v>
      </c>
      <c r="AS346" s="216">
        <f t="shared" ref="AS346" si="5906">AS345</f>
        <v>0</v>
      </c>
      <c r="AT346" s="397">
        <v>-5.2</v>
      </c>
      <c r="AU346" s="240">
        <f t="shared" si="5763"/>
        <v>0</v>
      </c>
      <c r="AV346" s="214">
        <f t="shared" ref="AV346" si="5907">AV345</f>
        <v>0</v>
      </c>
      <c r="AW346" s="397">
        <v>-326</v>
      </c>
      <c r="AX346" s="236">
        <f t="shared" si="5764"/>
        <v>0</v>
      </c>
      <c r="AY346" s="212">
        <f t="shared" ref="AY346" si="5908">AY345</f>
        <v>1</v>
      </c>
      <c r="AZ346" s="382">
        <v>-3582</v>
      </c>
      <c r="BA346" s="241">
        <f t="shared" si="5765"/>
        <v>-3582</v>
      </c>
      <c r="BB346" s="214">
        <f t="shared" ref="BB346" si="5909">BB345</f>
        <v>0</v>
      </c>
      <c r="BC346" s="382">
        <v>-463.5</v>
      </c>
      <c r="BD346" s="242">
        <f t="shared" si="5766"/>
        <v>0</v>
      </c>
      <c r="BE346" s="212">
        <f t="shared" ref="BE346" si="5910">BE345</f>
        <v>0</v>
      </c>
      <c r="BF346" s="375">
        <v>11</v>
      </c>
      <c r="BG346" s="242">
        <f t="shared" si="5767"/>
        <v>0</v>
      </c>
      <c r="BH346" s="212">
        <f t="shared" ref="BH346" si="5911">BH345</f>
        <v>1</v>
      </c>
      <c r="BI346" s="374">
        <v>-14</v>
      </c>
      <c r="BJ346" s="240">
        <f t="shared" si="5768"/>
        <v>-14</v>
      </c>
      <c r="BK346" s="212">
        <f t="shared" ref="BK346" si="5912">BK345</f>
        <v>0</v>
      </c>
      <c r="BL346" s="374">
        <v>-34</v>
      </c>
      <c r="BM346" s="240">
        <f t="shared" si="5769"/>
        <v>0</v>
      </c>
      <c r="BN346" s="212">
        <f t="shared" ref="BN346" si="5913">BN345</f>
        <v>0</v>
      </c>
      <c r="BO346" s="398">
        <v>2950</v>
      </c>
      <c r="BP346" s="236">
        <f t="shared" si="5770"/>
        <v>0</v>
      </c>
      <c r="BQ346" s="212">
        <f t="shared" ref="BQ346" si="5914">BQ345</f>
        <v>2</v>
      </c>
      <c r="BR346" s="397">
        <v>-829.54</v>
      </c>
      <c r="BS346" s="242">
        <f t="shared" si="5771"/>
        <v>-1659.08</v>
      </c>
      <c r="BT346" s="212">
        <f t="shared" ref="BT346" si="5915">BT345</f>
        <v>0</v>
      </c>
      <c r="BU346" s="397">
        <v>-473.27</v>
      </c>
      <c r="BV346" s="240">
        <f t="shared" si="5772"/>
        <v>0</v>
      </c>
      <c r="BW346" s="220">
        <f t="shared" ref="BW346" si="5916">BW345</f>
        <v>0</v>
      </c>
      <c r="BX346" s="397">
        <v>-188.25</v>
      </c>
      <c r="BY346" s="236">
        <f t="shared" si="5773"/>
        <v>0</v>
      </c>
      <c r="BZ346" s="212">
        <f t="shared" si="5809"/>
        <v>0</v>
      </c>
      <c r="CA346" s="213"/>
      <c r="CB346" s="240">
        <f t="shared" si="5774"/>
        <v>0</v>
      </c>
      <c r="CC346" s="214">
        <f t="shared" si="5810"/>
        <v>0</v>
      </c>
      <c r="CD346" s="215"/>
      <c r="CE346" s="242">
        <f t="shared" si="5775"/>
        <v>0</v>
      </c>
      <c r="CF346" s="221">
        <f t="shared" si="5776"/>
        <v>-1939.08</v>
      </c>
      <c r="CG346" s="222">
        <f t="shared" si="5777"/>
        <v>0</v>
      </c>
      <c r="CH346" s="222">
        <f t="shared" si="5778"/>
        <v>1</v>
      </c>
      <c r="CI346" s="223">
        <v>43647</v>
      </c>
      <c r="CJ346" s="209">
        <f t="shared" si="5779"/>
        <v>0</v>
      </c>
      <c r="CK346" s="209">
        <f t="shared" si="5780"/>
        <v>-1939.08</v>
      </c>
      <c r="CL346" s="209">
        <f t="shared" si="5811"/>
        <v>1423419.22</v>
      </c>
      <c r="CM346" s="207">
        <f>MAX(CL55:CL346)</f>
        <v>1425358.3</v>
      </c>
      <c r="CN346" s="207">
        <f t="shared" si="5781"/>
        <v>-1939.0800000000745</v>
      </c>
      <c r="CO346" s="225" t="b">
        <f>(CN347=CM394)</f>
        <v>0</v>
      </c>
      <c r="CP346" s="226">
        <f t="shared" si="5749"/>
        <v>0</v>
      </c>
      <c r="CQ346" s="265"/>
      <c r="CR346" s="266"/>
      <c r="CS346" s="266"/>
      <c r="CT346" s="266"/>
      <c r="CU346" s="266"/>
      <c r="CV346" s="266"/>
      <c r="CW346" s="266"/>
      <c r="CX346" s="266"/>
      <c r="CY346" s="266"/>
      <c r="CZ346" s="266"/>
      <c r="DA346" s="266"/>
      <c r="DB346" s="266"/>
      <c r="DC346" s="266"/>
      <c r="DD346" s="266"/>
      <c r="DE346" s="266"/>
      <c r="DF346" s="266"/>
      <c r="DG346" s="266"/>
      <c r="DH346" s="266"/>
      <c r="DI346" s="266"/>
      <c r="DJ346" s="266"/>
      <c r="DK346" s="266"/>
      <c r="DL346" s="266"/>
      <c r="DM346" s="266"/>
      <c r="DN346" s="266"/>
      <c r="DO346" s="266"/>
      <c r="DP346" s="267"/>
      <c r="DQ346" s="266"/>
      <c r="DR346" s="268"/>
      <c r="DS346" s="265"/>
      <c r="DT346" s="232"/>
      <c r="DU346" s="232"/>
      <c r="DV346" s="232"/>
      <c r="DW346" s="232"/>
      <c r="DX346" s="232"/>
      <c r="DY346" s="232"/>
      <c r="DZ346" s="232"/>
      <c r="EA346" s="232"/>
      <c r="EB346" s="232"/>
      <c r="EC346" s="232"/>
      <c r="ED346" s="232"/>
      <c r="EE346" s="232"/>
      <c r="EF346" s="232"/>
      <c r="EG346" s="232"/>
      <c r="EH346" s="232"/>
      <c r="EI346" s="232"/>
      <c r="EJ346" s="232"/>
      <c r="EK346" s="232"/>
      <c r="EL346" s="232"/>
      <c r="EM346" s="232"/>
      <c r="EN346" s="205"/>
      <c r="EO346" s="205"/>
      <c r="EP346" s="205"/>
      <c r="EQ346" s="205"/>
      <c r="ER346" s="205"/>
      <c r="ES346" s="205"/>
      <c r="ET346" s="205"/>
      <c r="EU346" s="205"/>
      <c r="EV346" s="205"/>
      <c r="EW346" s="205"/>
      <c r="EX346" s="205"/>
      <c r="EY346" s="205"/>
      <c r="EZ346" s="205"/>
      <c r="FA346" s="233"/>
      <c r="FB346" s="233"/>
      <c r="FC346" s="233"/>
      <c r="FD346" s="233"/>
      <c r="FE346" s="233"/>
      <c r="FF346" s="233"/>
      <c r="FG346" s="233"/>
      <c r="FH346" s="233"/>
      <c r="FI346" s="233"/>
    </row>
    <row r="347" spans="1:165" s="234" customFormat="1" ht="19.5" customHeight="1" x14ac:dyDescent="0.35">
      <c r="A347" s="205"/>
      <c r="B347" s="466">
        <f t="shared" si="5782"/>
        <v>43678</v>
      </c>
      <c r="C347" s="467">
        <f t="shared" si="5783"/>
        <v>82226.13</v>
      </c>
      <c r="D347" s="467">
        <v>0</v>
      </c>
      <c r="E347" s="467">
        <v>0</v>
      </c>
      <c r="F347" s="467">
        <f t="shared" si="5750"/>
        <v>8202.6099999999988</v>
      </c>
      <c r="G347" s="467">
        <f t="shared" si="5784"/>
        <v>90428.74</v>
      </c>
      <c r="H347" s="480">
        <f t="shared" si="5785"/>
        <v>9.9756731832083043E-2</v>
      </c>
      <c r="I347" s="347">
        <f t="shared" si="5786"/>
        <v>1431621.83</v>
      </c>
      <c r="J347" s="210">
        <f t="shared" si="5751"/>
        <v>0</v>
      </c>
      <c r="K347" s="211">
        <v>43678</v>
      </c>
      <c r="L347" s="212">
        <f t="shared" si="5787"/>
        <v>1</v>
      </c>
      <c r="M347" s="397">
        <v>-25</v>
      </c>
      <c r="N347" s="235">
        <f t="shared" si="5752"/>
        <v>-25</v>
      </c>
      <c r="O347" s="214">
        <f t="shared" ref="O347" si="5917">O346</f>
        <v>0</v>
      </c>
      <c r="P347" s="397">
        <v>-37.6</v>
      </c>
      <c r="Q347" s="236">
        <f t="shared" si="5753"/>
        <v>0</v>
      </c>
      <c r="R347" s="212">
        <f t="shared" ref="R347" si="5918">R346</f>
        <v>0</v>
      </c>
      <c r="S347" s="398">
        <v>1211.4000000000001</v>
      </c>
      <c r="T347" s="237">
        <f t="shared" si="5754"/>
        <v>0</v>
      </c>
      <c r="U347" s="216">
        <f t="shared" ref="U347" si="5919">U346</f>
        <v>0</v>
      </c>
      <c r="V347" s="398">
        <v>86.04</v>
      </c>
      <c r="W347" s="237">
        <f t="shared" si="5755"/>
        <v>0</v>
      </c>
      <c r="X347" s="216">
        <f t="shared" ref="X347" si="5920">X346</f>
        <v>0</v>
      </c>
      <c r="Y347" s="383">
        <v>10838</v>
      </c>
      <c r="Z347" s="238">
        <f t="shared" si="5756"/>
        <v>0</v>
      </c>
      <c r="AA347" s="218">
        <f t="shared" ref="AA347" si="5921">AA346</f>
        <v>1</v>
      </c>
      <c r="AB347" s="383">
        <v>5419</v>
      </c>
      <c r="AC347" s="239">
        <f t="shared" si="5757"/>
        <v>5419</v>
      </c>
      <c r="AD347" s="216">
        <f t="shared" ref="AD347" si="5922">AD346</f>
        <v>0</v>
      </c>
      <c r="AE347" s="383">
        <v>1083.8</v>
      </c>
      <c r="AF347" s="239">
        <f t="shared" si="5758"/>
        <v>0</v>
      </c>
      <c r="AG347" s="216">
        <f t="shared" ref="AG347" si="5923">AG346</f>
        <v>0</v>
      </c>
      <c r="AH347" s="383">
        <v>10460</v>
      </c>
      <c r="AI347" s="238">
        <f t="shared" si="5759"/>
        <v>0</v>
      </c>
      <c r="AJ347" s="218">
        <f t="shared" ref="AJ347" si="5924">AJ346</f>
        <v>0</v>
      </c>
      <c r="AK347" s="383">
        <v>5230</v>
      </c>
      <c r="AL347" s="239">
        <f t="shared" si="5760"/>
        <v>0</v>
      </c>
      <c r="AM347" s="216">
        <f t="shared" ref="AM347" si="5925">AM346</f>
        <v>1</v>
      </c>
      <c r="AN347" s="383">
        <v>2092</v>
      </c>
      <c r="AO347" s="238">
        <f t="shared" si="5761"/>
        <v>2092</v>
      </c>
      <c r="AP347" s="218">
        <f t="shared" ref="AP347" si="5926">AP346</f>
        <v>1</v>
      </c>
      <c r="AQ347" s="398">
        <v>1117</v>
      </c>
      <c r="AR347" s="239">
        <f t="shared" si="5762"/>
        <v>1117</v>
      </c>
      <c r="AS347" s="216">
        <f t="shared" ref="AS347" si="5927">AS346</f>
        <v>0</v>
      </c>
      <c r="AT347" s="398">
        <v>111.7</v>
      </c>
      <c r="AU347" s="240">
        <f t="shared" si="5763"/>
        <v>0</v>
      </c>
      <c r="AV347" s="214">
        <f t="shared" ref="AV347" si="5928">AV346</f>
        <v>0</v>
      </c>
      <c r="AW347" s="398">
        <v>698</v>
      </c>
      <c r="AX347" s="236">
        <f t="shared" si="5764"/>
        <v>0</v>
      </c>
      <c r="AY347" s="212">
        <f t="shared" ref="AY347" si="5929">AY346</f>
        <v>1</v>
      </c>
      <c r="AZ347" s="382">
        <v>-390.5</v>
      </c>
      <c r="BA347" s="241">
        <f t="shared" si="5765"/>
        <v>-390.5</v>
      </c>
      <c r="BB347" s="214">
        <f t="shared" ref="BB347" si="5930">BB346</f>
        <v>0</v>
      </c>
      <c r="BC347" s="382">
        <v>-109.25</v>
      </c>
      <c r="BD347" s="242">
        <f t="shared" si="5766"/>
        <v>0</v>
      </c>
      <c r="BE347" s="212">
        <f t="shared" ref="BE347" si="5931">BE346</f>
        <v>0</v>
      </c>
      <c r="BF347" s="375">
        <v>1086.25</v>
      </c>
      <c r="BG347" s="242">
        <f t="shared" si="5767"/>
        <v>0</v>
      </c>
      <c r="BH347" s="212">
        <f t="shared" ref="BH347" si="5932">BH346</f>
        <v>1</v>
      </c>
      <c r="BI347" s="375">
        <v>543.13</v>
      </c>
      <c r="BJ347" s="240">
        <f t="shared" si="5768"/>
        <v>543.13</v>
      </c>
      <c r="BK347" s="212">
        <f t="shared" ref="BK347" si="5933">BK346</f>
        <v>0</v>
      </c>
      <c r="BL347" s="375">
        <v>108.63</v>
      </c>
      <c r="BM347" s="240">
        <f t="shared" si="5769"/>
        <v>0</v>
      </c>
      <c r="BN347" s="212">
        <f t="shared" ref="BN347" si="5934">BN346</f>
        <v>0</v>
      </c>
      <c r="BO347" s="397">
        <v>-982.75</v>
      </c>
      <c r="BP347" s="236">
        <f t="shared" si="5770"/>
        <v>0</v>
      </c>
      <c r="BQ347" s="212">
        <f t="shared" ref="BQ347" si="5935">BQ346</f>
        <v>2</v>
      </c>
      <c r="BR347" s="397">
        <v>-276.51</v>
      </c>
      <c r="BS347" s="242">
        <f t="shared" si="5771"/>
        <v>-553.02</v>
      </c>
      <c r="BT347" s="212">
        <f t="shared" ref="BT347" si="5936">BT346</f>
        <v>0</v>
      </c>
      <c r="BU347" s="397">
        <v>-157.76</v>
      </c>
      <c r="BV347" s="240">
        <f t="shared" si="5772"/>
        <v>0</v>
      </c>
      <c r="BW347" s="220">
        <f t="shared" ref="BW347" si="5937">BW346</f>
        <v>0</v>
      </c>
      <c r="BX347" s="397">
        <v>-62.75</v>
      </c>
      <c r="BY347" s="236">
        <f t="shared" si="5773"/>
        <v>0</v>
      </c>
      <c r="BZ347" s="212">
        <f t="shared" si="5809"/>
        <v>0</v>
      </c>
      <c r="CA347" s="213"/>
      <c r="CB347" s="240">
        <f t="shared" si="5774"/>
        <v>0</v>
      </c>
      <c r="CC347" s="214">
        <f t="shared" si="5810"/>
        <v>0</v>
      </c>
      <c r="CD347" s="215"/>
      <c r="CE347" s="242">
        <f t="shared" si="5775"/>
        <v>0</v>
      </c>
      <c r="CF347" s="221">
        <f t="shared" si="5776"/>
        <v>8202.6099999999988</v>
      </c>
      <c r="CG347" s="222">
        <f t="shared" si="5777"/>
        <v>1</v>
      </c>
      <c r="CH347" s="222">
        <f t="shared" si="5778"/>
        <v>0</v>
      </c>
      <c r="CI347" s="223">
        <v>43678</v>
      </c>
      <c r="CJ347" s="209">
        <f t="shared" si="5779"/>
        <v>8202.6099999999988</v>
      </c>
      <c r="CK347" s="209">
        <f t="shared" si="5780"/>
        <v>0</v>
      </c>
      <c r="CL347" s="209">
        <f t="shared" si="5811"/>
        <v>1431621.83</v>
      </c>
      <c r="CM347" s="207">
        <f>MAX(CL55:CL347)</f>
        <v>1431621.83</v>
      </c>
      <c r="CN347" s="207">
        <f t="shared" si="5781"/>
        <v>0</v>
      </c>
      <c r="CO347" s="225" t="b">
        <f>(CN348=CM394)</f>
        <v>0</v>
      </c>
      <c r="CP347" s="226">
        <f t="shared" si="5749"/>
        <v>0</v>
      </c>
      <c r="CQ347" s="265"/>
      <c r="CR347" s="266"/>
      <c r="CS347" s="266"/>
      <c r="CT347" s="266"/>
      <c r="CU347" s="266"/>
      <c r="CV347" s="266"/>
      <c r="CW347" s="266"/>
      <c r="CX347" s="266"/>
      <c r="CY347" s="266"/>
      <c r="CZ347" s="266"/>
      <c r="DA347" s="266"/>
      <c r="DB347" s="266"/>
      <c r="DC347" s="266"/>
      <c r="DD347" s="266"/>
      <c r="DE347" s="266"/>
      <c r="DF347" s="266"/>
      <c r="DG347" s="266"/>
      <c r="DH347" s="266"/>
      <c r="DI347" s="266"/>
      <c r="DJ347" s="266"/>
      <c r="DK347" s="266"/>
      <c r="DL347" s="266"/>
      <c r="DM347" s="266"/>
      <c r="DN347" s="266"/>
      <c r="DO347" s="266"/>
      <c r="DP347" s="267"/>
      <c r="DQ347" s="266"/>
      <c r="DR347" s="268"/>
      <c r="DS347" s="265"/>
      <c r="DT347" s="232"/>
      <c r="DU347" s="232"/>
      <c r="DV347" s="232"/>
      <c r="DW347" s="232"/>
      <c r="DX347" s="232"/>
      <c r="DY347" s="232"/>
      <c r="DZ347" s="232"/>
      <c r="EA347" s="232"/>
      <c r="EB347" s="232"/>
      <c r="EC347" s="232"/>
      <c r="ED347" s="232"/>
      <c r="EE347" s="232"/>
      <c r="EF347" s="232"/>
      <c r="EG347" s="232"/>
      <c r="EH347" s="232"/>
      <c r="EI347" s="232"/>
      <c r="EJ347" s="232"/>
      <c r="EK347" s="232"/>
      <c r="EL347" s="232"/>
      <c r="EM347" s="232"/>
      <c r="EN347" s="205"/>
      <c r="EO347" s="205"/>
      <c r="EP347" s="205"/>
      <c r="EQ347" s="205"/>
      <c r="ER347" s="205"/>
      <c r="ES347" s="205"/>
      <c r="ET347" s="205"/>
      <c r="EU347" s="205"/>
      <c r="EV347" s="205"/>
      <c r="EW347" s="205"/>
      <c r="EX347" s="205"/>
      <c r="EY347" s="205"/>
      <c r="EZ347" s="205"/>
      <c r="FA347" s="233"/>
      <c r="FB347" s="233"/>
      <c r="FC347" s="233"/>
      <c r="FD347" s="233"/>
      <c r="FE347" s="233"/>
      <c r="FF347" s="233"/>
      <c r="FG347" s="233"/>
      <c r="FH347" s="233"/>
      <c r="FI347" s="233"/>
    </row>
    <row r="348" spans="1:165" s="234" customFormat="1" ht="19.5" customHeight="1" x14ac:dyDescent="0.35">
      <c r="A348" s="205"/>
      <c r="B348" s="466">
        <f t="shared" si="5782"/>
        <v>43709</v>
      </c>
      <c r="C348" s="467">
        <f t="shared" si="5783"/>
        <v>90428.74</v>
      </c>
      <c r="D348" s="467">
        <v>0</v>
      </c>
      <c r="E348" s="467">
        <v>0</v>
      </c>
      <c r="F348" s="467">
        <f t="shared" si="5750"/>
        <v>2910.13</v>
      </c>
      <c r="G348" s="467">
        <f t="shared" si="5784"/>
        <v>93338.87000000001</v>
      </c>
      <c r="H348" s="480">
        <f t="shared" si="5785"/>
        <v>3.2181472394727607E-2</v>
      </c>
      <c r="I348" s="347">
        <f t="shared" si="5786"/>
        <v>1434531.96</v>
      </c>
      <c r="J348" s="210">
        <f t="shared" si="5751"/>
        <v>0</v>
      </c>
      <c r="K348" s="211">
        <v>43709</v>
      </c>
      <c r="L348" s="212">
        <f t="shared" si="5787"/>
        <v>1</v>
      </c>
      <c r="M348" s="398">
        <v>4494</v>
      </c>
      <c r="N348" s="235">
        <f t="shared" si="5752"/>
        <v>4494</v>
      </c>
      <c r="O348" s="214">
        <f t="shared" ref="O348" si="5938">O347</f>
        <v>0</v>
      </c>
      <c r="P348" s="398">
        <v>414.3</v>
      </c>
      <c r="Q348" s="236">
        <f t="shared" si="5753"/>
        <v>0</v>
      </c>
      <c r="R348" s="212">
        <f t="shared" ref="R348" si="5939">R347</f>
        <v>0</v>
      </c>
      <c r="S348" s="397">
        <v>-2753.8</v>
      </c>
      <c r="T348" s="237">
        <f t="shared" si="5754"/>
        <v>0</v>
      </c>
      <c r="U348" s="216">
        <f t="shared" ref="U348" si="5940">U347</f>
        <v>0</v>
      </c>
      <c r="V348" s="397">
        <v>-345.58</v>
      </c>
      <c r="W348" s="237">
        <f t="shared" si="5755"/>
        <v>0</v>
      </c>
      <c r="X348" s="216">
        <f t="shared" ref="X348" si="5941">X347</f>
        <v>0</v>
      </c>
      <c r="Y348" s="382">
        <v>-5199</v>
      </c>
      <c r="Z348" s="238">
        <f t="shared" si="5756"/>
        <v>0</v>
      </c>
      <c r="AA348" s="218">
        <f t="shared" ref="AA348" si="5942">AA347</f>
        <v>1</v>
      </c>
      <c r="AB348" s="382">
        <v>-2658</v>
      </c>
      <c r="AC348" s="239">
        <f t="shared" si="5757"/>
        <v>-2658</v>
      </c>
      <c r="AD348" s="216">
        <f t="shared" ref="AD348" si="5943">AD347</f>
        <v>0</v>
      </c>
      <c r="AE348" s="382">
        <v>-625.20000000000005</v>
      </c>
      <c r="AF348" s="239">
        <f t="shared" si="5758"/>
        <v>0</v>
      </c>
      <c r="AG348" s="216">
        <f t="shared" ref="AG348" si="5944">AG347</f>
        <v>0</v>
      </c>
      <c r="AH348" s="383">
        <v>1381</v>
      </c>
      <c r="AI348" s="238">
        <f t="shared" si="5759"/>
        <v>0</v>
      </c>
      <c r="AJ348" s="218">
        <f t="shared" ref="AJ348" si="5945">AJ347</f>
        <v>0</v>
      </c>
      <c r="AK348" s="383">
        <v>671</v>
      </c>
      <c r="AL348" s="239">
        <f t="shared" si="5760"/>
        <v>0</v>
      </c>
      <c r="AM348" s="216">
        <f t="shared" ref="AM348" si="5946">AM347</f>
        <v>1</v>
      </c>
      <c r="AN348" s="383">
        <v>245</v>
      </c>
      <c r="AO348" s="238">
        <f t="shared" si="5761"/>
        <v>245</v>
      </c>
      <c r="AP348" s="218">
        <f t="shared" ref="AP348" si="5947">AP347</f>
        <v>1</v>
      </c>
      <c r="AQ348" s="397">
        <v>-1086</v>
      </c>
      <c r="AR348" s="239">
        <f t="shared" si="5762"/>
        <v>-1086</v>
      </c>
      <c r="AS348" s="216">
        <f t="shared" ref="AS348" si="5948">AS347</f>
        <v>0</v>
      </c>
      <c r="AT348" s="397">
        <v>-178.8</v>
      </c>
      <c r="AU348" s="240">
        <f t="shared" si="5763"/>
        <v>0</v>
      </c>
      <c r="AV348" s="214">
        <f t="shared" ref="AV348" si="5949">AV347</f>
        <v>0</v>
      </c>
      <c r="AW348" s="397">
        <v>-611</v>
      </c>
      <c r="AX348" s="236">
        <f t="shared" si="5764"/>
        <v>0</v>
      </c>
      <c r="AY348" s="212">
        <f t="shared" ref="AY348" si="5950">AY347</f>
        <v>1</v>
      </c>
      <c r="AZ348" s="383">
        <v>571.25</v>
      </c>
      <c r="BA348" s="241">
        <f t="shared" si="5765"/>
        <v>571.25</v>
      </c>
      <c r="BB348" s="214">
        <f t="shared" ref="BB348" si="5951">BB347</f>
        <v>0</v>
      </c>
      <c r="BC348" s="383">
        <v>57.13</v>
      </c>
      <c r="BD348" s="242">
        <f t="shared" si="5766"/>
        <v>0</v>
      </c>
      <c r="BE348" s="212">
        <f t="shared" ref="BE348" si="5952">BE347</f>
        <v>0</v>
      </c>
      <c r="BF348" s="375">
        <v>1143.75</v>
      </c>
      <c r="BG348" s="242">
        <f t="shared" si="5767"/>
        <v>0</v>
      </c>
      <c r="BH348" s="212">
        <f t="shared" ref="BH348" si="5953">BH347</f>
        <v>1</v>
      </c>
      <c r="BI348" s="375">
        <v>571.88</v>
      </c>
      <c r="BJ348" s="240">
        <f t="shared" si="5768"/>
        <v>571.88</v>
      </c>
      <c r="BK348" s="212">
        <f t="shared" ref="BK348" si="5954">BK347</f>
        <v>0</v>
      </c>
      <c r="BL348" s="375">
        <v>114.38</v>
      </c>
      <c r="BM348" s="240">
        <f t="shared" si="5769"/>
        <v>0</v>
      </c>
      <c r="BN348" s="212">
        <f t="shared" ref="BN348" si="5955">BN347</f>
        <v>0</v>
      </c>
      <c r="BO348" s="397">
        <v>-296.75</v>
      </c>
      <c r="BP348" s="236">
        <f t="shared" si="5770"/>
        <v>0</v>
      </c>
      <c r="BQ348" s="212">
        <f t="shared" ref="BQ348" si="5956">BQ347</f>
        <v>2</v>
      </c>
      <c r="BR348" s="398">
        <v>386</v>
      </c>
      <c r="BS348" s="242">
        <f t="shared" si="5771"/>
        <v>772</v>
      </c>
      <c r="BT348" s="212">
        <f t="shared" ref="BT348" si="5957">BT347</f>
        <v>0</v>
      </c>
      <c r="BU348" s="398">
        <v>173.5</v>
      </c>
      <c r="BV348" s="240">
        <f t="shared" si="5772"/>
        <v>0</v>
      </c>
      <c r="BW348" s="220">
        <f t="shared" ref="BW348" si="5958">BW347</f>
        <v>0</v>
      </c>
      <c r="BX348" s="398">
        <v>3.5</v>
      </c>
      <c r="BY348" s="236">
        <f t="shared" si="5773"/>
        <v>0</v>
      </c>
      <c r="BZ348" s="212">
        <f t="shared" si="5809"/>
        <v>0</v>
      </c>
      <c r="CA348" s="213"/>
      <c r="CB348" s="240">
        <f t="shared" si="5774"/>
        <v>0</v>
      </c>
      <c r="CC348" s="214">
        <f t="shared" si="5810"/>
        <v>0</v>
      </c>
      <c r="CD348" s="215"/>
      <c r="CE348" s="242">
        <f t="shared" si="5775"/>
        <v>0</v>
      </c>
      <c r="CF348" s="221">
        <f t="shared" si="5776"/>
        <v>2910.13</v>
      </c>
      <c r="CG348" s="222">
        <f t="shared" si="5777"/>
        <v>1</v>
      </c>
      <c r="CH348" s="222">
        <f t="shared" si="5778"/>
        <v>0</v>
      </c>
      <c r="CI348" s="223">
        <v>43709</v>
      </c>
      <c r="CJ348" s="209">
        <f t="shared" si="5779"/>
        <v>2910.13</v>
      </c>
      <c r="CK348" s="209">
        <f t="shared" si="5780"/>
        <v>0</v>
      </c>
      <c r="CL348" s="209">
        <f t="shared" si="5811"/>
        <v>1434531.96</v>
      </c>
      <c r="CM348" s="207">
        <f>MAX(CL55:CL348)</f>
        <v>1434531.96</v>
      </c>
      <c r="CN348" s="207">
        <f t="shared" si="5781"/>
        <v>0</v>
      </c>
      <c r="CO348" s="225" t="b">
        <f>(CN349=CM394)</f>
        <v>0</v>
      </c>
      <c r="CP348" s="226">
        <f t="shared" si="5749"/>
        <v>0</v>
      </c>
      <c r="CQ348" s="265"/>
      <c r="CR348" s="266"/>
      <c r="CS348" s="266"/>
      <c r="CT348" s="266"/>
      <c r="CU348" s="266"/>
      <c r="CV348" s="266"/>
      <c r="CW348" s="266"/>
      <c r="CX348" s="266"/>
      <c r="CY348" s="266"/>
      <c r="CZ348" s="266"/>
      <c r="DA348" s="266"/>
      <c r="DB348" s="266"/>
      <c r="DC348" s="266"/>
      <c r="DD348" s="266"/>
      <c r="DE348" s="266"/>
      <c r="DF348" s="266"/>
      <c r="DG348" s="266"/>
      <c r="DH348" s="266"/>
      <c r="DI348" s="266"/>
      <c r="DJ348" s="266"/>
      <c r="DK348" s="266"/>
      <c r="DL348" s="266"/>
      <c r="DM348" s="266"/>
      <c r="DN348" s="266"/>
      <c r="DO348" s="266"/>
      <c r="DP348" s="267"/>
      <c r="DQ348" s="266"/>
      <c r="DR348" s="268"/>
      <c r="DS348" s="265"/>
      <c r="DT348" s="232"/>
      <c r="DU348" s="232"/>
      <c r="DV348" s="232"/>
      <c r="DW348" s="232"/>
      <c r="DX348" s="232"/>
      <c r="DY348" s="232"/>
      <c r="DZ348" s="232"/>
      <c r="EA348" s="232"/>
      <c r="EB348" s="232"/>
      <c r="EC348" s="232"/>
      <c r="ED348" s="232"/>
      <c r="EE348" s="232"/>
      <c r="EF348" s="232"/>
      <c r="EG348" s="232"/>
      <c r="EH348" s="232"/>
      <c r="EI348" s="232"/>
      <c r="EJ348" s="232"/>
      <c r="EK348" s="232"/>
      <c r="EL348" s="232"/>
      <c r="EM348" s="232"/>
      <c r="EN348" s="205"/>
      <c r="EO348" s="205"/>
      <c r="EP348" s="205"/>
      <c r="EQ348" s="205"/>
      <c r="ER348" s="205"/>
      <c r="ES348" s="205"/>
      <c r="ET348" s="205"/>
      <c r="EU348" s="205"/>
      <c r="EV348" s="205"/>
      <c r="EW348" s="205"/>
      <c r="EX348" s="205"/>
      <c r="EY348" s="205"/>
      <c r="EZ348" s="205"/>
      <c r="FA348" s="233"/>
      <c r="FB348" s="233"/>
      <c r="FC348" s="233"/>
      <c r="FD348" s="233"/>
      <c r="FE348" s="233"/>
      <c r="FF348" s="233"/>
      <c r="FG348" s="233"/>
      <c r="FH348" s="233"/>
      <c r="FI348" s="233"/>
    </row>
    <row r="349" spans="1:165" s="234" customFormat="1" ht="19.5" customHeight="1" x14ac:dyDescent="0.35">
      <c r="A349" s="205"/>
      <c r="B349" s="466">
        <f t="shared" si="5782"/>
        <v>43739</v>
      </c>
      <c r="C349" s="467">
        <f t="shared" si="5783"/>
        <v>93338.87000000001</v>
      </c>
      <c r="D349" s="467">
        <v>0</v>
      </c>
      <c r="E349" s="467">
        <v>0</v>
      </c>
      <c r="F349" s="467">
        <f t="shared" si="5750"/>
        <v>-8108.88</v>
      </c>
      <c r="G349" s="467">
        <f t="shared" si="5784"/>
        <v>85229.99</v>
      </c>
      <c r="H349" s="480">
        <f t="shared" si="5785"/>
        <v>-8.687570355201428E-2</v>
      </c>
      <c r="I349" s="347">
        <f t="shared" si="5786"/>
        <v>1426423.08</v>
      </c>
      <c r="J349" s="210">
        <f t="shared" si="5751"/>
        <v>-8108.8799999998882</v>
      </c>
      <c r="K349" s="211">
        <v>43739</v>
      </c>
      <c r="L349" s="212">
        <f t="shared" si="5787"/>
        <v>1</v>
      </c>
      <c r="M349" s="397">
        <v>-2580</v>
      </c>
      <c r="N349" s="235">
        <f t="shared" si="5752"/>
        <v>-2580</v>
      </c>
      <c r="O349" s="214">
        <f t="shared" ref="O349" si="5959">O348</f>
        <v>0</v>
      </c>
      <c r="P349" s="397">
        <v>-328.2</v>
      </c>
      <c r="Q349" s="236">
        <f t="shared" si="5753"/>
        <v>0</v>
      </c>
      <c r="R349" s="212">
        <f t="shared" ref="R349" si="5960">R348</f>
        <v>0</v>
      </c>
      <c r="S349" s="398">
        <v>2871.8</v>
      </c>
      <c r="T349" s="237">
        <f t="shared" si="5754"/>
        <v>0</v>
      </c>
      <c r="U349" s="216">
        <f t="shared" ref="U349" si="5961">U348</f>
        <v>0</v>
      </c>
      <c r="V349" s="398">
        <v>252.08</v>
      </c>
      <c r="W349" s="237">
        <f t="shared" si="5755"/>
        <v>0</v>
      </c>
      <c r="X349" s="216">
        <f t="shared" ref="X349" si="5962">X348</f>
        <v>0</v>
      </c>
      <c r="Y349" s="382">
        <v>-3966</v>
      </c>
      <c r="Z349" s="238">
        <f t="shared" si="5756"/>
        <v>0</v>
      </c>
      <c r="AA349" s="218">
        <f t="shared" ref="AA349" si="5963">AA348</f>
        <v>1</v>
      </c>
      <c r="AB349" s="382">
        <v>-1983</v>
      </c>
      <c r="AC349" s="239">
        <f t="shared" si="5757"/>
        <v>-1983</v>
      </c>
      <c r="AD349" s="216">
        <f t="shared" ref="AD349" si="5964">AD348</f>
        <v>0</v>
      </c>
      <c r="AE349" s="382">
        <v>-396.6</v>
      </c>
      <c r="AF349" s="239">
        <f t="shared" si="5758"/>
        <v>0</v>
      </c>
      <c r="AG349" s="216">
        <f t="shared" ref="AG349" si="5965">AG348</f>
        <v>0</v>
      </c>
      <c r="AH349" s="382">
        <v>-2429</v>
      </c>
      <c r="AI349" s="238">
        <f t="shared" si="5759"/>
        <v>0</v>
      </c>
      <c r="AJ349" s="218">
        <f t="shared" ref="AJ349" si="5966">AJ348</f>
        <v>0</v>
      </c>
      <c r="AK349" s="382">
        <v>-1234</v>
      </c>
      <c r="AL349" s="239">
        <f t="shared" si="5760"/>
        <v>0</v>
      </c>
      <c r="AM349" s="216">
        <f t="shared" ref="AM349" si="5967">AM348</f>
        <v>1</v>
      </c>
      <c r="AN349" s="382">
        <v>-517</v>
      </c>
      <c r="AO349" s="238">
        <f t="shared" si="5761"/>
        <v>-517</v>
      </c>
      <c r="AP349" s="218">
        <f t="shared" ref="AP349" si="5968">AP348</f>
        <v>1</v>
      </c>
      <c r="AQ349" s="397">
        <v>-708</v>
      </c>
      <c r="AR349" s="239">
        <f t="shared" si="5762"/>
        <v>-708</v>
      </c>
      <c r="AS349" s="216">
        <f t="shared" ref="AS349" si="5969">AS348</f>
        <v>0</v>
      </c>
      <c r="AT349" s="397">
        <v>-105.9</v>
      </c>
      <c r="AU349" s="240">
        <f t="shared" si="5763"/>
        <v>0</v>
      </c>
      <c r="AV349" s="214">
        <f t="shared" ref="AV349" si="5970">AV348</f>
        <v>0</v>
      </c>
      <c r="AW349" s="397">
        <v>-684</v>
      </c>
      <c r="AX349" s="236">
        <f t="shared" si="5764"/>
        <v>0</v>
      </c>
      <c r="AY349" s="212">
        <f t="shared" ref="AY349" si="5971">AY348</f>
        <v>1</v>
      </c>
      <c r="AZ349" s="382">
        <v>-560.25</v>
      </c>
      <c r="BA349" s="241">
        <f t="shared" si="5765"/>
        <v>-560.25</v>
      </c>
      <c r="BB349" s="214">
        <f t="shared" ref="BB349" si="5972">BB348</f>
        <v>0</v>
      </c>
      <c r="BC349" s="382">
        <v>-91.13</v>
      </c>
      <c r="BD349" s="242">
        <f t="shared" si="5766"/>
        <v>0</v>
      </c>
      <c r="BE349" s="212">
        <f t="shared" ref="BE349" si="5973">BE348</f>
        <v>0</v>
      </c>
      <c r="BF349" s="374">
        <v>-70.25</v>
      </c>
      <c r="BG349" s="242">
        <f t="shared" si="5767"/>
        <v>0</v>
      </c>
      <c r="BH349" s="212">
        <f t="shared" ref="BH349" si="5974">BH348</f>
        <v>1</v>
      </c>
      <c r="BI349" s="374">
        <v>-54.63</v>
      </c>
      <c r="BJ349" s="240">
        <f t="shared" si="5768"/>
        <v>-54.63</v>
      </c>
      <c r="BK349" s="212">
        <f t="shared" ref="BK349" si="5975">BK348</f>
        <v>0</v>
      </c>
      <c r="BL349" s="374">
        <v>-42.13</v>
      </c>
      <c r="BM349" s="240">
        <f t="shared" si="5769"/>
        <v>0</v>
      </c>
      <c r="BN349" s="212">
        <f t="shared" ref="BN349" si="5976">BN348</f>
        <v>0</v>
      </c>
      <c r="BO349" s="398">
        <v>1984.5</v>
      </c>
      <c r="BP349" s="236">
        <f t="shared" si="5770"/>
        <v>0</v>
      </c>
      <c r="BQ349" s="212">
        <f t="shared" ref="BQ349" si="5977">BQ348</f>
        <v>2</v>
      </c>
      <c r="BR349" s="397">
        <v>-853</v>
      </c>
      <c r="BS349" s="242">
        <f t="shared" si="5771"/>
        <v>-1706</v>
      </c>
      <c r="BT349" s="212">
        <f t="shared" ref="BT349" si="5978">BT348</f>
        <v>0</v>
      </c>
      <c r="BU349" s="397">
        <v>-465.5</v>
      </c>
      <c r="BV349" s="240">
        <f t="shared" si="5772"/>
        <v>0</v>
      </c>
      <c r="BW349" s="220">
        <f t="shared" ref="BW349" si="5979">BW348</f>
        <v>0</v>
      </c>
      <c r="BX349" s="397">
        <v>-155.5</v>
      </c>
      <c r="BY349" s="236">
        <f t="shared" si="5773"/>
        <v>0</v>
      </c>
      <c r="BZ349" s="212">
        <f t="shared" si="5809"/>
        <v>0</v>
      </c>
      <c r="CA349" s="213"/>
      <c r="CB349" s="240">
        <f t="shared" si="5774"/>
        <v>0</v>
      </c>
      <c r="CC349" s="214">
        <f t="shared" si="5810"/>
        <v>0</v>
      </c>
      <c r="CD349" s="215"/>
      <c r="CE349" s="242">
        <f t="shared" si="5775"/>
        <v>0</v>
      </c>
      <c r="CF349" s="221">
        <f t="shared" si="5776"/>
        <v>-8108.88</v>
      </c>
      <c r="CG349" s="222">
        <f t="shared" si="5777"/>
        <v>0</v>
      </c>
      <c r="CH349" s="222">
        <f t="shared" si="5778"/>
        <v>1</v>
      </c>
      <c r="CI349" s="223">
        <v>43739</v>
      </c>
      <c r="CJ349" s="209">
        <f t="shared" si="5779"/>
        <v>0</v>
      </c>
      <c r="CK349" s="209">
        <f t="shared" si="5780"/>
        <v>-8108.88</v>
      </c>
      <c r="CL349" s="209">
        <f t="shared" si="5811"/>
        <v>1426423.08</v>
      </c>
      <c r="CM349" s="207">
        <f>MAX(CL55:CL349)</f>
        <v>1434531.96</v>
      </c>
      <c r="CN349" s="207">
        <f t="shared" si="5781"/>
        <v>-8108.8799999998882</v>
      </c>
      <c r="CO349" s="225" t="b">
        <f>(CN350=CM394)</f>
        <v>0</v>
      </c>
      <c r="CP349" s="226">
        <f t="shared" si="5749"/>
        <v>0</v>
      </c>
      <c r="CQ349" s="265"/>
      <c r="CR349" s="266"/>
      <c r="CS349" s="266"/>
      <c r="CT349" s="266"/>
      <c r="CU349" s="266"/>
      <c r="CV349" s="266"/>
      <c r="CW349" s="266"/>
      <c r="CX349" s="266"/>
      <c r="CY349" s="266"/>
      <c r="CZ349" s="266"/>
      <c r="DA349" s="266"/>
      <c r="DB349" s="266"/>
      <c r="DC349" s="266"/>
      <c r="DD349" s="266"/>
      <c r="DE349" s="266"/>
      <c r="DF349" s="266"/>
      <c r="DG349" s="266"/>
      <c r="DH349" s="266"/>
      <c r="DI349" s="266"/>
      <c r="DJ349" s="266"/>
      <c r="DK349" s="266"/>
      <c r="DL349" s="266"/>
      <c r="DM349" s="266"/>
      <c r="DN349" s="266"/>
      <c r="DO349" s="266"/>
      <c r="DP349" s="267"/>
      <c r="DQ349" s="266"/>
      <c r="DR349" s="268"/>
      <c r="DS349" s="265"/>
      <c r="DT349" s="232"/>
      <c r="DU349" s="232"/>
      <c r="DV349" s="232"/>
      <c r="DW349" s="232"/>
      <c r="DX349" s="232"/>
      <c r="DY349" s="232"/>
      <c r="DZ349" s="232"/>
      <c r="EA349" s="232"/>
      <c r="EB349" s="232"/>
      <c r="EC349" s="232"/>
      <c r="ED349" s="232"/>
      <c r="EE349" s="232"/>
      <c r="EF349" s="232"/>
      <c r="EG349" s="232"/>
      <c r="EH349" s="232"/>
      <c r="EI349" s="232"/>
      <c r="EJ349" s="232"/>
      <c r="EK349" s="232"/>
      <c r="EL349" s="232"/>
      <c r="EM349" s="232"/>
      <c r="EN349" s="205"/>
      <c r="EO349" s="205"/>
      <c r="EP349" s="205"/>
      <c r="EQ349" s="205"/>
      <c r="ER349" s="205"/>
      <c r="ES349" s="205"/>
      <c r="ET349" s="205"/>
      <c r="EU349" s="205"/>
      <c r="EV349" s="205"/>
      <c r="EW349" s="205"/>
      <c r="EX349" s="205"/>
      <c r="EY349" s="205"/>
      <c r="EZ349" s="205"/>
      <c r="FA349" s="233"/>
      <c r="FB349" s="233"/>
      <c r="FC349" s="233"/>
      <c r="FD349" s="233"/>
      <c r="FE349" s="233"/>
      <c r="FF349" s="233"/>
      <c r="FG349" s="233"/>
      <c r="FH349" s="233"/>
      <c r="FI349" s="233"/>
    </row>
    <row r="350" spans="1:165" s="234" customFormat="1" ht="19.5" customHeight="1" x14ac:dyDescent="0.35">
      <c r="A350" s="205"/>
      <c r="B350" s="466">
        <f t="shared" si="5782"/>
        <v>43770</v>
      </c>
      <c r="C350" s="467">
        <f t="shared" si="5783"/>
        <v>85229.99</v>
      </c>
      <c r="D350" s="467">
        <v>0</v>
      </c>
      <c r="E350" s="467">
        <v>0</v>
      </c>
      <c r="F350" s="467">
        <f t="shared" si="5750"/>
        <v>5258.73</v>
      </c>
      <c r="G350" s="467">
        <f t="shared" si="5784"/>
        <v>90488.72</v>
      </c>
      <c r="H350" s="480">
        <f t="shared" si="5785"/>
        <v>6.1700464824646806E-2</v>
      </c>
      <c r="I350" s="347">
        <f t="shared" si="5786"/>
        <v>1431681.81</v>
      </c>
      <c r="J350" s="210">
        <f t="shared" si="5751"/>
        <v>-2850.1499999999069</v>
      </c>
      <c r="K350" s="211">
        <v>43770</v>
      </c>
      <c r="L350" s="212">
        <f t="shared" si="5787"/>
        <v>1</v>
      </c>
      <c r="M350" s="398">
        <v>5171</v>
      </c>
      <c r="N350" s="235">
        <f t="shared" si="5752"/>
        <v>5171</v>
      </c>
      <c r="O350" s="214">
        <f t="shared" ref="O350" si="5980">O349</f>
        <v>0</v>
      </c>
      <c r="P350" s="398">
        <v>517.1</v>
      </c>
      <c r="Q350" s="236">
        <f t="shared" si="5753"/>
        <v>0</v>
      </c>
      <c r="R350" s="212">
        <f t="shared" ref="R350" si="5981">R349</f>
        <v>0</v>
      </c>
      <c r="S350" s="398">
        <v>6397</v>
      </c>
      <c r="T350" s="237">
        <f t="shared" si="5754"/>
        <v>0</v>
      </c>
      <c r="U350" s="216">
        <f t="shared" ref="U350" si="5982">U349</f>
        <v>0</v>
      </c>
      <c r="V350" s="398">
        <v>639.70000000000005</v>
      </c>
      <c r="W350" s="237">
        <f t="shared" si="5755"/>
        <v>0</v>
      </c>
      <c r="X350" s="216">
        <f t="shared" ref="X350" si="5983">X349</f>
        <v>0</v>
      </c>
      <c r="Y350" s="382">
        <v>-939</v>
      </c>
      <c r="Z350" s="238">
        <f t="shared" si="5756"/>
        <v>0</v>
      </c>
      <c r="AA350" s="218">
        <f t="shared" ref="AA350" si="5984">AA349</f>
        <v>1</v>
      </c>
      <c r="AB350" s="382">
        <v>-508.5</v>
      </c>
      <c r="AC350" s="239">
        <f t="shared" si="5757"/>
        <v>-508.5</v>
      </c>
      <c r="AD350" s="216">
        <f t="shared" ref="AD350" si="5985">AD349</f>
        <v>0</v>
      </c>
      <c r="AE350" s="382">
        <v>-164.1</v>
      </c>
      <c r="AF350" s="239">
        <f t="shared" si="5758"/>
        <v>0</v>
      </c>
      <c r="AG350" s="216">
        <f t="shared" ref="AG350" si="5986">AG349</f>
        <v>0</v>
      </c>
      <c r="AH350" s="383">
        <v>706</v>
      </c>
      <c r="AI350" s="238">
        <f t="shared" si="5759"/>
        <v>0</v>
      </c>
      <c r="AJ350" s="218">
        <f t="shared" ref="AJ350" si="5987">AJ349</f>
        <v>0</v>
      </c>
      <c r="AK350" s="383">
        <v>333.5</v>
      </c>
      <c r="AL350" s="239">
        <f t="shared" si="5760"/>
        <v>0</v>
      </c>
      <c r="AM350" s="216">
        <f t="shared" ref="AM350" si="5988">AM349</f>
        <v>1</v>
      </c>
      <c r="AN350" s="383">
        <v>110</v>
      </c>
      <c r="AO350" s="238">
        <f t="shared" si="5761"/>
        <v>110</v>
      </c>
      <c r="AP350" s="218">
        <f t="shared" ref="AP350" si="5989">AP349</f>
        <v>1</v>
      </c>
      <c r="AQ350" s="397">
        <v>-854</v>
      </c>
      <c r="AR350" s="239">
        <f t="shared" si="5762"/>
        <v>-854</v>
      </c>
      <c r="AS350" s="216">
        <f t="shared" ref="AS350" si="5990">AS349</f>
        <v>0</v>
      </c>
      <c r="AT350" s="397">
        <v>-120.5</v>
      </c>
      <c r="AU350" s="240">
        <f t="shared" si="5763"/>
        <v>0</v>
      </c>
      <c r="AV350" s="214">
        <f t="shared" ref="AV350" si="5991">AV349</f>
        <v>0</v>
      </c>
      <c r="AW350" s="398">
        <v>519</v>
      </c>
      <c r="AX350" s="236">
        <f t="shared" si="5764"/>
        <v>0</v>
      </c>
      <c r="AY350" s="212">
        <f t="shared" ref="AY350" si="5992">AY349</f>
        <v>1</v>
      </c>
      <c r="AZ350" s="382">
        <v>-1273.25</v>
      </c>
      <c r="BA350" s="241">
        <f t="shared" si="5765"/>
        <v>-1273.25</v>
      </c>
      <c r="BB350" s="214">
        <f t="shared" ref="BB350" si="5993">BB349</f>
        <v>0</v>
      </c>
      <c r="BC350" s="382">
        <v>-232.63</v>
      </c>
      <c r="BD350" s="242">
        <f t="shared" si="5766"/>
        <v>0</v>
      </c>
      <c r="BE350" s="212">
        <f t="shared" ref="BE350" si="5994">BE349</f>
        <v>0</v>
      </c>
      <c r="BF350" s="374">
        <v>-884</v>
      </c>
      <c r="BG350" s="242">
        <f t="shared" si="5767"/>
        <v>0</v>
      </c>
      <c r="BH350" s="212">
        <f t="shared" ref="BH350" si="5995">BH349</f>
        <v>1</v>
      </c>
      <c r="BI350" s="374">
        <v>-461.5</v>
      </c>
      <c r="BJ350" s="240">
        <f t="shared" si="5768"/>
        <v>-461.5</v>
      </c>
      <c r="BK350" s="212">
        <f t="shared" ref="BK350" si="5996">BK349</f>
        <v>0</v>
      </c>
      <c r="BL350" s="374">
        <v>-123.5</v>
      </c>
      <c r="BM350" s="240">
        <f t="shared" si="5769"/>
        <v>0</v>
      </c>
      <c r="BN350" s="212">
        <f t="shared" ref="BN350" si="5997">BN349</f>
        <v>0</v>
      </c>
      <c r="BO350" s="398">
        <v>350</v>
      </c>
      <c r="BP350" s="236">
        <f t="shared" si="5770"/>
        <v>0</v>
      </c>
      <c r="BQ350" s="212">
        <f t="shared" ref="BQ350" si="5998">BQ349</f>
        <v>2</v>
      </c>
      <c r="BR350" s="398">
        <v>1537.49</v>
      </c>
      <c r="BS350" s="242">
        <f t="shared" si="5771"/>
        <v>3074.98</v>
      </c>
      <c r="BT350" s="212">
        <f t="shared" ref="BT350" si="5999">BT349</f>
        <v>0</v>
      </c>
      <c r="BU350" s="398">
        <v>768.74</v>
      </c>
      <c r="BV350" s="240">
        <f t="shared" si="5772"/>
        <v>0</v>
      </c>
      <c r="BW350" s="220">
        <f t="shared" ref="BW350" si="6000">BW349</f>
        <v>0</v>
      </c>
      <c r="BX350" s="398">
        <v>153.75</v>
      </c>
      <c r="BY350" s="236">
        <f t="shared" si="5773"/>
        <v>0</v>
      </c>
      <c r="BZ350" s="212">
        <f t="shared" si="5809"/>
        <v>0</v>
      </c>
      <c r="CA350" s="213"/>
      <c r="CB350" s="240">
        <f t="shared" si="5774"/>
        <v>0</v>
      </c>
      <c r="CC350" s="214">
        <f t="shared" si="5810"/>
        <v>0</v>
      </c>
      <c r="CD350" s="215"/>
      <c r="CE350" s="242">
        <f t="shared" si="5775"/>
        <v>0</v>
      </c>
      <c r="CF350" s="221">
        <f t="shared" si="5776"/>
        <v>5258.73</v>
      </c>
      <c r="CG350" s="222">
        <f t="shared" si="5777"/>
        <v>1</v>
      </c>
      <c r="CH350" s="222">
        <f t="shared" si="5778"/>
        <v>0</v>
      </c>
      <c r="CI350" s="223">
        <v>43770</v>
      </c>
      <c r="CJ350" s="209">
        <f t="shared" si="5779"/>
        <v>5258.73</v>
      </c>
      <c r="CK350" s="209">
        <f t="shared" si="5780"/>
        <v>0</v>
      </c>
      <c r="CL350" s="209">
        <f t="shared" si="5811"/>
        <v>1431681.81</v>
      </c>
      <c r="CM350" s="207">
        <f>MAX(CL55:CL350)</f>
        <v>1434531.96</v>
      </c>
      <c r="CN350" s="207">
        <f t="shared" si="5781"/>
        <v>-2850.1499999999069</v>
      </c>
      <c r="CO350" s="225" t="b">
        <f>(CN351=CM394)</f>
        <v>0</v>
      </c>
      <c r="CP350" s="226">
        <f t="shared" si="5749"/>
        <v>0</v>
      </c>
      <c r="CQ350" s="265"/>
      <c r="CR350" s="266"/>
      <c r="CS350" s="266"/>
      <c r="CT350" s="266"/>
      <c r="CU350" s="266"/>
      <c r="CV350" s="266"/>
      <c r="CW350" s="266"/>
      <c r="CX350" s="266"/>
      <c r="CY350" s="266"/>
      <c r="CZ350" s="266"/>
      <c r="DA350" s="266"/>
      <c r="DB350" s="266"/>
      <c r="DC350" s="266"/>
      <c r="DD350" s="266"/>
      <c r="DE350" s="266"/>
      <c r="DF350" s="266"/>
      <c r="DG350" s="266"/>
      <c r="DH350" s="266"/>
      <c r="DI350" s="266"/>
      <c r="DJ350" s="266"/>
      <c r="DK350" s="266"/>
      <c r="DL350" s="266"/>
      <c r="DM350" s="266"/>
      <c r="DN350" s="266"/>
      <c r="DO350" s="266"/>
      <c r="DP350" s="267"/>
      <c r="DQ350" s="266"/>
      <c r="DR350" s="268"/>
      <c r="DS350" s="265"/>
      <c r="DT350" s="232"/>
      <c r="DU350" s="232"/>
      <c r="DV350" s="232"/>
      <c r="DW350" s="232"/>
      <c r="DX350" s="232"/>
      <c r="DY350" s="232"/>
      <c r="DZ350" s="232"/>
      <c r="EA350" s="232"/>
      <c r="EB350" s="232"/>
      <c r="EC350" s="232"/>
      <c r="ED350" s="232"/>
      <c r="EE350" s="232"/>
      <c r="EF350" s="232"/>
      <c r="EG350" s="232"/>
      <c r="EH350" s="232"/>
      <c r="EI350" s="232"/>
      <c r="EJ350" s="232"/>
      <c r="EK350" s="232"/>
      <c r="EL350" s="232"/>
      <c r="EM350" s="232"/>
      <c r="EN350" s="205"/>
      <c r="EO350" s="205"/>
      <c r="EP350" s="205"/>
      <c r="EQ350" s="205"/>
      <c r="ER350" s="205"/>
      <c r="ES350" s="205"/>
      <c r="ET350" s="205"/>
      <c r="EU350" s="205"/>
      <c r="EV350" s="205"/>
      <c r="EW350" s="205"/>
      <c r="EX350" s="205"/>
      <c r="EY350" s="205"/>
      <c r="EZ350" s="205"/>
      <c r="FA350" s="233"/>
      <c r="FB350" s="233"/>
      <c r="FC350" s="233"/>
      <c r="FD350" s="233"/>
      <c r="FE350" s="233"/>
      <c r="FF350" s="233"/>
      <c r="FG350" s="233"/>
      <c r="FH350" s="233"/>
      <c r="FI350" s="233"/>
    </row>
    <row r="351" spans="1:165" s="234" customFormat="1" ht="19.5" customHeight="1" x14ac:dyDescent="0.35">
      <c r="A351" s="205"/>
      <c r="B351" s="466">
        <f t="shared" si="5782"/>
        <v>43800</v>
      </c>
      <c r="C351" s="467">
        <f t="shared" si="5783"/>
        <v>90488.72</v>
      </c>
      <c r="D351" s="467">
        <v>0</v>
      </c>
      <c r="E351" s="467">
        <v>0</v>
      </c>
      <c r="F351" s="467">
        <f t="shared" si="5750"/>
        <v>5131.7299999999996</v>
      </c>
      <c r="G351" s="467">
        <f t="shared" si="5784"/>
        <v>95620.45</v>
      </c>
      <c r="H351" s="480">
        <f t="shared" si="5785"/>
        <v>5.6711267437532541E-2</v>
      </c>
      <c r="I351" s="347">
        <f t="shared" si="5786"/>
        <v>1436813.54</v>
      </c>
      <c r="J351" s="210">
        <f t="shared" si="5751"/>
        <v>0</v>
      </c>
      <c r="K351" s="211">
        <v>43800</v>
      </c>
      <c r="L351" s="212">
        <f t="shared" si="5787"/>
        <v>1</v>
      </c>
      <c r="M351" s="398">
        <v>4490</v>
      </c>
      <c r="N351" s="235">
        <f t="shared" si="5752"/>
        <v>4490</v>
      </c>
      <c r="O351" s="214">
        <f t="shared" ref="O351" si="6001">O350</f>
        <v>0</v>
      </c>
      <c r="P351" s="398">
        <v>449</v>
      </c>
      <c r="Q351" s="236">
        <f t="shared" si="5753"/>
        <v>0</v>
      </c>
      <c r="R351" s="212">
        <f t="shared" ref="R351" si="6002">R350</f>
        <v>0</v>
      </c>
      <c r="S351" s="398">
        <v>6587.8</v>
      </c>
      <c r="T351" s="237">
        <f t="shared" si="5754"/>
        <v>0</v>
      </c>
      <c r="U351" s="216">
        <f t="shared" ref="U351" si="6003">U350</f>
        <v>0</v>
      </c>
      <c r="V351" s="398">
        <v>658.78</v>
      </c>
      <c r="W351" s="237">
        <f t="shared" si="5755"/>
        <v>0</v>
      </c>
      <c r="X351" s="216">
        <f t="shared" ref="X351" si="6004">X350</f>
        <v>0</v>
      </c>
      <c r="Y351" s="383">
        <v>2873</v>
      </c>
      <c r="Z351" s="238">
        <f t="shared" si="5756"/>
        <v>0</v>
      </c>
      <c r="AA351" s="218">
        <f t="shared" ref="AA351" si="6005">AA350</f>
        <v>1</v>
      </c>
      <c r="AB351" s="383">
        <v>1417</v>
      </c>
      <c r="AC351" s="239">
        <f t="shared" si="5757"/>
        <v>1417</v>
      </c>
      <c r="AD351" s="216">
        <f t="shared" ref="AD351" si="6006">AD350</f>
        <v>0</v>
      </c>
      <c r="AE351" s="383">
        <v>252.2</v>
      </c>
      <c r="AF351" s="239">
        <f t="shared" si="5758"/>
        <v>0</v>
      </c>
      <c r="AG351" s="216">
        <f t="shared" ref="AG351" si="6007">AG350</f>
        <v>0</v>
      </c>
      <c r="AH351" s="383">
        <v>3651</v>
      </c>
      <c r="AI351" s="238">
        <f t="shared" si="5759"/>
        <v>0</v>
      </c>
      <c r="AJ351" s="218">
        <f t="shared" ref="AJ351" si="6008">AJ350</f>
        <v>0</v>
      </c>
      <c r="AK351" s="383">
        <v>1806</v>
      </c>
      <c r="AL351" s="239">
        <f t="shared" si="5760"/>
        <v>0</v>
      </c>
      <c r="AM351" s="216">
        <f t="shared" ref="AM351" si="6009">AM350</f>
        <v>1</v>
      </c>
      <c r="AN351" s="383">
        <v>699</v>
      </c>
      <c r="AO351" s="238">
        <f t="shared" si="5761"/>
        <v>699</v>
      </c>
      <c r="AP351" s="218">
        <f t="shared" ref="AP351" si="6010">AP350</f>
        <v>1</v>
      </c>
      <c r="AQ351" s="398">
        <v>739</v>
      </c>
      <c r="AR351" s="239">
        <f t="shared" si="5762"/>
        <v>739</v>
      </c>
      <c r="AS351" s="216">
        <f t="shared" ref="AS351" si="6011">AS350</f>
        <v>0</v>
      </c>
      <c r="AT351" s="398">
        <v>38.799999999999997</v>
      </c>
      <c r="AU351" s="240">
        <f t="shared" si="5763"/>
        <v>0</v>
      </c>
      <c r="AV351" s="214">
        <f t="shared" ref="AV351" si="6012">AV350</f>
        <v>0</v>
      </c>
      <c r="AW351" s="398">
        <v>1051</v>
      </c>
      <c r="AX351" s="236">
        <f t="shared" si="5764"/>
        <v>0</v>
      </c>
      <c r="AY351" s="212">
        <f t="shared" ref="AY351" si="6013">AY350</f>
        <v>1</v>
      </c>
      <c r="AZ351" s="383">
        <v>759.75</v>
      </c>
      <c r="BA351" s="241">
        <f t="shared" si="5765"/>
        <v>759.75</v>
      </c>
      <c r="BB351" s="214">
        <f t="shared" ref="BB351" si="6014">BB350</f>
        <v>0</v>
      </c>
      <c r="BC351" s="383">
        <v>40.880000000000003</v>
      </c>
      <c r="BD351" s="242">
        <f t="shared" si="5766"/>
        <v>0</v>
      </c>
      <c r="BE351" s="212">
        <f t="shared" ref="BE351" si="6015">BE350</f>
        <v>0</v>
      </c>
      <c r="BF351" s="375">
        <v>861</v>
      </c>
      <c r="BG351" s="242">
        <f t="shared" si="5767"/>
        <v>0</v>
      </c>
      <c r="BH351" s="212">
        <f t="shared" ref="BH351" si="6016">BH350</f>
        <v>1</v>
      </c>
      <c r="BI351" s="375">
        <v>411</v>
      </c>
      <c r="BJ351" s="240">
        <f t="shared" si="5768"/>
        <v>411</v>
      </c>
      <c r="BK351" s="212">
        <f t="shared" ref="BK351" si="6017">BK350</f>
        <v>0</v>
      </c>
      <c r="BL351" s="375">
        <v>51</v>
      </c>
      <c r="BM351" s="240">
        <f t="shared" si="5769"/>
        <v>0</v>
      </c>
      <c r="BN351" s="212">
        <f t="shared" ref="BN351" si="6018">BN350</f>
        <v>0</v>
      </c>
      <c r="BO351" s="397">
        <v>-851.5</v>
      </c>
      <c r="BP351" s="236">
        <f t="shared" si="5770"/>
        <v>0</v>
      </c>
      <c r="BQ351" s="212">
        <f t="shared" ref="BQ351" si="6019">BQ350</f>
        <v>2</v>
      </c>
      <c r="BR351" s="397">
        <v>-1692.01</v>
      </c>
      <c r="BS351" s="242">
        <f t="shared" si="5771"/>
        <v>-3384.02</v>
      </c>
      <c r="BT351" s="212">
        <f t="shared" ref="BT351" si="6020">BT350</f>
        <v>0</v>
      </c>
      <c r="BU351" s="397">
        <v>-904.51</v>
      </c>
      <c r="BV351" s="240">
        <f t="shared" si="5772"/>
        <v>0</v>
      </c>
      <c r="BW351" s="220">
        <f t="shared" ref="BW351" si="6021">BW350</f>
        <v>0</v>
      </c>
      <c r="BX351" s="397">
        <v>-274.5</v>
      </c>
      <c r="BY351" s="236">
        <f t="shared" si="5773"/>
        <v>0</v>
      </c>
      <c r="BZ351" s="212">
        <f t="shared" si="5809"/>
        <v>0</v>
      </c>
      <c r="CA351" s="213"/>
      <c r="CB351" s="240">
        <f t="shared" si="5774"/>
        <v>0</v>
      </c>
      <c r="CC351" s="214">
        <f t="shared" si="5810"/>
        <v>0</v>
      </c>
      <c r="CD351" s="215"/>
      <c r="CE351" s="242">
        <f t="shared" si="5775"/>
        <v>0</v>
      </c>
      <c r="CF351" s="221">
        <f t="shared" si="5776"/>
        <v>5131.7299999999996</v>
      </c>
      <c r="CG351" s="222">
        <f t="shared" si="5777"/>
        <v>1</v>
      </c>
      <c r="CH351" s="222">
        <f t="shared" si="5778"/>
        <v>0</v>
      </c>
      <c r="CI351" s="223">
        <v>43800</v>
      </c>
      <c r="CJ351" s="209">
        <f t="shared" si="5779"/>
        <v>5131.7299999999996</v>
      </c>
      <c r="CK351" s="209">
        <f t="shared" si="5780"/>
        <v>0</v>
      </c>
      <c r="CL351" s="209">
        <f t="shared" si="5811"/>
        <v>1436813.54</v>
      </c>
      <c r="CM351" s="207">
        <f>MAX(CL55:CL351)</f>
        <v>1436813.54</v>
      </c>
      <c r="CN351" s="207">
        <f t="shared" si="5781"/>
        <v>0</v>
      </c>
      <c r="CO351" s="247"/>
      <c r="CP351" s="226"/>
      <c r="CQ351" s="265"/>
      <c r="CR351" s="266"/>
      <c r="CS351" s="266"/>
      <c r="CT351" s="266"/>
      <c r="CU351" s="266"/>
      <c r="CV351" s="266"/>
      <c r="CW351" s="266"/>
      <c r="CX351" s="266"/>
      <c r="CY351" s="266"/>
      <c r="CZ351" s="266"/>
      <c r="DA351" s="266"/>
      <c r="DB351" s="266"/>
      <c r="DC351" s="266"/>
      <c r="DD351" s="266"/>
      <c r="DE351" s="266"/>
      <c r="DF351" s="266"/>
      <c r="DG351" s="266"/>
      <c r="DH351" s="266"/>
      <c r="DI351" s="266"/>
      <c r="DJ351" s="266"/>
      <c r="DK351" s="266"/>
      <c r="DL351" s="266"/>
      <c r="DM351" s="266"/>
      <c r="DN351" s="266"/>
      <c r="DO351" s="266"/>
      <c r="DP351" s="267"/>
      <c r="DQ351" s="266"/>
      <c r="DR351" s="268"/>
      <c r="DS351" s="265"/>
      <c r="DT351" s="232"/>
      <c r="DU351" s="232"/>
      <c r="DV351" s="232"/>
      <c r="DW351" s="232"/>
      <c r="DX351" s="232"/>
      <c r="DY351" s="232"/>
      <c r="DZ351" s="232"/>
      <c r="EA351" s="232"/>
      <c r="EB351" s="232"/>
      <c r="EC351" s="232"/>
      <c r="ED351" s="232"/>
      <c r="EE351" s="232"/>
      <c r="EF351" s="232"/>
      <c r="EG351" s="232"/>
      <c r="EH351" s="232"/>
      <c r="EI351" s="232"/>
      <c r="EJ351" s="232"/>
      <c r="EK351" s="232"/>
      <c r="EL351" s="232"/>
      <c r="EM351" s="232"/>
      <c r="EN351" s="205"/>
      <c r="EO351" s="205"/>
      <c r="EP351" s="205"/>
      <c r="EQ351" s="205"/>
      <c r="ER351" s="205"/>
      <c r="ES351" s="205"/>
      <c r="ET351" s="205"/>
      <c r="EU351" s="205"/>
      <c r="EV351" s="205"/>
      <c r="EW351" s="205"/>
      <c r="EX351" s="205"/>
      <c r="EY351" s="205"/>
      <c r="EZ351" s="205"/>
      <c r="FA351" s="233"/>
      <c r="FB351" s="233"/>
      <c r="FC351" s="233"/>
      <c r="FD351" s="233"/>
      <c r="FE351" s="233"/>
      <c r="FF351" s="233"/>
      <c r="FG351" s="233"/>
      <c r="FH351" s="233"/>
      <c r="FI351" s="233"/>
    </row>
    <row r="352" spans="1:165" s="234" customFormat="1" ht="19.5" customHeight="1" x14ac:dyDescent="0.35">
      <c r="A352" s="205"/>
      <c r="B352" s="466"/>
      <c r="C352" s="467"/>
      <c r="D352" s="467"/>
      <c r="E352" s="467"/>
      <c r="F352" s="481" t="s">
        <v>70</v>
      </c>
      <c r="G352" s="467"/>
      <c r="H352" s="482" t="s">
        <v>28</v>
      </c>
      <c r="I352" s="347"/>
      <c r="J352" s="210"/>
      <c r="K352" s="248"/>
      <c r="L352" s="212"/>
      <c r="M352"/>
      <c r="N352" s="235"/>
      <c r="O352" s="214"/>
      <c r="P352"/>
      <c r="Q352" s="236"/>
      <c r="R352" s="212"/>
      <c r="S352"/>
      <c r="T352" s="237"/>
      <c r="U352" s="216"/>
      <c r="V352"/>
      <c r="W352" s="237"/>
      <c r="X352" s="216"/>
      <c r="Y352" s="384" t="s">
        <v>70</v>
      </c>
      <c r="Z352" s="238"/>
      <c r="AA352" s="218"/>
      <c r="AB352" s="384" t="s">
        <v>70</v>
      </c>
      <c r="AC352" s="239"/>
      <c r="AD352" s="216"/>
      <c r="AE352" s="384" t="s">
        <v>70</v>
      </c>
      <c r="AF352" s="239"/>
      <c r="AG352" s="216"/>
      <c r="AH352" s="384" t="s">
        <v>70</v>
      </c>
      <c r="AI352" s="238"/>
      <c r="AJ352" s="218"/>
      <c r="AK352" s="384" t="s">
        <v>70</v>
      </c>
      <c r="AL352" s="239"/>
      <c r="AM352" s="216"/>
      <c r="AN352" s="384" t="s">
        <v>70</v>
      </c>
      <c r="AO352" s="238"/>
      <c r="AP352" s="218"/>
      <c r="AQ352" s="378" t="s">
        <v>4</v>
      </c>
      <c r="AR352" s="239"/>
      <c r="AS352" s="216"/>
      <c r="AT352" s="378" t="s">
        <v>4</v>
      </c>
      <c r="AU352" s="240"/>
      <c r="AV352" s="214"/>
      <c r="AW352" s="378" t="s">
        <v>4</v>
      </c>
      <c r="AX352" s="236"/>
      <c r="AY352" s="212"/>
      <c r="AZ352" s="384" t="s">
        <v>4</v>
      </c>
      <c r="BA352" s="241"/>
      <c r="BB352" s="214"/>
      <c r="BC352" s="384" t="s">
        <v>4</v>
      </c>
      <c r="BD352" s="242"/>
      <c r="BE352" s="212"/>
      <c r="BF352" s="380" t="s">
        <v>140</v>
      </c>
      <c r="BG352" s="242"/>
      <c r="BH352" s="212"/>
      <c r="BI352" s="380" t="s">
        <v>140</v>
      </c>
      <c r="BJ352" s="240"/>
      <c r="BK352" s="212"/>
      <c r="BL352" s="380" t="s">
        <v>140</v>
      </c>
      <c r="BM352" s="240"/>
      <c r="BN352" s="212"/>
      <c r="BO352" s="378" t="s">
        <v>4</v>
      </c>
      <c r="BP352" s="236"/>
      <c r="BQ352" s="212"/>
      <c r="BR352" s="378" t="s">
        <v>4</v>
      </c>
      <c r="BS352" s="242"/>
      <c r="BT352" s="212"/>
      <c r="BU352" s="378" t="s">
        <v>4</v>
      </c>
      <c r="BV352" s="240"/>
      <c r="BW352" s="220"/>
      <c r="BX352" s="378" t="s">
        <v>4</v>
      </c>
      <c r="BY352" s="236"/>
      <c r="BZ352" s="212"/>
      <c r="CA352" s="249"/>
      <c r="CB352" s="240"/>
      <c r="CC352" s="214"/>
      <c r="CD352" s="250"/>
      <c r="CE352" s="242"/>
      <c r="CF352" s="251" t="s">
        <v>4</v>
      </c>
      <c r="CG352" s="222"/>
      <c r="CH352" s="222"/>
      <c r="CI352" s="223"/>
      <c r="CJ352" s="209"/>
      <c r="CK352" s="209"/>
      <c r="CL352" s="209"/>
      <c r="CM352" s="207"/>
      <c r="CN352" s="207"/>
      <c r="CO352" s="247"/>
      <c r="CP352" s="226"/>
      <c r="CQ352" s="265"/>
      <c r="CR352" s="266"/>
      <c r="CS352" s="266"/>
      <c r="CT352" s="266"/>
      <c r="CU352" s="266"/>
      <c r="CV352" s="266"/>
      <c r="CW352" s="266"/>
      <c r="CX352" s="266"/>
      <c r="CY352" s="266"/>
      <c r="CZ352" s="266"/>
      <c r="DA352" s="266"/>
      <c r="DB352" s="266"/>
      <c r="DC352" s="266"/>
      <c r="DD352" s="266"/>
      <c r="DE352" s="266"/>
      <c r="DF352" s="266"/>
      <c r="DG352" s="266"/>
      <c r="DH352" s="266"/>
      <c r="DI352" s="266"/>
      <c r="DJ352" s="266"/>
      <c r="DK352" s="266"/>
      <c r="DL352" s="266"/>
      <c r="DM352" s="266"/>
      <c r="DN352" s="266"/>
      <c r="DO352" s="266"/>
      <c r="DP352" s="267"/>
      <c r="DQ352" s="266"/>
      <c r="DR352" s="268"/>
      <c r="DS352" s="265"/>
      <c r="DT352" s="232"/>
      <c r="DU352" s="232"/>
      <c r="DV352" s="232"/>
      <c r="DW352" s="232"/>
      <c r="DX352" s="232"/>
      <c r="DY352" s="232"/>
      <c r="DZ352" s="232"/>
      <c r="EA352" s="232"/>
      <c r="EB352" s="232"/>
      <c r="EC352" s="232"/>
      <c r="ED352" s="232"/>
      <c r="EE352" s="232"/>
      <c r="EF352" s="232"/>
      <c r="EG352" s="232"/>
      <c r="EH352" s="232"/>
      <c r="EI352" s="232"/>
      <c r="EJ352" s="232"/>
      <c r="EK352" s="232"/>
      <c r="EL352" s="232"/>
      <c r="EM352" s="232"/>
      <c r="EN352" s="205"/>
      <c r="EO352" s="205"/>
      <c r="EP352" s="205"/>
      <c r="EQ352" s="205"/>
      <c r="ER352" s="205"/>
      <c r="ES352" s="205"/>
      <c r="ET352" s="205"/>
      <c r="EU352" s="205"/>
      <c r="EV352" s="205"/>
      <c r="EW352" s="205"/>
      <c r="EX352" s="205"/>
      <c r="EY352" s="205"/>
      <c r="EZ352" s="205"/>
      <c r="FA352" s="233"/>
      <c r="FB352" s="233"/>
      <c r="FC352" s="233"/>
      <c r="FD352" s="233"/>
      <c r="FE352" s="233"/>
      <c r="FF352" s="233"/>
      <c r="FG352" s="233"/>
      <c r="FH352" s="233"/>
      <c r="FI352" s="233"/>
    </row>
    <row r="353" spans="1:165" s="234" customFormat="1" ht="19.5" customHeight="1" x14ac:dyDescent="0.35">
      <c r="A353" s="205"/>
      <c r="B353" s="466"/>
      <c r="C353" s="467"/>
      <c r="D353" s="467"/>
      <c r="E353" s="467"/>
      <c r="F353" s="479">
        <f>SUM(F340:F352)</f>
        <v>35620.449999999997</v>
      </c>
      <c r="G353" s="479"/>
      <c r="H353" s="483">
        <f>F353/D55</f>
        <v>0.59367416666666661</v>
      </c>
      <c r="I353" s="344"/>
      <c r="J353" s="253"/>
      <c r="K353" s="248"/>
      <c r="L353" s="212">
        <f>L350</f>
        <v>1</v>
      </c>
      <c r="M353" s="389">
        <v>25277.5</v>
      </c>
      <c r="N353" s="235">
        <f>M353*L353</f>
        <v>25277.5</v>
      </c>
      <c r="O353" s="214">
        <f>O350</f>
        <v>0</v>
      </c>
      <c r="P353" s="389">
        <v>2282.0500000000002</v>
      </c>
      <c r="Q353" s="236">
        <f>P353*O353</f>
        <v>0</v>
      </c>
      <c r="R353" s="212">
        <f>R350</f>
        <v>0</v>
      </c>
      <c r="S353" s="389">
        <v>36500.400000000001</v>
      </c>
      <c r="T353" s="237">
        <f>S353*R353</f>
        <v>0</v>
      </c>
      <c r="U353" s="216">
        <f>U350</f>
        <v>0</v>
      </c>
      <c r="V353" s="389">
        <v>3404.34</v>
      </c>
      <c r="W353" s="237">
        <f>V353*U353</f>
        <v>0</v>
      </c>
      <c r="X353" s="216">
        <f>X350</f>
        <v>0</v>
      </c>
      <c r="Y353" s="385">
        <v>9143</v>
      </c>
      <c r="Z353" s="238">
        <f>Y353*X353</f>
        <v>0</v>
      </c>
      <c r="AA353" s="218">
        <f>AA350</f>
        <v>1</v>
      </c>
      <c r="AB353" s="385">
        <v>4337.5</v>
      </c>
      <c r="AC353" s="239">
        <f>AB353*AA353</f>
        <v>4337.5</v>
      </c>
      <c r="AD353" s="216">
        <f>AD350</f>
        <v>0</v>
      </c>
      <c r="AE353" s="385">
        <v>493.1</v>
      </c>
      <c r="AF353" s="239">
        <f>AE353*AD353</f>
        <v>0</v>
      </c>
      <c r="AG353" s="216">
        <f>AG350</f>
        <v>0</v>
      </c>
      <c r="AH353" s="385">
        <v>25491</v>
      </c>
      <c r="AI353" s="238">
        <f>AH353*AG353</f>
        <v>0</v>
      </c>
      <c r="AJ353" s="218">
        <f>AJ350</f>
        <v>0</v>
      </c>
      <c r="AK353" s="385">
        <v>12628.5</v>
      </c>
      <c r="AL353" s="239">
        <f>AK353*AJ353</f>
        <v>0</v>
      </c>
      <c r="AM353" s="216">
        <f>AM350</f>
        <v>1</v>
      </c>
      <c r="AN353" s="385">
        <v>4911</v>
      </c>
      <c r="AO353" s="238">
        <f>AN353*AM353</f>
        <v>4911</v>
      </c>
      <c r="AP353" s="218">
        <f>AP350</f>
        <v>1</v>
      </c>
      <c r="AQ353" s="399">
        <v>-2122</v>
      </c>
      <c r="AR353" s="239">
        <f>AQ353*AP353</f>
        <v>-2122</v>
      </c>
      <c r="AS353" s="216">
        <f>AS350</f>
        <v>0</v>
      </c>
      <c r="AT353" s="399">
        <v>-668.5</v>
      </c>
      <c r="AU353" s="240">
        <f>AT353*AS353</f>
        <v>0</v>
      </c>
      <c r="AV353" s="214">
        <f>AV350</f>
        <v>0</v>
      </c>
      <c r="AW353" s="389">
        <v>475</v>
      </c>
      <c r="AX353" s="236">
        <f>AW353*AV353</f>
        <v>0</v>
      </c>
      <c r="AY353" s="212">
        <f>AY350</f>
        <v>1</v>
      </c>
      <c r="AZ353" s="386">
        <v>-491</v>
      </c>
      <c r="BA353" s="241">
        <f>AZ353*AY353</f>
        <v>-491</v>
      </c>
      <c r="BB353" s="214">
        <f>BB350</f>
        <v>0</v>
      </c>
      <c r="BC353" s="386">
        <v>-540.5</v>
      </c>
      <c r="BD353" s="242">
        <f>BC353*BB353</f>
        <v>0</v>
      </c>
      <c r="BE353" s="212">
        <f>BE350</f>
        <v>0</v>
      </c>
      <c r="BF353" s="379">
        <v>345.25</v>
      </c>
      <c r="BG353" s="242">
        <f>BF353*BE353</f>
        <v>0</v>
      </c>
      <c r="BH353" s="212">
        <f>BH350</f>
        <v>1</v>
      </c>
      <c r="BI353" s="381">
        <v>-100.38</v>
      </c>
      <c r="BJ353" s="240">
        <f>BI353*BH353</f>
        <v>-100.38</v>
      </c>
      <c r="BK353" s="212">
        <f>BK350</f>
        <v>0</v>
      </c>
      <c r="BL353" s="381">
        <v>-456.88</v>
      </c>
      <c r="BM353" s="240">
        <f>BL353*BK353</f>
        <v>0</v>
      </c>
      <c r="BN353" s="212">
        <f>BN350</f>
        <v>0</v>
      </c>
      <c r="BO353" s="389">
        <v>2082</v>
      </c>
      <c r="BP353" s="236">
        <f>BO353*BN353</f>
        <v>0</v>
      </c>
      <c r="BQ353" s="212">
        <f>BQ350</f>
        <v>2</v>
      </c>
      <c r="BR353" s="389">
        <v>1903.9</v>
      </c>
      <c r="BS353" s="242">
        <f>BR353*BQ353</f>
        <v>3807.8</v>
      </c>
      <c r="BT353" s="212">
        <f>BT350</f>
        <v>0</v>
      </c>
      <c r="BU353" s="389">
        <v>678.95</v>
      </c>
      <c r="BV353" s="240">
        <f>BU353*BT353</f>
        <v>0</v>
      </c>
      <c r="BW353" s="220">
        <f>BW350</f>
        <v>0</v>
      </c>
      <c r="BX353" s="399">
        <v>-301.01</v>
      </c>
      <c r="BY353" s="236">
        <f>BX353*BW353</f>
        <v>0</v>
      </c>
      <c r="BZ353" s="212">
        <f>BZ350</f>
        <v>0</v>
      </c>
      <c r="CA353" s="213"/>
      <c r="CB353" s="240">
        <f>CA353*BZ353</f>
        <v>0</v>
      </c>
      <c r="CC353" s="214">
        <f>CC350</f>
        <v>0</v>
      </c>
      <c r="CD353" s="215"/>
      <c r="CE353" s="242">
        <f>CD353*CC353</f>
        <v>0</v>
      </c>
      <c r="CF353" s="254">
        <f>N353+Q353+T353+W353+Z353+AC353+AF353+AI353+AL353+AO353+AR353+AU353+AX353+BA353+BD353+BG353+BJ353+BM353+BP353+BS353+BV353+BY353+CB353+CE353</f>
        <v>35620.42</v>
      </c>
      <c r="CG353" s="222"/>
      <c r="CH353" s="222"/>
      <c r="CI353" s="223"/>
      <c r="CJ353" s="209"/>
      <c r="CK353" s="209"/>
      <c r="CL353" s="209"/>
      <c r="CM353" s="207"/>
      <c r="CN353" s="207"/>
      <c r="CO353" s="247"/>
      <c r="CP353" s="226"/>
      <c r="CQ353" s="265"/>
      <c r="CR353" s="266"/>
      <c r="CS353" s="266"/>
      <c r="CT353" s="266"/>
      <c r="CU353" s="266"/>
      <c r="CV353" s="266"/>
      <c r="CW353" s="266"/>
      <c r="CX353" s="266"/>
      <c r="CY353" s="266"/>
      <c r="CZ353" s="266"/>
      <c r="DA353" s="266"/>
      <c r="DB353" s="266"/>
      <c r="DC353" s="266"/>
      <c r="DD353" s="266"/>
      <c r="DE353" s="266"/>
      <c r="DF353" s="266"/>
      <c r="DG353" s="266"/>
      <c r="DH353" s="266"/>
      <c r="DI353" s="266"/>
      <c r="DJ353" s="266"/>
      <c r="DK353" s="266"/>
      <c r="DL353" s="266"/>
      <c r="DM353" s="266"/>
      <c r="DN353" s="266"/>
      <c r="DO353" s="266"/>
      <c r="DP353" s="267"/>
      <c r="DQ353" s="266"/>
      <c r="DR353" s="268"/>
      <c r="DS353" s="265"/>
      <c r="DT353" s="232"/>
      <c r="DU353" s="232"/>
      <c r="DV353" s="232"/>
      <c r="DW353" s="232"/>
      <c r="DX353" s="232"/>
      <c r="DY353" s="232"/>
      <c r="DZ353" s="232"/>
      <c r="EA353" s="232"/>
      <c r="EB353" s="232"/>
      <c r="EC353" s="232"/>
      <c r="ED353" s="232"/>
      <c r="EE353" s="232"/>
      <c r="EF353" s="232"/>
      <c r="EG353" s="232"/>
      <c r="EH353" s="232"/>
      <c r="EI353" s="232"/>
      <c r="EJ353" s="232"/>
      <c r="EK353" s="232"/>
      <c r="EL353" s="232"/>
      <c r="EM353" s="232"/>
      <c r="EN353" s="205"/>
      <c r="EO353" s="205"/>
      <c r="EP353" s="205"/>
      <c r="EQ353" s="205"/>
      <c r="ER353" s="205"/>
      <c r="ES353" s="205"/>
      <c r="ET353" s="205"/>
      <c r="EU353" s="205"/>
      <c r="EV353" s="205"/>
      <c r="EW353" s="205"/>
      <c r="EX353" s="205"/>
      <c r="EY353" s="205"/>
      <c r="EZ353" s="205"/>
      <c r="FA353" s="233"/>
      <c r="FB353" s="233"/>
      <c r="FC353" s="233"/>
      <c r="FD353" s="233"/>
      <c r="FE353" s="233"/>
      <c r="FF353" s="233"/>
      <c r="FG353" s="233"/>
      <c r="FH353" s="233"/>
      <c r="FI353" s="233"/>
    </row>
    <row r="354" spans="1:165" s="234" customFormat="1" ht="19.5" customHeight="1" x14ac:dyDescent="0.35">
      <c r="A354" s="205"/>
      <c r="B354" s="466"/>
      <c r="C354" s="467"/>
      <c r="D354" s="467"/>
      <c r="E354" s="467"/>
      <c r="F354" s="467"/>
      <c r="G354" s="467"/>
      <c r="H354" s="480"/>
      <c r="I354" s="347"/>
      <c r="J354" s="210"/>
      <c r="K354" s="248"/>
      <c r="L354" s="212"/>
      <c r="M354"/>
      <c r="N354" s="255"/>
      <c r="O354" s="214"/>
      <c r="P354"/>
      <c r="Q354" s="256"/>
      <c r="R354" s="212"/>
      <c r="S354"/>
      <c r="T354" s="257"/>
      <c r="U354" s="216"/>
      <c r="V354"/>
      <c r="W354" s="258"/>
      <c r="X354" s="216"/>
      <c r="Y354"/>
      <c r="Z354" s="259"/>
      <c r="AA354" s="218"/>
      <c r="AB354"/>
      <c r="AC354" s="258"/>
      <c r="AD354" s="216"/>
      <c r="AE354"/>
      <c r="AF354" s="258"/>
      <c r="AG354" s="216"/>
      <c r="AH354"/>
      <c r="AI354" s="259"/>
      <c r="AJ354" s="218"/>
      <c r="AK354"/>
      <c r="AL354" s="258"/>
      <c r="AM354" s="216"/>
      <c r="AN354"/>
      <c r="AO354" s="259"/>
      <c r="AP354" s="218"/>
      <c r="AQ354"/>
      <c r="AR354" s="258"/>
      <c r="AS354" s="216"/>
      <c r="AT354"/>
      <c r="AU354" s="260"/>
      <c r="AV354" s="214"/>
      <c r="AW354"/>
      <c r="AX354" s="256"/>
      <c r="AY354" s="212"/>
      <c r="AZ354"/>
      <c r="BA354" s="260"/>
      <c r="BB354" s="214"/>
      <c r="BC354"/>
      <c r="BD354" s="256"/>
      <c r="BE354" s="212"/>
      <c r="BF354"/>
      <c r="BG354" s="256"/>
      <c r="BH354" s="212"/>
      <c r="BI354"/>
      <c r="BJ354" s="260"/>
      <c r="BK354" s="212"/>
      <c r="BL354"/>
      <c r="BM354" s="260"/>
      <c r="BN354" s="212"/>
      <c r="BO354"/>
      <c r="BP354" s="256"/>
      <c r="BQ354" s="212"/>
      <c r="BR354"/>
      <c r="BS354" s="256"/>
      <c r="BT354" s="212"/>
      <c r="BU354"/>
      <c r="BV354" s="260"/>
      <c r="BW354" s="220"/>
      <c r="BX354"/>
      <c r="BY354" s="256"/>
      <c r="BZ354" s="212"/>
      <c r="CA354" s="249"/>
      <c r="CB354" s="260"/>
      <c r="CC354" s="214"/>
      <c r="CD354" s="250"/>
      <c r="CE354" s="261"/>
      <c r="CF354" s="221"/>
      <c r="CG354" s="222"/>
      <c r="CH354" s="222"/>
      <c r="CI354" s="223"/>
      <c r="CJ354" s="209"/>
      <c r="CK354" s="209"/>
      <c r="CL354" s="209"/>
      <c r="CM354" s="207"/>
      <c r="CN354" s="207"/>
      <c r="CO354" s="225" t="b">
        <f>(CN355=CM394)</f>
        <v>0</v>
      </c>
      <c r="CP354" s="226">
        <f t="shared" ref="CP354:CP365" si="6022">CO354*CI355</f>
        <v>0</v>
      </c>
      <c r="CQ354" s="265"/>
      <c r="CR354" s="266"/>
      <c r="CS354" s="266"/>
      <c r="CT354" s="266"/>
      <c r="CU354" s="266"/>
      <c r="CV354" s="266"/>
      <c r="CW354" s="266"/>
      <c r="CX354" s="266"/>
      <c r="CY354" s="266"/>
      <c r="CZ354" s="266"/>
      <c r="DA354" s="266"/>
      <c r="DB354" s="266"/>
      <c r="DC354" s="266"/>
      <c r="DD354" s="266"/>
      <c r="DE354" s="266"/>
      <c r="DF354" s="266"/>
      <c r="DG354" s="266"/>
      <c r="DH354" s="266"/>
      <c r="DI354" s="266"/>
      <c r="DJ354" s="266"/>
      <c r="DK354" s="266"/>
      <c r="DL354" s="266"/>
      <c r="DM354" s="266"/>
      <c r="DN354" s="266"/>
      <c r="DO354" s="266"/>
      <c r="DP354" s="267"/>
      <c r="DQ354" s="266"/>
      <c r="DR354" s="268"/>
      <c r="DS354" s="265"/>
      <c r="DT354" s="232"/>
      <c r="DU354" s="232"/>
      <c r="DV354" s="232"/>
      <c r="DW354" s="232"/>
      <c r="DX354" s="232"/>
      <c r="DY354" s="232"/>
      <c r="DZ354" s="232"/>
      <c r="EA354" s="232"/>
      <c r="EB354" s="232"/>
      <c r="EC354" s="232"/>
      <c r="ED354" s="232"/>
      <c r="EE354" s="232"/>
      <c r="EF354" s="232"/>
      <c r="EG354" s="232"/>
      <c r="EH354" s="232"/>
      <c r="EI354" s="232"/>
      <c r="EJ354" s="232"/>
      <c r="EK354" s="232"/>
      <c r="EL354" s="232"/>
      <c r="EM354" s="232"/>
      <c r="EN354" s="205"/>
      <c r="EO354" s="205"/>
      <c r="EP354" s="205"/>
      <c r="EQ354" s="205"/>
      <c r="ER354" s="205"/>
      <c r="ES354" s="205"/>
      <c r="ET354" s="205"/>
      <c r="EU354" s="205"/>
      <c r="EV354" s="205"/>
      <c r="EW354" s="205"/>
      <c r="EX354" s="205"/>
      <c r="EY354" s="205"/>
      <c r="EZ354" s="205"/>
      <c r="FA354" s="233"/>
      <c r="FB354" s="233"/>
      <c r="FC354" s="233"/>
      <c r="FD354" s="233"/>
      <c r="FE354" s="233"/>
      <c r="FF354" s="233"/>
      <c r="FG354" s="233"/>
      <c r="FH354" s="233"/>
      <c r="FI354" s="233"/>
    </row>
    <row r="355" spans="1:165" s="234" customFormat="1" ht="19.5" customHeight="1" x14ac:dyDescent="0.35">
      <c r="A355" s="205"/>
      <c r="B355" s="466">
        <f>EDATE(B351,1)</f>
        <v>43831</v>
      </c>
      <c r="C355" s="467">
        <f>C340</f>
        <v>60000</v>
      </c>
      <c r="D355" s="467">
        <f>(F353&lt;0)*-F353</f>
        <v>0</v>
      </c>
      <c r="E355" s="467">
        <f>(F353&gt;0)*-F353</f>
        <v>-35620.449999999997</v>
      </c>
      <c r="F355" s="467">
        <f t="shared" ref="F355:F366" si="6023">CF355</f>
        <v>232.56999999999971</v>
      </c>
      <c r="G355" s="467">
        <f>F355+D55</f>
        <v>60232.57</v>
      </c>
      <c r="H355" s="480">
        <f>F355/D55</f>
        <v>3.8761666666666619E-3</v>
      </c>
      <c r="I355" s="347">
        <f>F355+I351</f>
        <v>1437046.11</v>
      </c>
      <c r="J355" s="210">
        <f t="shared" ref="J355:J366" si="6024">CN355</f>
        <v>0</v>
      </c>
      <c r="K355" s="211">
        <v>43831</v>
      </c>
      <c r="L355" s="212">
        <f>L351</f>
        <v>1</v>
      </c>
      <c r="M355" s="397">
        <v>-263</v>
      </c>
      <c r="N355" s="235">
        <f t="shared" ref="N355:N366" si="6025">M355*L355</f>
        <v>-263</v>
      </c>
      <c r="O355" s="214">
        <f>O351</f>
        <v>0</v>
      </c>
      <c r="P355" s="397">
        <v>-26.3</v>
      </c>
      <c r="Q355" s="236">
        <f t="shared" ref="Q355:Q366" si="6026">P355*O355</f>
        <v>0</v>
      </c>
      <c r="R355" s="212">
        <f>R351</f>
        <v>0</v>
      </c>
      <c r="S355" s="398">
        <v>5168.8</v>
      </c>
      <c r="T355" s="237">
        <f t="shared" ref="T355:T366" si="6027">S355*R355</f>
        <v>0</v>
      </c>
      <c r="U355" s="216">
        <f>U351</f>
        <v>0</v>
      </c>
      <c r="V355" s="398">
        <v>516.88</v>
      </c>
      <c r="W355" s="237">
        <f t="shared" ref="W355:W366" si="6028">V355*U355</f>
        <v>0</v>
      </c>
      <c r="X355" s="216">
        <f>X351</f>
        <v>0</v>
      </c>
      <c r="Y355" s="383">
        <v>7168</v>
      </c>
      <c r="Z355" s="238">
        <f t="shared" ref="Z355:Z366" si="6029">Y355*X355</f>
        <v>0</v>
      </c>
      <c r="AA355" s="218">
        <f>AA351</f>
        <v>1</v>
      </c>
      <c r="AB355" s="383">
        <v>3584</v>
      </c>
      <c r="AC355" s="239">
        <f t="shared" ref="AC355:AC366" si="6030">AB355*AA355</f>
        <v>3584</v>
      </c>
      <c r="AD355" s="216">
        <f>AD351</f>
        <v>0</v>
      </c>
      <c r="AE355" s="383">
        <v>716.8</v>
      </c>
      <c r="AF355" s="239">
        <f t="shared" ref="AF355:AF366" si="6031">AE355*AD355</f>
        <v>0</v>
      </c>
      <c r="AG355" s="216">
        <f>AG351</f>
        <v>0</v>
      </c>
      <c r="AH355" s="382">
        <v>-4715.5</v>
      </c>
      <c r="AI355" s="238">
        <f t="shared" ref="AI355:AI366" si="6032">AH355*AG355</f>
        <v>0</v>
      </c>
      <c r="AJ355" s="218">
        <f>AJ351</f>
        <v>0</v>
      </c>
      <c r="AK355" s="382">
        <v>-2377.25</v>
      </c>
      <c r="AL355" s="239">
        <f t="shared" ref="AL355:AL366" si="6033">AK355*AJ355</f>
        <v>0</v>
      </c>
      <c r="AM355" s="216">
        <f>AM351</f>
        <v>1</v>
      </c>
      <c r="AN355" s="382">
        <v>-974.3</v>
      </c>
      <c r="AO355" s="238">
        <f t="shared" ref="AO355:AO366" si="6034">AN355*AM355</f>
        <v>-974.3</v>
      </c>
      <c r="AP355" s="218">
        <f>AP351</f>
        <v>1</v>
      </c>
      <c r="AQ355" s="398">
        <v>934</v>
      </c>
      <c r="AR355" s="239">
        <f t="shared" ref="AR355:AR366" si="6035">AQ355*AP355</f>
        <v>934</v>
      </c>
      <c r="AS355" s="216">
        <f>AS351</f>
        <v>0</v>
      </c>
      <c r="AT355" s="398">
        <v>58.3</v>
      </c>
      <c r="AU355" s="240">
        <f t="shared" ref="AU355:AU366" si="6036">AT355*AS355</f>
        <v>0</v>
      </c>
      <c r="AV355" s="214">
        <f>AV351</f>
        <v>0</v>
      </c>
      <c r="AW355" s="397">
        <v>-296</v>
      </c>
      <c r="AX355" s="236">
        <f t="shared" ref="AX355:AX366" si="6037">AW355*AV355</f>
        <v>0</v>
      </c>
      <c r="AY355" s="212">
        <f>AY351</f>
        <v>1</v>
      </c>
      <c r="AZ355" s="382">
        <v>-30</v>
      </c>
      <c r="BA355" s="241">
        <f t="shared" ref="BA355:BA366" si="6038">AZ355*AY355</f>
        <v>-30</v>
      </c>
      <c r="BB355" s="214">
        <f>BB351</f>
        <v>0</v>
      </c>
      <c r="BC355" s="382">
        <v>-3</v>
      </c>
      <c r="BD355" s="242">
        <f t="shared" ref="BD355:BD366" si="6039">BC355*BB355</f>
        <v>0</v>
      </c>
      <c r="BE355" s="212">
        <f>BE351</f>
        <v>0</v>
      </c>
      <c r="BF355" s="374">
        <v>-1585.25</v>
      </c>
      <c r="BG355" s="242">
        <f t="shared" ref="BG355:BG366" si="6040">BF355*BE355</f>
        <v>0</v>
      </c>
      <c r="BH355" s="212">
        <f>BH351</f>
        <v>1</v>
      </c>
      <c r="BI355" s="374">
        <v>-812.13</v>
      </c>
      <c r="BJ355" s="240">
        <f t="shared" ref="BJ355:BJ366" si="6041">BI355*BH355</f>
        <v>-812.13</v>
      </c>
      <c r="BK355" s="212">
        <f>BK351</f>
        <v>0</v>
      </c>
      <c r="BL355" s="374">
        <v>-193.63</v>
      </c>
      <c r="BM355" s="240">
        <f t="shared" ref="BM355:BM366" si="6042">BL355*BK355</f>
        <v>0</v>
      </c>
      <c r="BN355" s="212">
        <f>BN351</f>
        <v>0</v>
      </c>
      <c r="BO355" s="397">
        <v>-1437.25</v>
      </c>
      <c r="BP355" s="236">
        <f t="shared" ref="BP355:BP366" si="6043">BO355*BN355</f>
        <v>0</v>
      </c>
      <c r="BQ355" s="212">
        <f>BQ351</f>
        <v>2</v>
      </c>
      <c r="BR355" s="397">
        <v>-1103</v>
      </c>
      <c r="BS355" s="242">
        <f t="shared" ref="BS355:BS366" si="6044">BR355*BQ355</f>
        <v>-2206</v>
      </c>
      <c r="BT355" s="212">
        <f>BT351</f>
        <v>0</v>
      </c>
      <c r="BU355" s="397">
        <v>-590.5</v>
      </c>
      <c r="BV355" s="240">
        <f t="shared" ref="BV355:BV366" si="6045">BU355*BT355</f>
        <v>0</v>
      </c>
      <c r="BW355" s="220">
        <f>BW351</f>
        <v>0</v>
      </c>
      <c r="BX355" s="397">
        <v>-180.5</v>
      </c>
      <c r="BY355" s="236">
        <f t="shared" ref="BY355:BY366" si="6046">BX355*BW355</f>
        <v>0</v>
      </c>
      <c r="BZ355" s="212">
        <f>BZ351</f>
        <v>0</v>
      </c>
      <c r="CA355" s="213"/>
      <c r="CB355" s="240">
        <f t="shared" ref="CB355:CB366" si="6047">CA355*BZ355</f>
        <v>0</v>
      </c>
      <c r="CC355" s="214">
        <f>CC351</f>
        <v>0</v>
      </c>
      <c r="CD355" s="215"/>
      <c r="CE355" s="242">
        <f t="shared" ref="CE355:CE366" si="6048">CD355*CC355</f>
        <v>0</v>
      </c>
      <c r="CF355" s="221">
        <f t="shared" ref="CF355:CF366" si="6049">N355+Q355+T355+W355+Z355+AC355+AF355+AI355+AL355+AO355+AR355+AU355+AX355+BA355+BD355+BG355+BJ355+BM355+BP355+BS355+BV355+BY355+CB355+CE355</f>
        <v>232.56999999999971</v>
      </c>
      <c r="CG355" s="222">
        <f t="shared" ref="CG355:CG366" si="6050">(CF355&gt;0)*1</f>
        <v>1</v>
      </c>
      <c r="CH355" s="222">
        <f t="shared" ref="CH355:CH366" si="6051">(CF355&lt;0)*1</f>
        <v>0</v>
      </c>
      <c r="CI355" s="223">
        <v>43831</v>
      </c>
      <c r="CJ355" s="209">
        <f t="shared" ref="CJ355:CJ366" si="6052">CF355*CG355</f>
        <v>232.56999999999971</v>
      </c>
      <c r="CK355" s="209">
        <f t="shared" ref="CK355:CK366" si="6053">CF355*CH355</f>
        <v>0</v>
      </c>
      <c r="CL355" s="209">
        <f>CL351+CF355</f>
        <v>1437046.11</v>
      </c>
      <c r="CM355" s="207">
        <f>MAX(CL55:CL355)</f>
        <v>1437046.11</v>
      </c>
      <c r="CN355" s="207">
        <f t="shared" ref="CN355:CN366" si="6054">CL355-CM355</f>
        <v>0</v>
      </c>
      <c r="CO355" s="225" t="b">
        <f>(CN356=CM394)</f>
        <v>0</v>
      </c>
      <c r="CP355" s="226">
        <f t="shared" si="6022"/>
        <v>0</v>
      </c>
      <c r="CQ355" s="265"/>
      <c r="CR355" s="266"/>
      <c r="CS355" s="266"/>
      <c r="CT355" s="266"/>
      <c r="CU355" s="266"/>
      <c r="CV355" s="266"/>
      <c r="CW355" s="266"/>
      <c r="CX355" s="266"/>
      <c r="CY355" s="266"/>
      <c r="CZ355" s="266"/>
      <c r="DA355" s="266"/>
      <c r="DB355" s="266"/>
      <c r="DC355" s="266"/>
      <c r="DD355" s="266"/>
      <c r="DE355" s="266"/>
      <c r="DF355" s="266"/>
      <c r="DG355" s="266"/>
      <c r="DH355" s="266"/>
      <c r="DI355" s="266"/>
      <c r="DJ355" s="266"/>
      <c r="DK355" s="266"/>
      <c r="DL355" s="266"/>
      <c r="DM355" s="266"/>
      <c r="DN355" s="266"/>
      <c r="DO355" s="266"/>
      <c r="DP355" s="267"/>
      <c r="DQ355" s="266"/>
      <c r="DR355" s="268"/>
      <c r="DS355" s="265"/>
      <c r="DT355" s="232"/>
      <c r="DU355" s="232"/>
      <c r="DV355" s="232"/>
      <c r="DW355" s="232"/>
      <c r="DX355" s="232"/>
      <c r="DY355" s="232"/>
      <c r="DZ355" s="232"/>
      <c r="EA355" s="232"/>
      <c r="EB355" s="232"/>
      <c r="EC355" s="232"/>
      <c r="ED355" s="232"/>
      <c r="EE355" s="232"/>
      <c r="EF355" s="232"/>
      <c r="EG355" s="232"/>
      <c r="EH355" s="232"/>
      <c r="EI355" s="232"/>
      <c r="EJ355" s="232"/>
      <c r="EK355" s="232"/>
      <c r="EL355" s="232"/>
      <c r="EM355" s="232"/>
      <c r="EN355" s="205"/>
      <c r="EO355" s="205"/>
      <c r="EP355" s="205"/>
      <c r="EQ355" s="205"/>
      <c r="ER355" s="205"/>
      <c r="ES355" s="205"/>
      <c r="ET355" s="205"/>
      <c r="EU355" s="205"/>
      <c r="EV355" s="205"/>
      <c r="EW355" s="205"/>
      <c r="EX355" s="205"/>
      <c r="EY355" s="205"/>
      <c r="EZ355" s="205"/>
      <c r="FA355" s="233"/>
      <c r="FB355" s="233"/>
      <c r="FC355" s="233"/>
      <c r="FD355" s="233"/>
      <c r="FE355" s="233"/>
      <c r="FF355" s="233"/>
      <c r="FG355" s="233"/>
      <c r="FH355" s="233"/>
      <c r="FI355" s="233"/>
    </row>
    <row r="356" spans="1:165" s="234" customFormat="1" ht="19.5" customHeight="1" x14ac:dyDescent="0.35">
      <c r="A356" s="205"/>
      <c r="B356" s="466">
        <f t="shared" ref="B356:B366" si="6055">EDATE(B355,1)</f>
        <v>43862</v>
      </c>
      <c r="C356" s="467">
        <f t="shared" ref="C356:C366" si="6056">G355</f>
        <v>60232.57</v>
      </c>
      <c r="D356" s="467">
        <v>0</v>
      </c>
      <c r="E356" s="467">
        <v>0</v>
      </c>
      <c r="F356" s="467">
        <f t="shared" si="6023"/>
        <v>14517.65</v>
      </c>
      <c r="G356" s="467">
        <f t="shared" ref="G356:G366" si="6057">F356+G355</f>
        <v>74750.22</v>
      </c>
      <c r="H356" s="480">
        <f t="shared" ref="H356:H366" si="6058">F356/G355</f>
        <v>0.2410265741607904</v>
      </c>
      <c r="I356" s="347">
        <f t="shared" ref="I356:I366" si="6059">F356+I355</f>
        <v>1451563.76</v>
      </c>
      <c r="J356" s="210">
        <f t="shared" si="6024"/>
        <v>0</v>
      </c>
      <c r="K356" s="211">
        <v>43862</v>
      </c>
      <c r="L356" s="212">
        <f t="shared" ref="L356:L366" si="6060">L355</f>
        <v>1</v>
      </c>
      <c r="M356" s="398">
        <v>13563</v>
      </c>
      <c r="N356" s="235">
        <f t="shared" si="6025"/>
        <v>13563</v>
      </c>
      <c r="O356" s="214">
        <f t="shared" ref="O356" si="6061">O355</f>
        <v>0</v>
      </c>
      <c r="P356" s="398">
        <v>1321.2</v>
      </c>
      <c r="Q356" s="236">
        <f t="shared" si="6026"/>
        <v>0</v>
      </c>
      <c r="R356" s="212">
        <f t="shared" ref="R356" si="6062">R355</f>
        <v>0</v>
      </c>
      <c r="S356" s="398">
        <v>14079.4</v>
      </c>
      <c r="T356" s="237">
        <f t="shared" si="6027"/>
        <v>0</v>
      </c>
      <c r="U356" s="216">
        <f t="shared" ref="U356" si="6063">U355</f>
        <v>0</v>
      </c>
      <c r="V356" s="398">
        <v>1372.84</v>
      </c>
      <c r="W356" s="237">
        <f t="shared" si="6028"/>
        <v>0</v>
      </c>
      <c r="X356" s="216">
        <f t="shared" ref="X356" si="6064">X355</f>
        <v>0</v>
      </c>
      <c r="Y356" s="382">
        <v>-296</v>
      </c>
      <c r="Z356" s="238">
        <f t="shared" si="6029"/>
        <v>0</v>
      </c>
      <c r="AA356" s="218">
        <f t="shared" ref="AA356" si="6065">AA355</f>
        <v>1</v>
      </c>
      <c r="AB356" s="382">
        <v>-148</v>
      </c>
      <c r="AC356" s="239">
        <f t="shared" si="6030"/>
        <v>-148</v>
      </c>
      <c r="AD356" s="216">
        <f t="shared" ref="AD356" si="6066">AD355</f>
        <v>0</v>
      </c>
      <c r="AE356" s="382">
        <v>-29.6</v>
      </c>
      <c r="AF356" s="239">
        <f t="shared" si="6031"/>
        <v>0</v>
      </c>
      <c r="AG356" s="216">
        <f t="shared" ref="AG356" si="6067">AG355</f>
        <v>0</v>
      </c>
      <c r="AH356" s="383">
        <v>2571.5</v>
      </c>
      <c r="AI356" s="238">
        <f t="shared" si="6032"/>
        <v>0</v>
      </c>
      <c r="AJ356" s="218">
        <f t="shared" ref="AJ356" si="6068">AJ355</f>
        <v>0</v>
      </c>
      <c r="AK356" s="383">
        <v>1246.75</v>
      </c>
      <c r="AL356" s="239">
        <f t="shared" si="6033"/>
        <v>0</v>
      </c>
      <c r="AM356" s="216">
        <f t="shared" ref="AM356" si="6069">AM355</f>
        <v>1</v>
      </c>
      <c r="AN356" s="383">
        <v>451.9</v>
      </c>
      <c r="AO356" s="238">
        <f t="shared" si="6034"/>
        <v>451.9</v>
      </c>
      <c r="AP356" s="218">
        <f t="shared" ref="AP356" si="6070">AP355</f>
        <v>1</v>
      </c>
      <c r="AQ356" s="398">
        <v>1841</v>
      </c>
      <c r="AR356" s="239">
        <f t="shared" si="6035"/>
        <v>1841</v>
      </c>
      <c r="AS356" s="216">
        <f t="shared" ref="AS356" si="6071">AS355</f>
        <v>0</v>
      </c>
      <c r="AT356" s="398">
        <v>184.1</v>
      </c>
      <c r="AU356" s="240">
        <f t="shared" si="6036"/>
        <v>0</v>
      </c>
      <c r="AV356" s="214">
        <f t="shared" ref="AV356" si="6072">AV355</f>
        <v>0</v>
      </c>
      <c r="AW356" s="398">
        <v>902</v>
      </c>
      <c r="AX356" s="236">
        <f t="shared" si="6037"/>
        <v>0</v>
      </c>
      <c r="AY356" s="212">
        <f t="shared" ref="AY356" si="6073">AY355</f>
        <v>1</v>
      </c>
      <c r="AZ356" s="382">
        <v>-1274</v>
      </c>
      <c r="BA356" s="241">
        <f t="shared" si="6038"/>
        <v>-1274</v>
      </c>
      <c r="BB356" s="214">
        <f t="shared" ref="BB356" si="6074">BB355</f>
        <v>0</v>
      </c>
      <c r="BC356" s="382">
        <v>-162.5</v>
      </c>
      <c r="BD356" s="242">
        <f t="shared" si="6039"/>
        <v>0</v>
      </c>
      <c r="BE356" s="212">
        <f t="shared" ref="BE356" si="6075">BE355</f>
        <v>0</v>
      </c>
      <c r="BF356" s="375">
        <v>1468.5</v>
      </c>
      <c r="BG356" s="242">
        <f t="shared" si="6040"/>
        <v>0</v>
      </c>
      <c r="BH356" s="212">
        <f t="shared" ref="BH356" si="6076">BH355</f>
        <v>1</v>
      </c>
      <c r="BI356" s="375">
        <v>714.75</v>
      </c>
      <c r="BJ356" s="240">
        <f t="shared" si="6041"/>
        <v>714.75</v>
      </c>
      <c r="BK356" s="212">
        <f t="shared" ref="BK356" si="6077">BK355</f>
        <v>0</v>
      </c>
      <c r="BL356" s="375">
        <v>111.75</v>
      </c>
      <c r="BM356" s="240">
        <f t="shared" si="6042"/>
        <v>0</v>
      </c>
      <c r="BN356" s="212">
        <f t="shared" ref="BN356" si="6078">BN355</f>
        <v>0</v>
      </c>
      <c r="BO356" s="397">
        <v>-546.75</v>
      </c>
      <c r="BP356" s="236">
        <f t="shared" si="6043"/>
        <v>0</v>
      </c>
      <c r="BQ356" s="212">
        <f t="shared" ref="BQ356" si="6079">BQ355</f>
        <v>2</v>
      </c>
      <c r="BR356" s="397">
        <v>-315.5</v>
      </c>
      <c r="BS356" s="242">
        <f t="shared" si="6044"/>
        <v>-631</v>
      </c>
      <c r="BT356" s="212">
        <f t="shared" ref="BT356" si="6080">BT355</f>
        <v>0</v>
      </c>
      <c r="BU356" s="397">
        <v>-196.75</v>
      </c>
      <c r="BV356" s="240">
        <f t="shared" si="6045"/>
        <v>0</v>
      </c>
      <c r="BW356" s="220">
        <f t="shared" ref="BW356" si="6081">BW355</f>
        <v>0</v>
      </c>
      <c r="BX356" s="397">
        <v>-101.75</v>
      </c>
      <c r="BY356" s="236">
        <f t="shared" si="6046"/>
        <v>0</v>
      </c>
      <c r="BZ356" s="212">
        <f t="shared" ref="BZ356:BZ366" si="6082">BZ355</f>
        <v>0</v>
      </c>
      <c r="CA356" s="213"/>
      <c r="CB356" s="240">
        <f t="shared" si="6047"/>
        <v>0</v>
      </c>
      <c r="CC356" s="214">
        <f t="shared" ref="CC356:CC366" si="6083">CC355</f>
        <v>0</v>
      </c>
      <c r="CD356" s="215"/>
      <c r="CE356" s="242">
        <f t="shared" si="6048"/>
        <v>0</v>
      </c>
      <c r="CF356" s="221">
        <f t="shared" si="6049"/>
        <v>14517.65</v>
      </c>
      <c r="CG356" s="222">
        <f t="shared" si="6050"/>
        <v>1</v>
      </c>
      <c r="CH356" s="222">
        <f t="shared" si="6051"/>
        <v>0</v>
      </c>
      <c r="CI356" s="223">
        <v>43862</v>
      </c>
      <c r="CJ356" s="209">
        <f t="shared" si="6052"/>
        <v>14517.65</v>
      </c>
      <c r="CK356" s="209">
        <f t="shared" si="6053"/>
        <v>0</v>
      </c>
      <c r="CL356" s="209">
        <f t="shared" ref="CL356:CL366" si="6084">CL355+CF356</f>
        <v>1451563.76</v>
      </c>
      <c r="CM356" s="207">
        <f>MAX(CL55:CL356)</f>
        <v>1451563.76</v>
      </c>
      <c r="CN356" s="207">
        <f t="shared" si="6054"/>
        <v>0</v>
      </c>
      <c r="CO356" s="225" t="b">
        <f>(CN357=CM394)</f>
        <v>0</v>
      </c>
      <c r="CP356" s="226">
        <f t="shared" si="6022"/>
        <v>0</v>
      </c>
      <c r="CQ356" s="265"/>
      <c r="CR356" s="266"/>
      <c r="CS356" s="266"/>
      <c r="CT356" s="266"/>
      <c r="CU356" s="266"/>
      <c r="CV356" s="266"/>
      <c r="CW356" s="266"/>
      <c r="CX356" s="266"/>
      <c r="CY356" s="266"/>
      <c r="CZ356" s="266"/>
      <c r="DA356" s="266"/>
      <c r="DB356" s="266"/>
      <c r="DC356" s="266"/>
      <c r="DD356" s="266"/>
      <c r="DE356" s="266"/>
      <c r="DF356" s="266"/>
      <c r="DG356" s="266"/>
      <c r="DH356" s="266"/>
      <c r="DI356" s="266"/>
      <c r="DJ356" s="266"/>
      <c r="DK356" s="266"/>
      <c r="DL356" s="266"/>
      <c r="DM356" s="266"/>
      <c r="DN356" s="266"/>
      <c r="DO356" s="266"/>
      <c r="DP356" s="267"/>
      <c r="DQ356" s="266"/>
      <c r="DR356" s="268"/>
      <c r="DS356" s="265"/>
      <c r="DT356" s="232"/>
      <c r="DU356" s="232"/>
      <c r="DV356" s="232"/>
      <c r="DW356" s="232"/>
      <c r="DX356" s="232"/>
      <c r="DY356" s="232"/>
      <c r="DZ356" s="232"/>
      <c r="EA356" s="232"/>
      <c r="EB356" s="232"/>
      <c r="EC356" s="232"/>
      <c r="ED356" s="232"/>
      <c r="EE356" s="232"/>
      <c r="EF356" s="232"/>
      <c r="EG356" s="232"/>
      <c r="EH356" s="232"/>
      <c r="EI356" s="232"/>
      <c r="EJ356" s="232"/>
      <c r="EK356" s="232"/>
      <c r="EL356" s="232"/>
      <c r="EM356" s="232"/>
      <c r="EN356" s="205"/>
      <c r="EO356" s="205"/>
      <c r="EP356" s="205"/>
      <c r="EQ356" s="205"/>
      <c r="ER356" s="205"/>
      <c r="ES356" s="205"/>
      <c r="ET356" s="205"/>
      <c r="EU356" s="205"/>
      <c r="EV356" s="205"/>
      <c r="EW356" s="205"/>
      <c r="EX356" s="205"/>
      <c r="EY356" s="205"/>
      <c r="EZ356" s="205"/>
      <c r="FA356" s="233"/>
      <c r="FB356" s="233"/>
      <c r="FC356" s="233"/>
      <c r="FD356" s="233"/>
      <c r="FE356" s="233"/>
      <c r="FF356" s="233"/>
      <c r="FG356" s="233"/>
      <c r="FH356" s="233"/>
      <c r="FI356" s="233"/>
    </row>
    <row r="357" spans="1:165" s="234" customFormat="1" ht="19.5" customHeight="1" x14ac:dyDescent="0.35">
      <c r="A357" s="205"/>
      <c r="B357" s="466">
        <f t="shared" si="6055"/>
        <v>43891</v>
      </c>
      <c r="C357" s="467">
        <f t="shared" si="6056"/>
        <v>74750.22</v>
      </c>
      <c r="D357" s="467">
        <v>0</v>
      </c>
      <c r="E357" s="467">
        <v>0</v>
      </c>
      <c r="F357" s="467">
        <f t="shared" si="6023"/>
        <v>15240.149999999998</v>
      </c>
      <c r="G357" s="467">
        <f t="shared" si="6057"/>
        <v>89990.37</v>
      </c>
      <c r="H357" s="480">
        <f t="shared" si="6058"/>
        <v>0.20388100530005127</v>
      </c>
      <c r="I357" s="347">
        <f t="shared" si="6059"/>
        <v>1466803.91</v>
      </c>
      <c r="J357" s="210">
        <f t="shared" si="6024"/>
        <v>0</v>
      </c>
      <c r="K357" s="211">
        <v>43891</v>
      </c>
      <c r="L357" s="212">
        <f t="shared" si="6060"/>
        <v>1</v>
      </c>
      <c r="M357" s="398">
        <v>16378.5</v>
      </c>
      <c r="N357" s="235">
        <f t="shared" si="6025"/>
        <v>16378.5</v>
      </c>
      <c r="O357" s="214">
        <f t="shared" ref="O357" si="6085">O356</f>
        <v>0</v>
      </c>
      <c r="P357" s="398">
        <v>1637.85</v>
      </c>
      <c r="Q357" s="236">
        <f t="shared" si="6026"/>
        <v>0</v>
      </c>
      <c r="R357" s="212">
        <f t="shared" ref="R357" si="6086">R356</f>
        <v>0</v>
      </c>
      <c r="S357" s="398">
        <v>12966.6</v>
      </c>
      <c r="T357" s="237">
        <f t="shared" si="6027"/>
        <v>0</v>
      </c>
      <c r="U357" s="216">
        <f t="shared" ref="U357" si="6087">U356</f>
        <v>0</v>
      </c>
      <c r="V357" s="398">
        <v>1296.6600000000001</v>
      </c>
      <c r="W357" s="237">
        <f t="shared" si="6028"/>
        <v>0</v>
      </c>
      <c r="X357" s="216">
        <f t="shared" ref="X357" si="6088">X356</f>
        <v>0</v>
      </c>
      <c r="Y357" s="382">
        <v>-6618</v>
      </c>
      <c r="Z357" s="238">
        <f t="shared" si="6029"/>
        <v>0</v>
      </c>
      <c r="AA357" s="218">
        <f t="shared" ref="AA357" si="6089">AA356</f>
        <v>1</v>
      </c>
      <c r="AB357" s="382">
        <v>-3348</v>
      </c>
      <c r="AC357" s="239">
        <f t="shared" si="6030"/>
        <v>-3348</v>
      </c>
      <c r="AD357" s="216">
        <f t="shared" ref="AD357" si="6090">AD356</f>
        <v>0</v>
      </c>
      <c r="AE357" s="382">
        <v>-732</v>
      </c>
      <c r="AF357" s="239">
        <f t="shared" si="6031"/>
        <v>0</v>
      </c>
      <c r="AG357" s="216">
        <f t="shared" ref="AG357" si="6091">AG356</f>
        <v>0</v>
      </c>
      <c r="AH357" s="383">
        <v>13471.5</v>
      </c>
      <c r="AI357" s="238">
        <f t="shared" si="6032"/>
        <v>0</v>
      </c>
      <c r="AJ357" s="218">
        <f t="shared" ref="AJ357" si="6092">AJ356</f>
        <v>0</v>
      </c>
      <c r="AK357" s="383">
        <v>6735.75</v>
      </c>
      <c r="AL357" s="239">
        <f t="shared" si="6033"/>
        <v>0</v>
      </c>
      <c r="AM357" s="216">
        <f t="shared" ref="AM357" si="6093">AM356</f>
        <v>1</v>
      </c>
      <c r="AN357" s="383">
        <v>2694.3</v>
      </c>
      <c r="AO357" s="238">
        <f t="shared" si="6034"/>
        <v>2694.3</v>
      </c>
      <c r="AP357" s="218">
        <f t="shared" ref="AP357" si="6094">AP356</f>
        <v>1</v>
      </c>
      <c r="AQ357" s="398">
        <v>3646</v>
      </c>
      <c r="AR357" s="239">
        <f t="shared" si="6035"/>
        <v>3646</v>
      </c>
      <c r="AS357" s="216">
        <f t="shared" ref="AS357" si="6095">AS356</f>
        <v>0</v>
      </c>
      <c r="AT357" s="398">
        <v>364.6</v>
      </c>
      <c r="AU357" s="240">
        <f t="shared" si="6036"/>
        <v>0</v>
      </c>
      <c r="AV357" s="214">
        <f t="shared" ref="AV357" si="6096">AV356</f>
        <v>0</v>
      </c>
      <c r="AW357" s="398">
        <v>3559</v>
      </c>
      <c r="AX357" s="236">
        <f t="shared" si="6037"/>
        <v>0</v>
      </c>
      <c r="AY357" s="212">
        <f t="shared" ref="AY357" si="6097">AY356</f>
        <v>1</v>
      </c>
      <c r="AZ357" s="382">
        <v>-1545.5</v>
      </c>
      <c r="BA357" s="241">
        <f t="shared" si="6038"/>
        <v>-1545.5</v>
      </c>
      <c r="BB357" s="214">
        <f t="shared" ref="BB357" si="6098">BB356</f>
        <v>0</v>
      </c>
      <c r="BC357" s="382">
        <v>-224.75</v>
      </c>
      <c r="BD357" s="242">
        <f t="shared" si="6039"/>
        <v>0</v>
      </c>
      <c r="BE357" s="212">
        <f t="shared" ref="BE357" si="6099">BE356</f>
        <v>0</v>
      </c>
      <c r="BF357" s="374">
        <v>-2925.25</v>
      </c>
      <c r="BG357" s="242">
        <f t="shared" si="6040"/>
        <v>0</v>
      </c>
      <c r="BH357" s="212">
        <f t="shared" ref="BH357" si="6100">BH356</f>
        <v>1</v>
      </c>
      <c r="BI357" s="374">
        <v>-1482.13</v>
      </c>
      <c r="BJ357" s="240">
        <f t="shared" si="6041"/>
        <v>-1482.13</v>
      </c>
      <c r="BK357" s="212">
        <f t="shared" ref="BK357" si="6101">BK356</f>
        <v>0</v>
      </c>
      <c r="BL357" s="374">
        <v>-327.63</v>
      </c>
      <c r="BM357" s="240">
        <f t="shared" si="6042"/>
        <v>0</v>
      </c>
      <c r="BN357" s="212">
        <f t="shared" ref="BN357" si="6102">BN356</f>
        <v>0</v>
      </c>
      <c r="BO357" s="398">
        <v>953.25</v>
      </c>
      <c r="BP357" s="236">
        <f t="shared" si="6043"/>
        <v>0</v>
      </c>
      <c r="BQ357" s="212">
        <f t="shared" ref="BQ357" si="6103">BQ356</f>
        <v>2</v>
      </c>
      <c r="BR357" s="397">
        <v>-551.51</v>
      </c>
      <c r="BS357" s="242">
        <f t="shared" si="6044"/>
        <v>-1103.02</v>
      </c>
      <c r="BT357" s="212">
        <f t="shared" ref="BT357" si="6104">BT356</f>
        <v>0</v>
      </c>
      <c r="BU357" s="397">
        <v>-295.26</v>
      </c>
      <c r="BV357" s="240">
        <f t="shared" si="6045"/>
        <v>0</v>
      </c>
      <c r="BW357" s="220">
        <f t="shared" ref="BW357" si="6105">BW356</f>
        <v>0</v>
      </c>
      <c r="BX357" s="397">
        <v>-90.25</v>
      </c>
      <c r="BY357" s="236">
        <f t="shared" si="6046"/>
        <v>0</v>
      </c>
      <c r="BZ357" s="212">
        <f t="shared" si="6082"/>
        <v>0</v>
      </c>
      <c r="CA357" s="213"/>
      <c r="CB357" s="240">
        <f t="shared" si="6047"/>
        <v>0</v>
      </c>
      <c r="CC357" s="214">
        <f t="shared" si="6083"/>
        <v>0</v>
      </c>
      <c r="CD357" s="215"/>
      <c r="CE357" s="242">
        <f t="shared" si="6048"/>
        <v>0</v>
      </c>
      <c r="CF357" s="221">
        <f t="shared" si="6049"/>
        <v>15240.149999999998</v>
      </c>
      <c r="CG357" s="222">
        <f t="shared" si="6050"/>
        <v>1</v>
      </c>
      <c r="CH357" s="222">
        <f t="shared" si="6051"/>
        <v>0</v>
      </c>
      <c r="CI357" s="223">
        <v>43891</v>
      </c>
      <c r="CJ357" s="209">
        <f t="shared" si="6052"/>
        <v>15240.149999999998</v>
      </c>
      <c r="CK357" s="209">
        <f t="shared" si="6053"/>
        <v>0</v>
      </c>
      <c r="CL357" s="209">
        <f t="shared" si="6084"/>
        <v>1466803.91</v>
      </c>
      <c r="CM357" s="207">
        <f>MAX(CL55:CL357)</f>
        <v>1466803.91</v>
      </c>
      <c r="CN357" s="207">
        <f t="shared" si="6054"/>
        <v>0</v>
      </c>
      <c r="CO357" s="225" t="b">
        <f>(CN358=CM394)</f>
        <v>0</v>
      </c>
      <c r="CP357" s="226">
        <f t="shared" si="6022"/>
        <v>0</v>
      </c>
      <c r="CQ357" s="265"/>
      <c r="CR357" s="266"/>
      <c r="CS357" s="266"/>
      <c r="CT357" s="266"/>
      <c r="CU357" s="266"/>
      <c r="CV357" s="266"/>
      <c r="CW357" s="266"/>
      <c r="CX357" s="266"/>
      <c r="CY357" s="266"/>
      <c r="CZ357" s="266"/>
      <c r="DA357" s="266"/>
      <c r="DB357" s="266"/>
      <c r="DC357" s="266"/>
      <c r="DD357" s="266"/>
      <c r="DE357" s="266"/>
      <c r="DF357" s="266"/>
      <c r="DG357" s="266"/>
      <c r="DH357" s="266"/>
      <c r="DI357" s="266"/>
      <c r="DJ357" s="266"/>
      <c r="DK357" s="266"/>
      <c r="DL357" s="266"/>
      <c r="DM357" s="266"/>
      <c r="DN357" s="266"/>
      <c r="DO357" s="266"/>
      <c r="DP357" s="267"/>
      <c r="DQ357" s="266"/>
      <c r="DR357" s="268"/>
      <c r="DS357" s="265"/>
      <c r="DT357" s="232"/>
      <c r="DU357" s="232"/>
      <c r="DV357" s="232"/>
      <c r="DW357" s="232"/>
      <c r="DX357" s="232"/>
      <c r="DY357" s="232"/>
      <c r="DZ357" s="232"/>
      <c r="EA357" s="232"/>
      <c r="EB357" s="232"/>
      <c r="EC357" s="232"/>
      <c r="ED357" s="232"/>
      <c r="EE357" s="232"/>
      <c r="EF357" s="232"/>
      <c r="EG357" s="232"/>
      <c r="EH357" s="232"/>
      <c r="EI357" s="232"/>
      <c r="EJ357" s="232"/>
      <c r="EK357" s="232"/>
      <c r="EL357" s="232"/>
      <c r="EM357" s="232"/>
      <c r="EN357" s="205"/>
      <c r="EO357" s="205"/>
      <c r="EP357" s="205"/>
      <c r="EQ357" s="205"/>
      <c r="ER357" s="205"/>
      <c r="ES357" s="205"/>
      <c r="ET357" s="205"/>
      <c r="EU357" s="205"/>
      <c r="EV357" s="205"/>
      <c r="EW357" s="205"/>
      <c r="EX357" s="205"/>
      <c r="EY357" s="205"/>
      <c r="EZ357" s="205"/>
      <c r="FA357" s="233"/>
      <c r="FB357" s="233"/>
      <c r="FC357" s="233"/>
      <c r="FD357" s="233"/>
      <c r="FE357" s="233"/>
      <c r="FF357" s="233"/>
      <c r="FG357" s="233"/>
      <c r="FH357" s="233"/>
      <c r="FI357" s="233"/>
    </row>
    <row r="358" spans="1:165" s="234" customFormat="1" ht="19.5" customHeight="1" x14ac:dyDescent="0.35">
      <c r="A358" s="205"/>
      <c r="B358" s="466">
        <f t="shared" si="6055"/>
        <v>43922</v>
      </c>
      <c r="C358" s="467">
        <f t="shared" si="6056"/>
        <v>89990.37</v>
      </c>
      <c r="D358" s="467">
        <v>0</v>
      </c>
      <c r="E358" s="467">
        <v>0</v>
      </c>
      <c r="F358" s="467">
        <f t="shared" si="6023"/>
        <v>16502.48</v>
      </c>
      <c r="G358" s="467">
        <f t="shared" si="6057"/>
        <v>106492.84999999999</v>
      </c>
      <c r="H358" s="480">
        <f t="shared" si="6058"/>
        <v>0.18338051060352348</v>
      </c>
      <c r="I358" s="347">
        <f t="shared" si="6059"/>
        <v>1483306.39</v>
      </c>
      <c r="J358" s="210">
        <f t="shared" si="6024"/>
        <v>0</v>
      </c>
      <c r="K358" s="211">
        <v>43922</v>
      </c>
      <c r="L358" s="212">
        <f t="shared" si="6060"/>
        <v>1</v>
      </c>
      <c r="M358" s="398">
        <v>12328</v>
      </c>
      <c r="N358" s="235">
        <f t="shared" si="6025"/>
        <v>12328</v>
      </c>
      <c r="O358" s="214">
        <f t="shared" ref="O358" si="6106">O357</f>
        <v>0</v>
      </c>
      <c r="P358" s="398">
        <v>1197.7</v>
      </c>
      <c r="Q358" s="236">
        <f t="shared" si="6026"/>
        <v>0</v>
      </c>
      <c r="R358" s="212">
        <f t="shared" ref="R358" si="6107">R357</f>
        <v>0</v>
      </c>
      <c r="S358" s="398">
        <v>14268.8</v>
      </c>
      <c r="T358" s="237">
        <f t="shared" si="6027"/>
        <v>0</v>
      </c>
      <c r="U358" s="216">
        <f t="shared" ref="U358" si="6108">U357</f>
        <v>0</v>
      </c>
      <c r="V358" s="398">
        <v>1391.78</v>
      </c>
      <c r="W358" s="237">
        <f t="shared" si="6028"/>
        <v>0</v>
      </c>
      <c r="X358" s="216">
        <f t="shared" ref="X358" si="6109">X357</f>
        <v>0</v>
      </c>
      <c r="Y358" s="383">
        <v>6507</v>
      </c>
      <c r="Z358" s="238">
        <f t="shared" si="6029"/>
        <v>0</v>
      </c>
      <c r="AA358" s="218">
        <f t="shared" ref="AA358" si="6110">AA357</f>
        <v>1</v>
      </c>
      <c r="AB358" s="383">
        <v>3253.5</v>
      </c>
      <c r="AC358" s="239">
        <f t="shared" si="6030"/>
        <v>3253.5</v>
      </c>
      <c r="AD358" s="216">
        <f t="shared" ref="AD358" si="6111">AD357</f>
        <v>0</v>
      </c>
      <c r="AE358" s="383">
        <v>650.70000000000005</v>
      </c>
      <c r="AF358" s="239">
        <f t="shared" si="6031"/>
        <v>0</v>
      </c>
      <c r="AG358" s="216">
        <f t="shared" ref="AG358" si="6112">AG357</f>
        <v>0</v>
      </c>
      <c r="AH358" s="382">
        <v>-9078.5</v>
      </c>
      <c r="AI358" s="238">
        <f t="shared" si="6032"/>
        <v>0</v>
      </c>
      <c r="AJ358" s="218">
        <f t="shared" ref="AJ358" si="6113">AJ357</f>
        <v>0</v>
      </c>
      <c r="AK358" s="382">
        <v>-4558.75</v>
      </c>
      <c r="AL358" s="239">
        <f t="shared" si="6033"/>
        <v>0</v>
      </c>
      <c r="AM358" s="216">
        <f t="shared" ref="AM358" si="6114">AM357</f>
        <v>1</v>
      </c>
      <c r="AN358" s="382">
        <v>-1846.9</v>
      </c>
      <c r="AO358" s="238">
        <f t="shared" si="6034"/>
        <v>-1846.9</v>
      </c>
      <c r="AP358" s="218">
        <f t="shared" ref="AP358" si="6115">AP357</f>
        <v>1</v>
      </c>
      <c r="AQ358" s="397">
        <v>-375</v>
      </c>
      <c r="AR358" s="239">
        <f t="shared" si="6035"/>
        <v>-375</v>
      </c>
      <c r="AS358" s="216">
        <f t="shared" ref="AS358" si="6116">AS357</f>
        <v>0</v>
      </c>
      <c r="AT358" s="397">
        <v>-72.599999999999994</v>
      </c>
      <c r="AU358" s="240">
        <f t="shared" si="6036"/>
        <v>0</v>
      </c>
      <c r="AV358" s="214">
        <f t="shared" ref="AV358" si="6117">AV357</f>
        <v>0</v>
      </c>
      <c r="AW358" s="397">
        <v>-2686</v>
      </c>
      <c r="AX358" s="236">
        <f t="shared" si="6037"/>
        <v>0</v>
      </c>
      <c r="AY358" s="212">
        <f t="shared" ref="AY358" si="6118">AY357</f>
        <v>1</v>
      </c>
      <c r="AZ358" s="383">
        <v>2073.75</v>
      </c>
      <c r="BA358" s="241">
        <f t="shared" si="6038"/>
        <v>2073.75</v>
      </c>
      <c r="BB358" s="214">
        <f t="shared" ref="BB358" si="6119">BB357</f>
        <v>0</v>
      </c>
      <c r="BC358" s="383">
        <v>207.38</v>
      </c>
      <c r="BD358" s="242">
        <f t="shared" si="6039"/>
        <v>0</v>
      </c>
      <c r="BE358" s="212">
        <f t="shared" ref="BE358" si="6120">BE357</f>
        <v>0</v>
      </c>
      <c r="BF358" s="375">
        <v>1006.25</v>
      </c>
      <c r="BG358" s="242">
        <f t="shared" si="6040"/>
        <v>0</v>
      </c>
      <c r="BH358" s="212">
        <f t="shared" ref="BH358" si="6121">BH357</f>
        <v>1</v>
      </c>
      <c r="BI358" s="375">
        <v>503.13</v>
      </c>
      <c r="BJ358" s="240">
        <f t="shared" si="6041"/>
        <v>503.13</v>
      </c>
      <c r="BK358" s="212">
        <f t="shared" ref="BK358" si="6122">BK357</f>
        <v>0</v>
      </c>
      <c r="BL358" s="375">
        <v>100.63</v>
      </c>
      <c r="BM358" s="240">
        <f t="shared" si="6042"/>
        <v>0</v>
      </c>
      <c r="BN358" s="212">
        <f t="shared" ref="BN358" si="6123">BN357</f>
        <v>0</v>
      </c>
      <c r="BO358" s="398">
        <v>667.25</v>
      </c>
      <c r="BP358" s="236">
        <f t="shared" si="6043"/>
        <v>0</v>
      </c>
      <c r="BQ358" s="212">
        <f t="shared" ref="BQ358" si="6124">BQ357</f>
        <v>2</v>
      </c>
      <c r="BR358" s="398">
        <v>283</v>
      </c>
      <c r="BS358" s="242">
        <f t="shared" si="6044"/>
        <v>566</v>
      </c>
      <c r="BT358" s="212">
        <f t="shared" ref="BT358" si="6125">BT357</f>
        <v>0</v>
      </c>
      <c r="BU358" s="398">
        <v>83</v>
      </c>
      <c r="BV358" s="240">
        <f t="shared" si="6045"/>
        <v>0</v>
      </c>
      <c r="BW358" s="220">
        <f t="shared" ref="BW358" si="6126">BW357</f>
        <v>0</v>
      </c>
      <c r="BX358" s="397">
        <v>-77</v>
      </c>
      <c r="BY358" s="236">
        <f t="shared" si="6046"/>
        <v>0</v>
      </c>
      <c r="BZ358" s="212">
        <f t="shared" si="6082"/>
        <v>0</v>
      </c>
      <c r="CA358" s="213"/>
      <c r="CB358" s="240">
        <f t="shared" si="6047"/>
        <v>0</v>
      </c>
      <c r="CC358" s="214">
        <f t="shared" si="6083"/>
        <v>0</v>
      </c>
      <c r="CD358" s="215"/>
      <c r="CE358" s="242">
        <f t="shared" si="6048"/>
        <v>0</v>
      </c>
      <c r="CF358" s="221">
        <f t="shared" si="6049"/>
        <v>16502.48</v>
      </c>
      <c r="CG358" s="222">
        <f t="shared" si="6050"/>
        <v>1</v>
      </c>
      <c r="CH358" s="222">
        <f t="shared" si="6051"/>
        <v>0</v>
      </c>
      <c r="CI358" s="223">
        <v>43922</v>
      </c>
      <c r="CJ358" s="209">
        <f t="shared" si="6052"/>
        <v>16502.48</v>
      </c>
      <c r="CK358" s="209">
        <f t="shared" si="6053"/>
        <v>0</v>
      </c>
      <c r="CL358" s="209">
        <f t="shared" si="6084"/>
        <v>1483306.39</v>
      </c>
      <c r="CM358" s="207">
        <f>MAX(CL55:CL358)</f>
        <v>1483306.39</v>
      </c>
      <c r="CN358" s="207">
        <f t="shared" si="6054"/>
        <v>0</v>
      </c>
      <c r="CO358" s="225" t="b">
        <f>(CN359=CM394)</f>
        <v>0</v>
      </c>
      <c r="CP358" s="226">
        <f t="shared" si="6022"/>
        <v>0</v>
      </c>
      <c r="CQ358" s="265"/>
      <c r="CR358" s="266"/>
      <c r="CS358" s="266"/>
      <c r="CT358" s="266"/>
      <c r="CU358" s="266"/>
      <c r="CV358" s="266"/>
      <c r="CW358" s="266"/>
      <c r="CX358" s="266"/>
      <c r="CY358" s="266"/>
      <c r="CZ358" s="266"/>
      <c r="DA358" s="266"/>
      <c r="DB358" s="266"/>
      <c r="DC358" s="266"/>
      <c r="DD358" s="266"/>
      <c r="DE358" s="266"/>
      <c r="DF358" s="266"/>
      <c r="DG358" s="266"/>
      <c r="DH358" s="266"/>
      <c r="DI358" s="266"/>
      <c r="DJ358" s="266"/>
      <c r="DK358" s="266"/>
      <c r="DL358" s="266"/>
      <c r="DM358" s="266"/>
      <c r="DN358" s="266"/>
      <c r="DO358" s="266"/>
      <c r="DP358" s="267"/>
      <c r="DQ358" s="266"/>
      <c r="DR358" s="268"/>
      <c r="DS358" s="265"/>
      <c r="DT358" s="232"/>
      <c r="DU358" s="232"/>
      <c r="DV358" s="232"/>
      <c r="DW358" s="232"/>
      <c r="DX358" s="232"/>
      <c r="DY358" s="232"/>
      <c r="DZ358" s="232"/>
      <c r="EA358" s="232"/>
      <c r="EB358" s="232"/>
      <c r="EC358" s="232"/>
      <c r="ED358" s="232"/>
      <c r="EE358" s="232"/>
      <c r="EF358" s="232"/>
      <c r="EG358" s="232"/>
      <c r="EH358" s="232"/>
      <c r="EI358" s="232"/>
      <c r="EJ358" s="232"/>
      <c r="EK358" s="232"/>
      <c r="EL358" s="232"/>
      <c r="EM358" s="232"/>
      <c r="EN358" s="205"/>
      <c r="EO358" s="205"/>
      <c r="EP358" s="205"/>
      <c r="EQ358" s="205"/>
      <c r="ER358" s="205"/>
      <c r="ES358" s="205"/>
      <c r="ET358" s="205"/>
      <c r="EU358" s="205"/>
      <c r="EV358" s="205"/>
      <c r="EW358" s="205"/>
      <c r="EX358" s="205"/>
      <c r="EY358" s="205"/>
      <c r="EZ358" s="205"/>
      <c r="FA358" s="233"/>
      <c r="FB358" s="233"/>
      <c r="FC358" s="233"/>
      <c r="FD358" s="233"/>
      <c r="FE358" s="233"/>
      <c r="FF358" s="233"/>
      <c r="FG358" s="233"/>
      <c r="FH358" s="233"/>
      <c r="FI358" s="233"/>
    </row>
    <row r="359" spans="1:165" s="234" customFormat="1" ht="19.5" customHeight="1" x14ac:dyDescent="0.35">
      <c r="A359" s="205"/>
      <c r="B359" s="466">
        <f t="shared" si="6055"/>
        <v>43952</v>
      </c>
      <c r="C359" s="467">
        <f t="shared" si="6056"/>
        <v>106492.84999999999</v>
      </c>
      <c r="D359" s="467">
        <v>0</v>
      </c>
      <c r="E359" s="467">
        <v>0</v>
      </c>
      <c r="F359" s="467">
        <f t="shared" si="6023"/>
        <v>11262.38</v>
      </c>
      <c r="G359" s="467">
        <f t="shared" si="6057"/>
        <v>117755.23</v>
      </c>
      <c r="H359" s="480">
        <f t="shared" si="6058"/>
        <v>0.10575714707607131</v>
      </c>
      <c r="I359" s="347">
        <f t="shared" si="6059"/>
        <v>1494568.7699999998</v>
      </c>
      <c r="J359" s="210">
        <f t="shared" si="6024"/>
        <v>0</v>
      </c>
      <c r="K359" s="211">
        <v>43952</v>
      </c>
      <c r="L359" s="212">
        <f t="shared" si="6060"/>
        <v>1</v>
      </c>
      <c r="M359" s="398">
        <v>4511</v>
      </c>
      <c r="N359" s="235">
        <f t="shared" si="6025"/>
        <v>4511</v>
      </c>
      <c r="O359" s="214">
        <f t="shared" ref="O359" si="6127">O358</f>
        <v>0</v>
      </c>
      <c r="P359" s="398">
        <v>451.1</v>
      </c>
      <c r="Q359" s="236">
        <f t="shared" si="6026"/>
        <v>0</v>
      </c>
      <c r="R359" s="212">
        <f t="shared" ref="R359" si="6128">R358</f>
        <v>0</v>
      </c>
      <c r="S359" s="398">
        <v>11100.2</v>
      </c>
      <c r="T359" s="237">
        <f t="shared" si="6027"/>
        <v>0</v>
      </c>
      <c r="U359" s="216">
        <f t="shared" ref="U359" si="6129">U358</f>
        <v>0</v>
      </c>
      <c r="V359" s="398">
        <v>1110.02</v>
      </c>
      <c r="W359" s="237">
        <f t="shared" si="6028"/>
        <v>0</v>
      </c>
      <c r="X359" s="216">
        <f t="shared" ref="X359" si="6130">X358</f>
        <v>0</v>
      </c>
      <c r="Y359" s="383">
        <v>4301</v>
      </c>
      <c r="Z359" s="238">
        <f t="shared" si="6029"/>
        <v>0</v>
      </c>
      <c r="AA359" s="218">
        <f t="shared" ref="AA359" si="6131">AA358</f>
        <v>1</v>
      </c>
      <c r="AB359" s="383">
        <v>2150.5</v>
      </c>
      <c r="AC359" s="239">
        <f t="shared" si="6030"/>
        <v>2150.5</v>
      </c>
      <c r="AD359" s="216">
        <f t="shared" ref="AD359" si="6132">AD358</f>
        <v>0</v>
      </c>
      <c r="AE359" s="383">
        <v>430.1</v>
      </c>
      <c r="AF359" s="239">
        <f t="shared" si="6031"/>
        <v>0</v>
      </c>
      <c r="AG359" s="216">
        <f t="shared" ref="AG359" si="6133">AG358</f>
        <v>0</v>
      </c>
      <c r="AH359" s="383">
        <v>10561.5</v>
      </c>
      <c r="AI359" s="238">
        <f t="shared" si="6032"/>
        <v>0</v>
      </c>
      <c r="AJ359" s="218">
        <f t="shared" ref="AJ359" si="6134">AJ358</f>
        <v>0</v>
      </c>
      <c r="AK359" s="383">
        <v>5241.75</v>
      </c>
      <c r="AL359" s="239">
        <f t="shared" si="6033"/>
        <v>0</v>
      </c>
      <c r="AM359" s="216">
        <f t="shared" ref="AM359" si="6135">AM358</f>
        <v>1</v>
      </c>
      <c r="AN359" s="383">
        <v>2049.9</v>
      </c>
      <c r="AO359" s="238">
        <f t="shared" si="6034"/>
        <v>2049.9</v>
      </c>
      <c r="AP359" s="218">
        <f t="shared" ref="AP359" si="6136">AP358</f>
        <v>1</v>
      </c>
      <c r="AQ359" s="398">
        <v>1547</v>
      </c>
      <c r="AR359" s="239">
        <f t="shared" si="6035"/>
        <v>1547</v>
      </c>
      <c r="AS359" s="216">
        <f t="shared" ref="AS359" si="6137">AS358</f>
        <v>0</v>
      </c>
      <c r="AT359" s="398">
        <v>154.69999999999999</v>
      </c>
      <c r="AU359" s="240">
        <f t="shared" si="6036"/>
        <v>0</v>
      </c>
      <c r="AV359" s="214">
        <f t="shared" ref="AV359" si="6138">AV358</f>
        <v>0</v>
      </c>
      <c r="AW359" s="398">
        <v>898</v>
      </c>
      <c r="AX359" s="236">
        <f t="shared" si="6037"/>
        <v>0</v>
      </c>
      <c r="AY359" s="212">
        <f t="shared" ref="AY359" si="6139">AY358</f>
        <v>1</v>
      </c>
      <c r="AZ359" s="382">
        <v>-950.25</v>
      </c>
      <c r="BA359" s="241">
        <f t="shared" si="6038"/>
        <v>-950.25</v>
      </c>
      <c r="BB359" s="214">
        <f t="shared" ref="BB359" si="6140">BB358</f>
        <v>0</v>
      </c>
      <c r="BC359" s="382">
        <v>-130.13</v>
      </c>
      <c r="BD359" s="242">
        <f t="shared" si="6039"/>
        <v>0</v>
      </c>
      <c r="BE359" s="212">
        <f t="shared" ref="BE359" si="6141">BE358</f>
        <v>0</v>
      </c>
      <c r="BF359" s="375">
        <v>2603.5</v>
      </c>
      <c r="BG359" s="242">
        <f t="shared" si="6040"/>
        <v>0</v>
      </c>
      <c r="BH359" s="212">
        <f t="shared" ref="BH359" si="6142">BH358</f>
        <v>1</v>
      </c>
      <c r="BI359" s="375">
        <v>1282.25</v>
      </c>
      <c r="BJ359" s="240">
        <f t="shared" si="6041"/>
        <v>1282.25</v>
      </c>
      <c r="BK359" s="212">
        <f t="shared" ref="BK359" si="6143">BK358</f>
        <v>0</v>
      </c>
      <c r="BL359" s="375">
        <v>225.25</v>
      </c>
      <c r="BM359" s="240">
        <f t="shared" si="6042"/>
        <v>0</v>
      </c>
      <c r="BN359" s="212">
        <f t="shared" ref="BN359" si="6144">BN358</f>
        <v>0</v>
      </c>
      <c r="BO359" s="398">
        <v>754.75</v>
      </c>
      <c r="BP359" s="236">
        <f t="shared" si="6043"/>
        <v>0</v>
      </c>
      <c r="BQ359" s="212">
        <f t="shared" ref="BQ359" si="6145">BQ358</f>
        <v>2</v>
      </c>
      <c r="BR359" s="398">
        <v>335.99</v>
      </c>
      <c r="BS359" s="242">
        <f t="shared" si="6044"/>
        <v>671.98</v>
      </c>
      <c r="BT359" s="212">
        <f t="shared" ref="BT359" si="6146">BT358</f>
        <v>0</v>
      </c>
      <c r="BU359" s="398">
        <v>148.49</v>
      </c>
      <c r="BV359" s="240">
        <f t="shared" si="6045"/>
        <v>0</v>
      </c>
      <c r="BW359" s="220">
        <f t="shared" ref="BW359" si="6147">BW358</f>
        <v>0</v>
      </c>
      <c r="BX359" s="397">
        <v>-1.5</v>
      </c>
      <c r="BY359" s="236">
        <f t="shared" si="6046"/>
        <v>0</v>
      </c>
      <c r="BZ359" s="212">
        <f t="shared" si="6082"/>
        <v>0</v>
      </c>
      <c r="CA359" s="213"/>
      <c r="CB359" s="240">
        <f t="shared" si="6047"/>
        <v>0</v>
      </c>
      <c r="CC359" s="214">
        <f t="shared" si="6083"/>
        <v>0</v>
      </c>
      <c r="CD359" s="215"/>
      <c r="CE359" s="242">
        <f t="shared" si="6048"/>
        <v>0</v>
      </c>
      <c r="CF359" s="221">
        <f t="shared" si="6049"/>
        <v>11262.38</v>
      </c>
      <c r="CG359" s="222">
        <f t="shared" si="6050"/>
        <v>1</v>
      </c>
      <c r="CH359" s="222">
        <f t="shared" si="6051"/>
        <v>0</v>
      </c>
      <c r="CI359" s="223">
        <v>43952</v>
      </c>
      <c r="CJ359" s="209">
        <f t="shared" si="6052"/>
        <v>11262.38</v>
      </c>
      <c r="CK359" s="209">
        <f t="shared" si="6053"/>
        <v>0</v>
      </c>
      <c r="CL359" s="209">
        <f t="shared" si="6084"/>
        <v>1494568.7699999998</v>
      </c>
      <c r="CM359" s="207">
        <f>MAX(CL55:CL359)</f>
        <v>1494568.7699999998</v>
      </c>
      <c r="CN359" s="207">
        <f t="shared" si="6054"/>
        <v>0</v>
      </c>
      <c r="CO359" s="225" t="b">
        <f>(CN360=CM394)</f>
        <v>0</v>
      </c>
      <c r="CP359" s="226">
        <f t="shared" si="6022"/>
        <v>0</v>
      </c>
      <c r="CQ359" s="265"/>
      <c r="CR359" s="266"/>
      <c r="CS359" s="266"/>
      <c r="CT359" s="266"/>
      <c r="CU359" s="266"/>
      <c r="CV359" s="266"/>
      <c r="CW359" s="266"/>
      <c r="CX359" s="266"/>
      <c r="CY359" s="266"/>
      <c r="CZ359" s="266"/>
      <c r="DA359" s="266"/>
      <c r="DB359" s="266"/>
      <c r="DC359" s="266"/>
      <c r="DD359" s="266"/>
      <c r="DE359" s="266"/>
      <c r="DF359" s="266"/>
      <c r="DG359" s="266"/>
      <c r="DH359" s="266"/>
      <c r="DI359" s="266"/>
      <c r="DJ359" s="266"/>
      <c r="DK359" s="266"/>
      <c r="DL359" s="266"/>
      <c r="DM359" s="266"/>
      <c r="DN359" s="266"/>
      <c r="DO359" s="266"/>
      <c r="DP359" s="267"/>
      <c r="DQ359" s="266"/>
      <c r="DR359" s="268"/>
      <c r="DS359" s="265"/>
      <c r="DT359" s="232"/>
      <c r="DU359" s="232"/>
      <c r="DV359" s="232"/>
      <c r="DW359" s="232"/>
      <c r="DX359" s="232"/>
      <c r="DY359" s="232"/>
      <c r="DZ359" s="232"/>
      <c r="EA359" s="232"/>
      <c r="EB359" s="232"/>
      <c r="EC359" s="232"/>
      <c r="ED359" s="232"/>
      <c r="EE359" s="232"/>
      <c r="EF359" s="232"/>
      <c r="EG359" s="232"/>
      <c r="EH359" s="232"/>
      <c r="EI359" s="232"/>
      <c r="EJ359" s="232"/>
      <c r="EK359" s="232"/>
      <c r="EL359" s="232"/>
      <c r="EM359" s="232"/>
      <c r="EN359" s="205"/>
      <c r="EO359" s="205"/>
      <c r="EP359" s="205"/>
      <c r="EQ359" s="205"/>
      <c r="ER359" s="205"/>
      <c r="ES359" s="205"/>
      <c r="ET359" s="205"/>
      <c r="EU359" s="205"/>
      <c r="EV359" s="205"/>
      <c r="EW359" s="205"/>
      <c r="EX359" s="205"/>
      <c r="EY359" s="205"/>
      <c r="EZ359" s="205"/>
      <c r="FA359" s="233"/>
      <c r="FB359" s="233"/>
      <c r="FC359" s="233"/>
      <c r="FD359" s="233"/>
      <c r="FE359" s="233"/>
      <c r="FF359" s="233"/>
      <c r="FG359" s="233"/>
      <c r="FH359" s="233"/>
      <c r="FI359" s="233"/>
    </row>
    <row r="360" spans="1:165" s="234" customFormat="1" ht="19.5" customHeight="1" x14ac:dyDescent="0.35">
      <c r="A360" s="205"/>
      <c r="B360" s="466">
        <f t="shared" si="6055"/>
        <v>43983</v>
      </c>
      <c r="C360" s="467">
        <f t="shared" si="6056"/>
        <v>117755.23</v>
      </c>
      <c r="D360" s="467">
        <v>0</v>
      </c>
      <c r="E360" s="467">
        <v>0</v>
      </c>
      <c r="F360" s="467">
        <f t="shared" si="6023"/>
        <v>3246.7100000000005</v>
      </c>
      <c r="G360" s="467">
        <f t="shared" si="6057"/>
        <v>121001.94</v>
      </c>
      <c r="H360" s="480">
        <f t="shared" si="6058"/>
        <v>2.7571684077216788E-2</v>
      </c>
      <c r="I360" s="347">
        <f t="shared" si="6059"/>
        <v>1497815.4799999997</v>
      </c>
      <c r="J360" s="210">
        <f t="shared" si="6024"/>
        <v>0</v>
      </c>
      <c r="K360" s="211">
        <v>43983</v>
      </c>
      <c r="L360" s="212">
        <f t="shared" si="6060"/>
        <v>1</v>
      </c>
      <c r="M360" s="398">
        <v>1175.5</v>
      </c>
      <c r="N360" s="235">
        <f t="shared" si="6025"/>
        <v>1175.5</v>
      </c>
      <c r="O360" s="214">
        <f t="shared" ref="O360" si="6148">O359</f>
        <v>0</v>
      </c>
      <c r="P360" s="398">
        <v>117.55</v>
      </c>
      <c r="Q360" s="236">
        <f t="shared" si="6026"/>
        <v>0</v>
      </c>
      <c r="R360" s="212">
        <f t="shared" ref="R360" si="6149">R359</f>
        <v>0</v>
      </c>
      <c r="S360" s="398">
        <v>12026.6</v>
      </c>
      <c r="T360" s="237">
        <f t="shared" si="6027"/>
        <v>0</v>
      </c>
      <c r="U360" s="216">
        <f t="shared" ref="U360" si="6150">U359</f>
        <v>0</v>
      </c>
      <c r="V360" s="398">
        <v>1202.6600000000001</v>
      </c>
      <c r="W360" s="237">
        <f t="shared" si="6028"/>
        <v>0</v>
      </c>
      <c r="X360" s="216">
        <f t="shared" ref="X360" si="6151">X359</f>
        <v>0</v>
      </c>
      <c r="Y360" s="383">
        <v>160</v>
      </c>
      <c r="Z360" s="238">
        <f t="shared" si="6029"/>
        <v>0</v>
      </c>
      <c r="AA360" s="218">
        <f t="shared" ref="AA360" si="6152">AA359</f>
        <v>1</v>
      </c>
      <c r="AB360" s="383">
        <v>41</v>
      </c>
      <c r="AC360" s="239">
        <f t="shared" si="6030"/>
        <v>41</v>
      </c>
      <c r="AD360" s="216">
        <f t="shared" ref="AD360" si="6153">AD359</f>
        <v>0</v>
      </c>
      <c r="AE360" s="382">
        <v>-54.2</v>
      </c>
      <c r="AF360" s="239">
        <f t="shared" si="6031"/>
        <v>0</v>
      </c>
      <c r="AG360" s="216">
        <f t="shared" ref="AG360" si="6154">AG359</f>
        <v>0</v>
      </c>
      <c r="AH360" s="383">
        <v>1725.5</v>
      </c>
      <c r="AI360" s="238">
        <f t="shared" si="6032"/>
        <v>0</v>
      </c>
      <c r="AJ360" s="218">
        <f t="shared" ref="AJ360" si="6155">AJ359</f>
        <v>0</v>
      </c>
      <c r="AK360" s="383">
        <v>862.75</v>
      </c>
      <c r="AL360" s="239">
        <f t="shared" si="6033"/>
        <v>0</v>
      </c>
      <c r="AM360" s="216">
        <f t="shared" ref="AM360" si="6156">AM359</f>
        <v>1</v>
      </c>
      <c r="AN360" s="383">
        <v>345.1</v>
      </c>
      <c r="AO360" s="238">
        <f t="shared" si="6034"/>
        <v>345.1</v>
      </c>
      <c r="AP360" s="218">
        <f t="shared" ref="AP360" si="6157">AP359</f>
        <v>1</v>
      </c>
      <c r="AQ360" s="398">
        <v>2370</v>
      </c>
      <c r="AR360" s="239">
        <f t="shared" si="6035"/>
        <v>2370</v>
      </c>
      <c r="AS360" s="216">
        <f t="shared" ref="AS360" si="6158">AS359</f>
        <v>0</v>
      </c>
      <c r="AT360" s="398">
        <v>237</v>
      </c>
      <c r="AU360" s="240">
        <f t="shared" si="6036"/>
        <v>0</v>
      </c>
      <c r="AV360" s="214">
        <f t="shared" ref="AV360" si="6159">AV359</f>
        <v>0</v>
      </c>
      <c r="AW360" s="398">
        <v>1046</v>
      </c>
      <c r="AX360" s="236">
        <f t="shared" si="6037"/>
        <v>0</v>
      </c>
      <c r="AY360" s="212">
        <f t="shared" ref="AY360" si="6160">AY359</f>
        <v>1</v>
      </c>
      <c r="AZ360" s="383">
        <v>1765</v>
      </c>
      <c r="BA360" s="241">
        <f t="shared" si="6038"/>
        <v>1765</v>
      </c>
      <c r="BB360" s="214">
        <f t="shared" ref="BB360" si="6161">BB359</f>
        <v>0</v>
      </c>
      <c r="BC360" s="383">
        <v>176.5</v>
      </c>
      <c r="BD360" s="242">
        <f t="shared" si="6039"/>
        <v>0</v>
      </c>
      <c r="BE360" s="212">
        <f t="shared" ref="BE360" si="6162">BE359</f>
        <v>0</v>
      </c>
      <c r="BF360" s="375">
        <v>1606.25</v>
      </c>
      <c r="BG360" s="242">
        <f t="shared" si="6040"/>
        <v>0</v>
      </c>
      <c r="BH360" s="212">
        <f t="shared" ref="BH360" si="6163">BH359</f>
        <v>1</v>
      </c>
      <c r="BI360" s="375">
        <v>803.13</v>
      </c>
      <c r="BJ360" s="240">
        <f t="shared" si="6041"/>
        <v>803.13</v>
      </c>
      <c r="BK360" s="212">
        <f t="shared" ref="BK360" si="6164">BK359</f>
        <v>0</v>
      </c>
      <c r="BL360" s="375">
        <v>160.63</v>
      </c>
      <c r="BM360" s="240">
        <f t="shared" si="6042"/>
        <v>0</v>
      </c>
      <c r="BN360" s="212">
        <f t="shared" ref="BN360" si="6165">BN359</f>
        <v>0</v>
      </c>
      <c r="BO360" s="398">
        <v>334.5</v>
      </c>
      <c r="BP360" s="236">
        <f t="shared" si="6043"/>
        <v>0</v>
      </c>
      <c r="BQ360" s="212">
        <f t="shared" ref="BQ360" si="6166">BQ359</f>
        <v>2</v>
      </c>
      <c r="BR360" s="397">
        <v>-1626.51</v>
      </c>
      <c r="BS360" s="242">
        <f t="shared" si="6044"/>
        <v>-3253.02</v>
      </c>
      <c r="BT360" s="212">
        <f t="shared" ref="BT360" si="6167">BT359</f>
        <v>0</v>
      </c>
      <c r="BU360" s="397">
        <v>-832.76</v>
      </c>
      <c r="BV360" s="240">
        <f t="shared" si="6045"/>
        <v>0</v>
      </c>
      <c r="BW360" s="220">
        <f t="shared" ref="BW360" si="6168">BW359</f>
        <v>0</v>
      </c>
      <c r="BX360" s="397">
        <v>-197.75</v>
      </c>
      <c r="BY360" s="236">
        <f t="shared" si="6046"/>
        <v>0</v>
      </c>
      <c r="BZ360" s="212">
        <f t="shared" si="6082"/>
        <v>0</v>
      </c>
      <c r="CA360" s="213"/>
      <c r="CB360" s="240">
        <f t="shared" si="6047"/>
        <v>0</v>
      </c>
      <c r="CC360" s="214">
        <f t="shared" si="6083"/>
        <v>0</v>
      </c>
      <c r="CD360" s="215"/>
      <c r="CE360" s="242">
        <f t="shared" si="6048"/>
        <v>0</v>
      </c>
      <c r="CF360" s="221">
        <f t="shared" si="6049"/>
        <v>3246.7100000000005</v>
      </c>
      <c r="CG360" s="222">
        <f t="shared" si="6050"/>
        <v>1</v>
      </c>
      <c r="CH360" s="222">
        <f t="shared" si="6051"/>
        <v>0</v>
      </c>
      <c r="CI360" s="223">
        <v>43983</v>
      </c>
      <c r="CJ360" s="209">
        <f t="shared" si="6052"/>
        <v>3246.7100000000005</v>
      </c>
      <c r="CK360" s="209">
        <f t="shared" si="6053"/>
        <v>0</v>
      </c>
      <c r="CL360" s="209">
        <f t="shared" si="6084"/>
        <v>1497815.4799999997</v>
      </c>
      <c r="CM360" s="207">
        <f>MAX(CL55:CL360)</f>
        <v>1497815.4799999997</v>
      </c>
      <c r="CN360" s="207">
        <f t="shared" si="6054"/>
        <v>0</v>
      </c>
      <c r="CO360" s="225" t="b">
        <f>(CN361=CM394)</f>
        <v>0</v>
      </c>
      <c r="CP360" s="226">
        <f t="shared" si="6022"/>
        <v>0</v>
      </c>
      <c r="CQ360" s="265"/>
      <c r="CR360" s="266"/>
      <c r="CS360" s="266"/>
      <c r="CT360" s="266"/>
      <c r="CU360" s="266"/>
      <c r="CV360" s="266"/>
      <c r="CW360" s="266"/>
      <c r="CX360" s="266"/>
      <c r="CY360" s="266"/>
      <c r="CZ360" s="266"/>
      <c r="DA360" s="266"/>
      <c r="DB360" s="266"/>
      <c r="DC360" s="266"/>
      <c r="DD360" s="266"/>
      <c r="DE360" s="266"/>
      <c r="DF360" s="266"/>
      <c r="DG360" s="266"/>
      <c r="DH360" s="266"/>
      <c r="DI360" s="266"/>
      <c r="DJ360" s="266"/>
      <c r="DK360" s="266"/>
      <c r="DL360" s="266"/>
      <c r="DM360" s="266"/>
      <c r="DN360" s="266"/>
      <c r="DO360" s="266"/>
      <c r="DP360" s="267"/>
      <c r="DQ360" s="266"/>
      <c r="DR360" s="268"/>
      <c r="DS360" s="265"/>
      <c r="DT360" s="232"/>
      <c r="DU360" s="232"/>
      <c r="DV360" s="232"/>
      <c r="DW360" s="232"/>
      <c r="DX360" s="232"/>
      <c r="DY360" s="232"/>
      <c r="DZ360" s="232"/>
      <c r="EA360" s="232"/>
      <c r="EB360" s="232"/>
      <c r="EC360" s="232"/>
      <c r="ED360" s="232"/>
      <c r="EE360" s="232"/>
      <c r="EF360" s="232"/>
      <c r="EG360" s="232"/>
      <c r="EH360" s="232"/>
      <c r="EI360" s="232"/>
      <c r="EJ360" s="232"/>
      <c r="EK360" s="232"/>
      <c r="EL360" s="232"/>
      <c r="EM360" s="232"/>
      <c r="EN360" s="205"/>
      <c r="EO360" s="205"/>
      <c r="EP360" s="205"/>
      <c r="EQ360" s="205"/>
      <c r="ER360" s="205"/>
      <c r="ES360" s="205"/>
      <c r="ET360" s="205"/>
      <c r="EU360" s="205"/>
      <c r="EV360" s="205"/>
      <c r="EW360" s="205"/>
      <c r="EX360" s="205"/>
      <c r="EY360" s="205"/>
      <c r="EZ360" s="205"/>
      <c r="FA360" s="233"/>
      <c r="FB360" s="233"/>
      <c r="FC360" s="233"/>
      <c r="FD360" s="233"/>
      <c r="FE360" s="233"/>
      <c r="FF360" s="233"/>
      <c r="FG360" s="233"/>
      <c r="FH360" s="233"/>
      <c r="FI360" s="233"/>
    </row>
    <row r="361" spans="1:165" s="234" customFormat="1" ht="19.5" customHeight="1" x14ac:dyDescent="0.35">
      <c r="A361" s="205"/>
      <c r="B361" s="466">
        <f t="shared" si="6055"/>
        <v>44013</v>
      </c>
      <c r="C361" s="467">
        <f t="shared" si="6056"/>
        <v>121001.94</v>
      </c>
      <c r="D361" s="467">
        <v>0</v>
      </c>
      <c r="E361" s="467">
        <v>0</v>
      </c>
      <c r="F361" s="467">
        <f t="shared" si="6023"/>
        <v>41849.11</v>
      </c>
      <c r="G361" s="467">
        <f t="shared" si="6057"/>
        <v>162851.04999999999</v>
      </c>
      <c r="H361" s="480">
        <f t="shared" si="6058"/>
        <v>0.34585486811203192</v>
      </c>
      <c r="I361" s="347">
        <f t="shared" si="6059"/>
        <v>1539664.5899999999</v>
      </c>
      <c r="J361" s="210">
        <f t="shared" si="6024"/>
        <v>0</v>
      </c>
      <c r="K361" s="211">
        <v>44013</v>
      </c>
      <c r="L361" s="212">
        <f t="shared" si="6060"/>
        <v>1</v>
      </c>
      <c r="M361" s="398">
        <v>9649</v>
      </c>
      <c r="N361" s="235">
        <f t="shared" si="6025"/>
        <v>9649</v>
      </c>
      <c r="O361" s="214">
        <f t="shared" ref="O361" si="6169">O360</f>
        <v>0</v>
      </c>
      <c r="P361" s="398">
        <v>964.9</v>
      </c>
      <c r="Q361" s="236">
        <f t="shared" si="6026"/>
        <v>0</v>
      </c>
      <c r="R361" s="212">
        <f t="shared" ref="R361" si="6170">R360</f>
        <v>0</v>
      </c>
      <c r="S361" s="398">
        <v>14980.6</v>
      </c>
      <c r="T361" s="237">
        <f t="shared" si="6027"/>
        <v>0</v>
      </c>
      <c r="U361" s="216">
        <f t="shared" ref="U361" si="6171">U360</f>
        <v>0</v>
      </c>
      <c r="V361" s="398">
        <v>1498.06</v>
      </c>
      <c r="W361" s="237">
        <f t="shared" si="6028"/>
        <v>0</v>
      </c>
      <c r="X361" s="216">
        <f t="shared" ref="X361" si="6172">X360</f>
        <v>0</v>
      </c>
      <c r="Y361" s="383">
        <v>19469</v>
      </c>
      <c r="Z361" s="238">
        <f t="shared" si="6029"/>
        <v>0</v>
      </c>
      <c r="AA361" s="218">
        <f t="shared" ref="AA361" si="6173">AA360</f>
        <v>1</v>
      </c>
      <c r="AB361" s="383">
        <v>9734.5</v>
      </c>
      <c r="AC361" s="239">
        <f t="shared" si="6030"/>
        <v>9734.5</v>
      </c>
      <c r="AD361" s="216">
        <f t="shared" ref="AD361" si="6174">AD360</f>
        <v>0</v>
      </c>
      <c r="AE361" s="383">
        <v>1946.9</v>
      </c>
      <c r="AF361" s="239">
        <f t="shared" si="6031"/>
        <v>0</v>
      </c>
      <c r="AG361" s="216">
        <f t="shared" ref="AG361" si="6175">AG360</f>
        <v>0</v>
      </c>
      <c r="AH361" s="383">
        <v>30765</v>
      </c>
      <c r="AI361" s="238">
        <f t="shared" si="6032"/>
        <v>0</v>
      </c>
      <c r="AJ361" s="218">
        <f t="shared" ref="AJ361" si="6176">AJ360</f>
        <v>0</v>
      </c>
      <c r="AK361" s="383">
        <v>15382.5</v>
      </c>
      <c r="AL361" s="239">
        <f t="shared" si="6033"/>
        <v>0</v>
      </c>
      <c r="AM361" s="216">
        <f t="shared" ref="AM361" si="6177">AM360</f>
        <v>1</v>
      </c>
      <c r="AN361" s="383">
        <v>6153</v>
      </c>
      <c r="AO361" s="238">
        <f t="shared" si="6034"/>
        <v>6153</v>
      </c>
      <c r="AP361" s="218">
        <f t="shared" ref="AP361" si="6178">AP360</f>
        <v>1</v>
      </c>
      <c r="AQ361" s="398">
        <v>2397</v>
      </c>
      <c r="AR361" s="239">
        <f t="shared" si="6035"/>
        <v>2397</v>
      </c>
      <c r="AS361" s="216">
        <f t="shared" ref="AS361" si="6179">AS360</f>
        <v>0</v>
      </c>
      <c r="AT361" s="398">
        <v>239.7</v>
      </c>
      <c r="AU361" s="240">
        <f t="shared" si="6036"/>
        <v>0</v>
      </c>
      <c r="AV361" s="214">
        <f t="shared" ref="AV361" si="6180">AV360</f>
        <v>0</v>
      </c>
      <c r="AW361" s="398">
        <v>910</v>
      </c>
      <c r="AX361" s="236">
        <f t="shared" si="6037"/>
        <v>0</v>
      </c>
      <c r="AY361" s="212">
        <f t="shared" ref="AY361" si="6181">AY360</f>
        <v>1</v>
      </c>
      <c r="AZ361" s="383">
        <v>6103.75</v>
      </c>
      <c r="BA361" s="241">
        <f t="shared" si="6038"/>
        <v>6103.75</v>
      </c>
      <c r="BB361" s="214">
        <f t="shared" ref="BB361" si="6182">BB360</f>
        <v>0</v>
      </c>
      <c r="BC361" s="383">
        <v>610.38</v>
      </c>
      <c r="BD361" s="242">
        <f t="shared" si="6039"/>
        <v>0</v>
      </c>
      <c r="BE361" s="212">
        <f t="shared" ref="BE361" si="6183">BE360</f>
        <v>0</v>
      </c>
      <c r="BF361" s="375">
        <v>6773.75</v>
      </c>
      <c r="BG361" s="242">
        <f t="shared" si="6040"/>
        <v>0</v>
      </c>
      <c r="BH361" s="212">
        <f t="shared" ref="BH361" si="6184">BH360</f>
        <v>1</v>
      </c>
      <c r="BI361" s="375">
        <v>3386.88</v>
      </c>
      <c r="BJ361" s="240">
        <f t="shared" si="6041"/>
        <v>3386.88</v>
      </c>
      <c r="BK361" s="212">
        <f t="shared" ref="BK361" si="6185">BK360</f>
        <v>0</v>
      </c>
      <c r="BL361" s="375">
        <v>677.38</v>
      </c>
      <c r="BM361" s="240">
        <f t="shared" si="6042"/>
        <v>0</v>
      </c>
      <c r="BN361" s="212">
        <f t="shared" ref="BN361" si="6186">BN360</f>
        <v>0</v>
      </c>
      <c r="BO361" s="398">
        <v>2136</v>
      </c>
      <c r="BP361" s="236">
        <f t="shared" si="6043"/>
        <v>0</v>
      </c>
      <c r="BQ361" s="212">
        <f t="shared" ref="BQ361" si="6187">BQ360</f>
        <v>2</v>
      </c>
      <c r="BR361" s="398">
        <v>2212.4899999999998</v>
      </c>
      <c r="BS361" s="242">
        <f t="shared" si="6044"/>
        <v>4424.9799999999996</v>
      </c>
      <c r="BT361" s="212">
        <f t="shared" ref="BT361" si="6188">BT360</f>
        <v>0</v>
      </c>
      <c r="BU361" s="398">
        <v>1106.24</v>
      </c>
      <c r="BV361" s="240">
        <f t="shared" si="6045"/>
        <v>0</v>
      </c>
      <c r="BW361" s="220">
        <f t="shared" ref="BW361" si="6189">BW360</f>
        <v>0</v>
      </c>
      <c r="BX361" s="398">
        <v>221.25</v>
      </c>
      <c r="BY361" s="236">
        <f t="shared" si="6046"/>
        <v>0</v>
      </c>
      <c r="BZ361" s="212">
        <f t="shared" si="6082"/>
        <v>0</v>
      </c>
      <c r="CA361" s="213"/>
      <c r="CB361" s="240">
        <f t="shared" si="6047"/>
        <v>0</v>
      </c>
      <c r="CC361" s="214">
        <f t="shared" si="6083"/>
        <v>0</v>
      </c>
      <c r="CD361" s="215"/>
      <c r="CE361" s="242">
        <f t="shared" si="6048"/>
        <v>0</v>
      </c>
      <c r="CF361" s="221">
        <f t="shared" si="6049"/>
        <v>41849.11</v>
      </c>
      <c r="CG361" s="222">
        <f t="shared" si="6050"/>
        <v>1</v>
      </c>
      <c r="CH361" s="222">
        <f t="shared" si="6051"/>
        <v>0</v>
      </c>
      <c r="CI361" s="223">
        <v>44013</v>
      </c>
      <c r="CJ361" s="209">
        <f t="shared" si="6052"/>
        <v>41849.11</v>
      </c>
      <c r="CK361" s="209">
        <f t="shared" si="6053"/>
        <v>0</v>
      </c>
      <c r="CL361" s="209">
        <f t="shared" si="6084"/>
        <v>1539664.5899999999</v>
      </c>
      <c r="CM361" s="207">
        <f>MAX(CL55:CL361)</f>
        <v>1539664.5899999999</v>
      </c>
      <c r="CN361" s="207">
        <f t="shared" si="6054"/>
        <v>0</v>
      </c>
      <c r="CO361" s="225" t="b">
        <f>(CN362=CM394)</f>
        <v>0</v>
      </c>
      <c r="CP361" s="226">
        <f t="shared" si="6022"/>
        <v>0</v>
      </c>
      <c r="CQ361" s="265"/>
      <c r="CR361" s="266"/>
      <c r="CS361" s="266"/>
      <c r="CT361" s="266"/>
      <c r="CU361" s="266"/>
      <c r="CV361" s="266"/>
      <c r="CW361" s="266"/>
      <c r="CX361" s="266"/>
      <c r="CY361" s="266"/>
      <c r="CZ361" s="266"/>
      <c r="DA361" s="266"/>
      <c r="DB361" s="266"/>
      <c r="DC361" s="266"/>
      <c r="DD361" s="266"/>
      <c r="DE361" s="266"/>
      <c r="DF361" s="266"/>
      <c r="DG361" s="266"/>
      <c r="DH361" s="266"/>
      <c r="DI361" s="266"/>
      <c r="DJ361" s="266"/>
      <c r="DK361" s="266"/>
      <c r="DL361" s="266"/>
      <c r="DM361" s="266"/>
      <c r="DN361" s="266"/>
      <c r="DO361" s="266"/>
      <c r="DP361" s="267"/>
      <c r="DQ361" s="266"/>
      <c r="DR361" s="268"/>
      <c r="DS361" s="265"/>
      <c r="DT361" s="232"/>
      <c r="DU361" s="232"/>
      <c r="DV361" s="232"/>
      <c r="DW361" s="232"/>
      <c r="DX361" s="232"/>
      <c r="DY361" s="232"/>
      <c r="DZ361" s="232"/>
      <c r="EA361" s="232"/>
      <c r="EB361" s="232"/>
      <c r="EC361" s="232"/>
      <c r="ED361" s="232"/>
      <c r="EE361" s="232"/>
      <c r="EF361" s="232"/>
      <c r="EG361" s="232"/>
      <c r="EH361" s="232"/>
      <c r="EI361" s="232"/>
      <c r="EJ361" s="232"/>
      <c r="EK361" s="232"/>
      <c r="EL361" s="232"/>
      <c r="EM361" s="232"/>
      <c r="EN361" s="205"/>
      <c r="EO361" s="205"/>
      <c r="EP361" s="205"/>
      <c r="EQ361" s="205"/>
      <c r="ER361" s="205"/>
      <c r="ES361" s="205"/>
      <c r="ET361" s="205"/>
      <c r="EU361" s="205"/>
      <c r="EV361" s="205"/>
      <c r="EW361" s="205"/>
      <c r="EX361" s="205"/>
      <c r="EY361" s="205"/>
      <c r="EZ361" s="205"/>
      <c r="FA361" s="233"/>
      <c r="FB361" s="233"/>
      <c r="FC361" s="233"/>
      <c r="FD361" s="233"/>
      <c r="FE361" s="233"/>
      <c r="FF361" s="233"/>
      <c r="FG361" s="233"/>
      <c r="FH361" s="233"/>
      <c r="FI361" s="233"/>
    </row>
    <row r="362" spans="1:165" s="234" customFormat="1" ht="19.5" customHeight="1" x14ac:dyDescent="0.35">
      <c r="A362" s="205"/>
      <c r="B362" s="466">
        <f t="shared" si="6055"/>
        <v>44044</v>
      </c>
      <c r="C362" s="467">
        <f t="shared" si="6056"/>
        <v>162851.04999999999</v>
      </c>
      <c r="D362" s="467">
        <v>0</v>
      </c>
      <c r="E362" s="467">
        <v>0</v>
      </c>
      <c r="F362" s="467">
        <f t="shared" si="6023"/>
        <v>16488.39</v>
      </c>
      <c r="G362" s="467">
        <f t="shared" si="6057"/>
        <v>179339.44</v>
      </c>
      <c r="H362" s="480">
        <f t="shared" si="6058"/>
        <v>0.10124828792936859</v>
      </c>
      <c r="I362" s="347">
        <f t="shared" si="6059"/>
        <v>1556152.9799999997</v>
      </c>
      <c r="J362" s="210">
        <f t="shared" si="6024"/>
        <v>0</v>
      </c>
      <c r="K362" s="211">
        <v>44044</v>
      </c>
      <c r="L362" s="212">
        <f t="shared" si="6060"/>
        <v>1</v>
      </c>
      <c r="M362" s="398">
        <v>13089.5</v>
      </c>
      <c r="N362" s="235">
        <f t="shared" si="6025"/>
        <v>13089.5</v>
      </c>
      <c r="O362" s="214">
        <f t="shared" ref="O362" si="6190">O361</f>
        <v>0</v>
      </c>
      <c r="P362" s="398">
        <v>1308.95</v>
      </c>
      <c r="Q362" s="236">
        <f t="shared" si="6026"/>
        <v>0</v>
      </c>
      <c r="R362" s="212">
        <f t="shared" ref="R362" si="6191">R361</f>
        <v>0</v>
      </c>
      <c r="S362" s="398">
        <v>24096.400000000001</v>
      </c>
      <c r="T362" s="237">
        <f t="shared" si="6027"/>
        <v>0</v>
      </c>
      <c r="U362" s="216">
        <f t="shared" ref="U362" si="6192">U361</f>
        <v>0</v>
      </c>
      <c r="V362" s="398">
        <v>2409.64</v>
      </c>
      <c r="W362" s="237">
        <f t="shared" si="6028"/>
        <v>0</v>
      </c>
      <c r="X362" s="216">
        <f t="shared" ref="X362" si="6193">X361</f>
        <v>0</v>
      </c>
      <c r="Y362" s="382">
        <v>-739</v>
      </c>
      <c r="Z362" s="238">
        <f t="shared" si="6029"/>
        <v>0</v>
      </c>
      <c r="AA362" s="218">
        <f t="shared" ref="AA362" si="6194">AA361</f>
        <v>1</v>
      </c>
      <c r="AB362" s="382">
        <v>-369.5</v>
      </c>
      <c r="AC362" s="239">
        <f t="shared" si="6030"/>
        <v>-369.5</v>
      </c>
      <c r="AD362" s="216">
        <f t="shared" ref="AD362" si="6195">AD361</f>
        <v>0</v>
      </c>
      <c r="AE362" s="382">
        <v>-73.900000000000006</v>
      </c>
      <c r="AF362" s="239">
        <f t="shared" si="6031"/>
        <v>0</v>
      </c>
      <c r="AG362" s="216">
        <f t="shared" ref="AG362" si="6196">AG361</f>
        <v>0</v>
      </c>
      <c r="AH362" s="383">
        <v>18941</v>
      </c>
      <c r="AI362" s="238">
        <f t="shared" si="6032"/>
        <v>0</v>
      </c>
      <c r="AJ362" s="218">
        <f t="shared" ref="AJ362" si="6197">AJ361</f>
        <v>0</v>
      </c>
      <c r="AK362" s="383">
        <v>9470.5</v>
      </c>
      <c r="AL362" s="239">
        <f t="shared" si="6033"/>
        <v>0</v>
      </c>
      <c r="AM362" s="216">
        <f t="shared" ref="AM362" si="6198">AM361</f>
        <v>1</v>
      </c>
      <c r="AN362" s="383">
        <v>3788.2</v>
      </c>
      <c r="AO362" s="238">
        <f t="shared" si="6034"/>
        <v>3788.2</v>
      </c>
      <c r="AP362" s="218">
        <f t="shared" ref="AP362" si="6199">AP361</f>
        <v>1</v>
      </c>
      <c r="AQ362" s="398">
        <v>2330</v>
      </c>
      <c r="AR362" s="239">
        <f t="shared" si="6035"/>
        <v>2330</v>
      </c>
      <c r="AS362" s="216">
        <f t="shared" ref="AS362" si="6200">AS361</f>
        <v>0</v>
      </c>
      <c r="AT362" s="398">
        <v>233</v>
      </c>
      <c r="AU362" s="240">
        <f t="shared" si="6036"/>
        <v>0</v>
      </c>
      <c r="AV362" s="214">
        <f t="shared" ref="AV362" si="6201">AV361</f>
        <v>0</v>
      </c>
      <c r="AW362" s="398">
        <v>2076</v>
      </c>
      <c r="AX362" s="236">
        <f t="shared" si="6037"/>
        <v>0</v>
      </c>
      <c r="AY362" s="212">
        <f t="shared" ref="AY362" si="6202">AY361</f>
        <v>1</v>
      </c>
      <c r="AZ362" s="383">
        <v>730</v>
      </c>
      <c r="BA362" s="241">
        <f t="shared" si="6038"/>
        <v>730</v>
      </c>
      <c r="BB362" s="214">
        <f t="shared" ref="BB362" si="6203">BB361</f>
        <v>0</v>
      </c>
      <c r="BC362" s="383">
        <v>73</v>
      </c>
      <c r="BD362" s="242">
        <f t="shared" si="6039"/>
        <v>0</v>
      </c>
      <c r="BE362" s="212">
        <f t="shared" ref="BE362" si="6204">BE361</f>
        <v>0</v>
      </c>
      <c r="BF362" s="375">
        <v>2002.5</v>
      </c>
      <c r="BG362" s="242">
        <f t="shared" si="6040"/>
        <v>0</v>
      </c>
      <c r="BH362" s="212">
        <f t="shared" ref="BH362" si="6205">BH361</f>
        <v>1</v>
      </c>
      <c r="BI362" s="375">
        <v>1001.25</v>
      </c>
      <c r="BJ362" s="240">
        <f t="shared" si="6041"/>
        <v>1001.25</v>
      </c>
      <c r="BK362" s="212">
        <f t="shared" ref="BK362" si="6206">BK361</f>
        <v>0</v>
      </c>
      <c r="BL362" s="375">
        <v>200.25</v>
      </c>
      <c r="BM362" s="240">
        <f t="shared" si="6042"/>
        <v>0</v>
      </c>
      <c r="BN362" s="212">
        <f t="shared" ref="BN362" si="6207">BN361</f>
        <v>0</v>
      </c>
      <c r="BO362" s="398">
        <v>1281.25</v>
      </c>
      <c r="BP362" s="236">
        <f t="shared" si="6043"/>
        <v>0</v>
      </c>
      <c r="BQ362" s="212">
        <f t="shared" ref="BQ362" si="6208">BQ361</f>
        <v>2</v>
      </c>
      <c r="BR362" s="397">
        <v>-2040.53</v>
      </c>
      <c r="BS362" s="242">
        <f t="shared" si="6044"/>
        <v>-4081.06</v>
      </c>
      <c r="BT362" s="212">
        <f t="shared" ref="BT362" si="6209">BT361</f>
        <v>0</v>
      </c>
      <c r="BU362" s="397">
        <v>-1059.26</v>
      </c>
      <c r="BV362" s="240">
        <f t="shared" si="6045"/>
        <v>0</v>
      </c>
      <c r="BW362" s="220">
        <f t="shared" ref="BW362" si="6210">BW361</f>
        <v>0</v>
      </c>
      <c r="BX362" s="397">
        <v>-274.25</v>
      </c>
      <c r="BY362" s="236">
        <f t="shared" si="6046"/>
        <v>0</v>
      </c>
      <c r="BZ362" s="212">
        <f t="shared" si="6082"/>
        <v>0</v>
      </c>
      <c r="CA362" s="213"/>
      <c r="CB362" s="240">
        <f t="shared" si="6047"/>
        <v>0</v>
      </c>
      <c r="CC362" s="214">
        <f t="shared" si="6083"/>
        <v>0</v>
      </c>
      <c r="CD362" s="215"/>
      <c r="CE362" s="242">
        <f t="shared" si="6048"/>
        <v>0</v>
      </c>
      <c r="CF362" s="221">
        <f t="shared" si="6049"/>
        <v>16488.39</v>
      </c>
      <c r="CG362" s="222">
        <f t="shared" si="6050"/>
        <v>1</v>
      </c>
      <c r="CH362" s="222">
        <f t="shared" si="6051"/>
        <v>0</v>
      </c>
      <c r="CI362" s="223">
        <v>44044</v>
      </c>
      <c r="CJ362" s="209">
        <f t="shared" si="6052"/>
        <v>16488.39</v>
      </c>
      <c r="CK362" s="209">
        <f t="shared" si="6053"/>
        <v>0</v>
      </c>
      <c r="CL362" s="209">
        <f t="shared" si="6084"/>
        <v>1556152.9799999997</v>
      </c>
      <c r="CM362" s="207">
        <f>MAX(CL55:CL362)</f>
        <v>1556152.9799999997</v>
      </c>
      <c r="CN362" s="207">
        <f t="shared" si="6054"/>
        <v>0</v>
      </c>
      <c r="CO362" s="225" t="b">
        <f>(CN363=CM394)</f>
        <v>0</v>
      </c>
      <c r="CP362" s="226">
        <f t="shared" si="6022"/>
        <v>0</v>
      </c>
      <c r="CQ362" s="265"/>
      <c r="CR362" s="266"/>
      <c r="CS362" s="266"/>
      <c r="CT362" s="266"/>
      <c r="CU362" s="266"/>
      <c r="CV362" s="266"/>
      <c r="CW362" s="266"/>
      <c r="CX362" s="266"/>
      <c r="CY362" s="266"/>
      <c r="CZ362" s="266"/>
      <c r="DA362" s="266"/>
      <c r="DB362" s="266"/>
      <c r="DC362" s="266"/>
      <c r="DD362" s="266"/>
      <c r="DE362" s="266"/>
      <c r="DF362" s="266"/>
      <c r="DG362" s="266"/>
      <c r="DH362" s="266"/>
      <c r="DI362" s="266"/>
      <c r="DJ362" s="266"/>
      <c r="DK362" s="266"/>
      <c r="DL362" s="266"/>
      <c r="DM362" s="266"/>
      <c r="DN362" s="266"/>
      <c r="DO362" s="266"/>
      <c r="DP362" s="267"/>
      <c r="DQ362" s="266"/>
      <c r="DR362" s="268"/>
      <c r="DS362" s="265"/>
      <c r="DT362" s="232"/>
      <c r="DU362" s="232"/>
      <c r="DV362" s="232"/>
      <c r="DW362" s="232"/>
      <c r="DX362" s="232"/>
      <c r="DY362" s="232"/>
      <c r="DZ362" s="232"/>
      <c r="EA362" s="232"/>
      <c r="EB362" s="232"/>
      <c r="EC362" s="232"/>
      <c r="ED362" s="232"/>
      <c r="EE362" s="232"/>
      <c r="EF362" s="232"/>
      <c r="EG362" s="232"/>
      <c r="EH362" s="232"/>
      <c r="EI362" s="232"/>
      <c r="EJ362" s="232"/>
      <c r="EK362" s="232"/>
      <c r="EL362" s="232"/>
      <c r="EM362" s="232"/>
      <c r="EN362" s="205"/>
      <c r="EO362" s="205"/>
      <c r="EP362" s="205"/>
      <c r="EQ362" s="205"/>
      <c r="ER362" s="205"/>
      <c r="ES362" s="205"/>
      <c r="ET362" s="205"/>
      <c r="EU362" s="205"/>
      <c r="EV362" s="205"/>
      <c r="EW362" s="205"/>
      <c r="EX362" s="205"/>
      <c r="EY362" s="205"/>
      <c r="EZ362" s="205"/>
      <c r="FA362" s="233"/>
      <c r="FB362" s="233"/>
      <c r="FC362" s="233"/>
      <c r="FD362" s="233"/>
      <c r="FE362" s="233"/>
      <c r="FF362" s="233"/>
      <c r="FG362" s="233"/>
      <c r="FH362" s="233"/>
      <c r="FI362" s="233"/>
    </row>
    <row r="363" spans="1:165" s="234" customFormat="1" ht="19.5" customHeight="1" x14ac:dyDescent="0.35">
      <c r="A363" s="205"/>
      <c r="B363" s="466">
        <f t="shared" si="6055"/>
        <v>44075</v>
      </c>
      <c r="C363" s="467">
        <f t="shared" si="6056"/>
        <v>179339.44</v>
      </c>
      <c r="D363" s="467">
        <v>0</v>
      </c>
      <c r="E363" s="467">
        <v>0</v>
      </c>
      <c r="F363" s="467">
        <f t="shared" si="6023"/>
        <v>-10996.3</v>
      </c>
      <c r="G363" s="467">
        <f t="shared" si="6057"/>
        <v>168343.14</v>
      </c>
      <c r="H363" s="480">
        <f t="shared" si="6058"/>
        <v>-6.1315570072037688E-2</v>
      </c>
      <c r="I363" s="347">
        <f t="shared" si="6059"/>
        <v>1545156.6799999997</v>
      </c>
      <c r="J363" s="210">
        <f t="shared" si="6024"/>
        <v>-10996.300000000047</v>
      </c>
      <c r="K363" s="211">
        <v>44075</v>
      </c>
      <c r="L363" s="212">
        <f t="shared" si="6060"/>
        <v>1</v>
      </c>
      <c r="M363" s="397">
        <v>-2317</v>
      </c>
      <c r="N363" s="235">
        <f t="shared" si="6025"/>
        <v>-2317</v>
      </c>
      <c r="O363" s="214">
        <f t="shared" ref="O363" si="6211">O362</f>
        <v>0</v>
      </c>
      <c r="P363" s="397">
        <v>-266.8</v>
      </c>
      <c r="Q363" s="236">
        <f t="shared" si="6026"/>
        <v>0</v>
      </c>
      <c r="R363" s="212">
        <f t="shared" ref="R363" si="6212">R362</f>
        <v>0</v>
      </c>
      <c r="S363" s="397">
        <v>-14780.2</v>
      </c>
      <c r="T363" s="237">
        <f t="shared" si="6027"/>
        <v>0</v>
      </c>
      <c r="U363" s="216">
        <f t="shared" ref="U363" si="6213">U362</f>
        <v>0</v>
      </c>
      <c r="V363" s="397">
        <v>-1513.12</v>
      </c>
      <c r="W363" s="237">
        <f t="shared" si="6028"/>
        <v>0</v>
      </c>
      <c r="X363" s="216">
        <f t="shared" ref="X363" si="6214">X362</f>
        <v>0</v>
      </c>
      <c r="Y363" s="383">
        <v>811</v>
      </c>
      <c r="Z363" s="238">
        <f t="shared" si="6029"/>
        <v>0</v>
      </c>
      <c r="AA363" s="218">
        <f t="shared" ref="AA363" si="6215">AA362</f>
        <v>1</v>
      </c>
      <c r="AB363" s="383">
        <v>386</v>
      </c>
      <c r="AC363" s="239">
        <f t="shared" si="6030"/>
        <v>386</v>
      </c>
      <c r="AD363" s="216">
        <f t="shared" ref="AD363" si="6216">AD362</f>
        <v>0</v>
      </c>
      <c r="AE363" s="383">
        <v>46</v>
      </c>
      <c r="AF363" s="239">
        <f t="shared" si="6031"/>
        <v>0</v>
      </c>
      <c r="AG363" s="216">
        <f t="shared" ref="AG363" si="6217">AG362</f>
        <v>0</v>
      </c>
      <c r="AH363" s="382">
        <v>-9798</v>
      </c>
      <c r="AI363" s="238">
        <f t="shared" si="6032"/>
        <v>0</v>
      </c>
      <c r="AJ363" s="218">
        <f t="shared" ref="AJ363" si="6218">AJ362</f>
        <v>0</v>
      </c>
      <c r="AK363" s="382">
        <v>-4918.5</v>
      </c>
      <c r="AL363" s="239">
        <f t="shared" si="6033"/>
        <v>0</v>
      </c>
      <c r="AM363" s="216">
        <f t="shared" ref="AM363" si="6219">AM362</f>
        <v>1</v>
      </c>
      <c r="AN363" s="382">
        <v>-1990.8</v>
      </c>
      <c r="AO363" s="238">
        <f t="shared" si="6034"/>
        <v>-1990.8</v>
      </c>
      <c r="AP363" s="218">
        <f t="shared" ref="AP363" si="6220">AP362</f>
        <v>1</v>
      </c>
      <c r="AQ363" s="397">
        <v>-2035</v>
      </c>
      <c r="AR363" s="239">
        <f t="shared" si="6035"/>
        <v>-2035</v>
      </c>
      <c r="AS363" s="216">
        <f t="shared" ref="AS363" si="6221">AS362</f>
        <v>0</v>
      </c>
      <c r="AT363" s="397">
        <v>-238.6</v>
      </c>
      <c r="AU363" s="240">
        <f t="shared" si="6036"/>
        <v>0</v>
      </c>
      <c r="AV363" s="214">
        <f t="shared" ref="AV363" si="6222">AV362</f>
        <v>0</v>
      </c>
      <c r="AW363" s="397">
        <v>-271</v>
      </c>
      <c r="AX363" s="236">
        <f t="shared" si="6037"/>
        <v>0</v>
      </c>
      <c r="AY363" s="212">
        <f t="shared" ref="AY363" si="6223">AY362</f>
        <v>1</v>
      </c>
      <c r="AZ363" s="382">
        <v>-3104.5</v>
      </c>
      <c r="BA363" s="241">
        <f t="shared" si="6038"/>
        <v>-3104.5</v>
      </c>
      <c r="BB363" s="214">
        <f t="shared" ref="BB363" si="6224">BB362</f>
        <v>0</v>
      </c>
      <c r="BC363" s="382">
        <v>-415.75</v>
      </c>
      <c r="BD363" s="242">
        <f t="shared" si="6039"/>
        <v>0</v>
      </c>
      <c r="BE363" s="212">
        <f t="shared" ref="BE363" si="6225">BE362</f>
        <v>0</v>
      </c>
      <c r="BF363" s="374">
        <v>-1469</v>
      </c>
      <c r="BG363" s="242">
        <f t="shared" si="6040"/>
        <v>0</v>
      </c>
      <c r="BH363" s="212">
        <f t="shared" ref="BH363" si="6226">BH362</f>
        <v>1</v>
      </c>
      <c r="BI363" s="374">
        <v>-754</v>
      </c>
      <c r="BJ363" s="240">
        <f t="shared" si="6041"/>
        <v>-754</v>
      </c>
      <c r="BK363" s="212">
        <f t="shared" ref="BK363" si="6227">BK362</f>
        <v>0</v>
      </c>
      <c r="BL363" s="374">
        <v>-182</v>
      </c>
      <c r="BM363" s="240">
        <f t="shared" si="6042"/>
        <v>0</v>
      </c>
      <c r="BN363" s="212">
        <f t="shared" ref="BN363" si="6228">BN362</f>
        <v>0</v>
      </c>
      <c r="BO363" s="397">
        <v>-464</v>
      </c>
      <c r="BP363" s="236">
        <f t="shared" si="6043"/>
        <v>0</v>
      </c>
      <c r="BQ363" s="212">
        <f t="shared" ref="BQ363" si="6229">BQ362</f>
        <v>2</v>
      </c>
      <c r="BR363" s="397">
        <v>-590.5</v>
      </c>
      <c r="BS363" s="242">
        <f t="shared" si="6044"/>
        <v>-1181</v>
      </c>
      <c r="BT363" s="212">
        <f t="shared" ref="BT363" si="6230">BT362</f>
        <v>0</v>
      </c>
      <c r="BU363" s="397">
        <v>-334.25</v>
      </c>
      <c r="BV363" s="240">
        <f t="shared" si="6045"/>
        <v>0</v>
      </c>
      <c r="BW363" s="220">
        <f t="shared" ref="BW363" si="6231">BW362</f>
        <v>0</v>
      </c>
      <c r="BX363" s="397">
        <v>-129.25</v>
      </c>
      <c r="BY363" s="236">
        <f t="shared" si="6046"/>
        <v>0</v>
      </c>
      <c r="BZ363" s="212">
        <f t="shared" si="6082"/>
        <v>0</v>
      </c>
      <c r="CA363" s="213"/>
      <c r="CB363" s="240">
        <f t="shared" si="6047"/>
        <v>0</v>
      </c>
      <c r="CC363" s="214">
        <f t="shared" si="6083"/>
        <v>0</v>
      </c>
      <c r="CD363" s="215"/>
      <c r="CE363" s="242">
        <f t="shared" si="6048"/>
        <v>0</v>
      </c>
      <c r="CF363" s="221">
        <f t="shared" si="6049"/>
        <v>-10996.3</v>
      </c>
      <c r="CG363" s="222">
        <f t="shared" si="6050"/>
        <v>0</v>
      </c>
      <c r="CH363" s="222">
        <f t="shared" si="6051"/>
        <v>1</v>
      </c>
      <c r="CI363" s="223">
        <v>44075</v>
      </c>
      <c r="CJ363" s="209">
        <f t="shared" si="6052"/>
        <v>0</v>
      </c>
      <c r="CK363" s="209">
        <f t="shared" si="6053"/>
        <v>-10996.3</v>
      </c>
      <c r="CL363" s="209">
        <f t="shared" si="6084"/>
        <v>1545156.6799999997</v>
      </c>
      <c r="CM363" s="207">
        <f>MAX(CL55:CL363)</f>
        <v>1556152.9799999997</v>
      </c>
      <c r="CN363" s="207">
        <f t="shared" si="6054"/>
        <v>-10996.300000000047</v>
      </c>
      <c r="CO363" s="225" t="b">
        <f>(CN364=CM394)</f>
        <v>0</v>
      </c>
      <c r="CP363" s="226">
        <f t="shared" si="6022"/>
        <v>0</v>
      </c>
      <c r="CQ363" s="265"/>
      <c r="CR363" s="266"/>
      <c r="CS363" s="266"/>
      <c r="CT363" s="266"/>
      <c r="CU363" s="266"/>
      <c r="CV363" s="266"/>
      <c r="CW363" s="266"/>
      <c r="CX363" s="266"/>
      <c r="CY363" s="266"/>
      <c r="CZ363" s="266"/>
      <c r="DA363" s="266"/>
      <c r="DB363" s="266"/>
      <c r="DC363" s="266"/>
      <c r="DD363" s="266"/>
      <c r="DE363" s="266"/>
      <c r="DF363" s="266"/>
      <c r="DG363" s="266"/>
      <c r="DH363" s="266"/>
      <c r="DI363" s="266"/>
      <c r="DJ363" s="266"/>
      <c r="DK363" s="266"/>
      <c r="DL363" s="266"/>
      <c r="DM363" s="266"/>
      <c r="DN363" s="266"/>
      <c r="DO363" s="266"/>
      <c r="DP363" s="267"/>
      <c r="DQ363" s="266"/>
      <c r="DR363" s="268"/>
      <c r="DS363" s="265"/>
      <c r="DT363" s="232"/>
      <c r="DU363" s="232"/>
      <c r="DV363" s="232"/>
      <c r="DW363" s="232"/>
      <c r="DX363" s="232"/>
      <c r="DY363" s="232"/>
      <c r="DZ363" s="232"/>
      <c r="EA363" s="232"/>
      <c r="EB363" s="232"/>
      <c r="EC363" s="232"/>
      <c r="ED363" s="232"/>
      <c r="EE363" s="232"/>
      <c r="EF363" s="232"/>
      <c r="EG363" s="232"/>
      <c r="EH363" s="232"/>
      <c r="EI363" s="232"/>
      <c r="EJ363" s="232"/>
      <c r="EK363" s="232"/>
      <c r="EL363" s="232"/>
      <c r="EM363" s="232"/>
      <c r="EN363" s="205"/>
      <c r="EO363" s="205"/>
      <c r="EP363" s="205"/>
      <c r="EQ363" s="205"/>
      <c r="ER363" s="205"/>
      <c r="ES363" s="205"/>
      <c r="ET363" s="205"/>
      <c r="EU363" s="205"/>
      <c r="EV363" s="205"/>
      <c r="EW363" s="205"/>
      <c r="EX363" s="205"/>
      <c r="EY363" s="205"/>
      <c r="EZ363" s="205"/>
      <c r="FA363" s="233"/>
      <c r="FB363" s="233"/>
      <c r="FC363" s="233"/>
      <c r="FD363" s="233"/>
      <c r="FE363" s="233"/>
      <c r="FF363" s="233"/>
      <c r="FG363" s="233"/>
      <c r="FH363" s="233"/>
      <c r="FI363" s="233"/>
    </row>
    <row r="364" spans="1:165" s="234" customFormat="1" ht="19.5" customHeight="1" x14ac:dyDescent="0.35">
      <c r="A364" s="205"/>
      <c r="B364" s="466">
        <f t="shared" si="6055"/>
        <v>44105</v>
      </c>
      <c r="C364" s="467">
        <f t="shared" si="6056"/>
        <v>168343.14</v>
      </c>
      <c r="D364" s="467">
        <v>0</v>
      </c>
      <c r="E364" s="467">
        <v>0</v>
      </c>
      <c r="F364" s="467">
        <f t="shared" si="6023"/>
        <v>-667.48</v>
      </c>
      <c r="G364" s="467">
        <f t="shared" si="6057"/>
        <v>167675.66</v>
      </c>
      <c r="H364" s="480">
        <f t="shared" si="6058"/>
        <v>-3.9649967322695776E-3</v>
      </c>
      <c r="I364" s="347">
        <f t="shared" si="6059"/>
        <v>1544489.1999999997</v>
      </c>
      <c r="J364" s="210">
        <f t="shared" si="6024"/>
        <v>-11663.780000000028</v>
      </c>
      <c r="K364" s="211">
        <v>44105</v>
      </c>
      <c r="L364" s="212">
        <f t="shared" si="6060"/>
        <v>1</v>
      </c>
      <c r="M364" s="398">
        <v>424</v>
      </c>
      <c r="N364" s="235">
        <f t="shared" si="6025"/>
        <v>424</v>
      </c>
      <c r="O364" s="214">
        <f t="shared" ref="O364" si="6232">O363</f>
        <v>0</v>
      </c>
      <c r="P364" s="397">
        <v>-27.8</v>
      </c>
      <c r="Q364" s="236">
        <f t="shared" si="6026"/>
        <v>0</v>
      </c>
      <c r="R364" s="212">
        <f t="shared" ref="R364" si="6233">R363</f>
        <v>0</v>
      </c>
      <c r="S364" s="398">
        <v>20954.599999999999</v>
      </c>
      <c r="T364" s="237">
        <f t="shared" si="6027"/>
        <v>0</v>
      </c>
      <c r="U364" s="216">
        <f t="shared" ref="U364" si="6234">U363</f>
        <v>0</v>
      </c>
      <c r="V364" s="398">
        <v>2025.26</v>
      </c>
      <c r="W364" s="237">
        <f t="shared" si="6028"/>
        <v>0</v>
      </c>
      <c r="X364" s="216">
        <f t="shared" ref="X364" si="6235">X363</f>
        <v>0</v>
      </c>
      <c r="Y364" s="383">
        <v>668</v>
      </c>
      <c r="Z364" s="238">
        <f t="shared" si="6029"/>
        <v>0</v>
      </c>
      <c r="AA364" s="218">
        <f t="shared" ref="AA364" si="6236">AA363</f>
        <v>1</v>
      </c>
      <c r="AB364" s="383">
        <v>334</v>
      </c>
      <c r="AC364" s="239">
        <f t="shared" si="6030"/>
        <v>334</v>
      </c>
      <c r="AD364" s="216">
        <f t="shared" ref="AD364" si="6237">AD363</f>
        <v>0</v>
      </c>
      <c r="AE364" s="383">
        <v>66.8</v>
      </c>
      <c r="AF364" s="239">
        <f t="shared" si="6031"/>
        <v>0</v>
      </c>
      <c r="AG364" s="216">
        <f t="shared" ref="AG364" si="6238">AG363</f>
        <v>0</v>
      </c>
      <c r="AH364" s="382">
        <v>-2043</v>
      </c>
      <c r="AI364" s="238">
        <f t="shared" si="6032"/>
        <v>0</v>
      </c>
      <c r="AJ364" s="218">
        <f t="shared" ref="AJ364" si="6239">AJ363</f>
        <v>0</v>
      </c>
      <c r="AK364" s="382">
        <v>-1021.5</v>
      </c>
      <c r="AL364" s="239">
        <f t="shared" si="6033"/>
        <v>0</v>
      </c>
      <c r="AM364" s="216">
        <f t="shared" ref="AM364" si="6240">AM363</f>
        <v>1</v>
      </c>
      <c r="AN364" s="382">
        <v>-408.6</v>
      </c>
      <c r="AO364" s="238">
        <f t="shared" si="6034"/>
        <v>-408.6</v>
      </c>
      <c r="AP364" s="218">
        <f t="shared" ref="AP364" si="6241">AP363</f>
        <v>1</v>
      </c>
      <c r="AQ364" s="398">
        <v>1353</v>
      </c>
      <c r="AR364" s="239">
        <f t="shared" si="6035"/>
        <v>1353</v>
      </c>
      <c r="AS364" s="216">
        <f t="shared" ref="AS364" si="6242">AS363</f>
        <v>0</v>
      </c>
      <c r="AT364" s="398">
        <v>135.30000000000001</v>
      </c>
      <c r="AU364" s="240">
        <f t="shared" si="6036"/>
        <v>0</v>
      </c>
      <c r="AV364" s="214">
        <f t="shared" ref="AV364" si="6243">AV363</f>
        <v>0</v>
      </c>
      <c r="AW364" s="397">
        <v>-1529</v>
      </c>
      <c r="AX364" s="236">
        <f t="shared" si="6037"/>
        <v>0</v>
      </c>
      <c r="AY364" s="212">
        <f t="shared" ref="AY364" si="6244">AY363</f>
        <v>1</v>
      </c>
      <c r="AZ364" s="382">
        <v>-2207.75</v>
      </c>
      <c r="BA364" s="241">
        <f t="shared" si="6038"/>
        <v>-2207.75</v>
      </c>
      <c r="BB364" s="214">
        <f t="shared" ref="BB364" si="6245">BB363</f>
        <v>0</v>
      </c>
      <c r="BC364" s="382">
        <v>-255.88</v>
      </c>
      <c r="BD364" s="242">
        <f t="shared" si="6039"/>
        <v>0</v>
      </c>
      <c r="BE364" s="212">
        <f t="shared" ref="BE364" si="6246">BE363</f>
        <v>0</v>
      </c>
      <c r="BF364" s="374">
        <v>-1034.25</v>
      </c>
      <c r="BG364" s="242">
        <f t="shared" si="6040"/>
        <v>0</v>
      </c>
      <c r="BH364" s="212">
        <f t="shared" ref="BH364" si="6247">BH363</f>
        <v>1</v>
      </c>
      <c r="BI364" s="374">
        <v>-556.13</v>
      </c>
      <c r="BJ364" s="240">
        <f t="shared" si="6041"/>
        <v>-556.13</v>
      </c>
      <c r="BK364" s="212">
        <f t="shared" ref="BK364" si="6248">BK363</f>
        <v>0</v>
      </c>
      <c r="BL364" s="374">
        <v>-173.63</v>
      </c>
      <c r="BM364" s="240">
        <f t="shared" si="6042"/>
        <v>0</v>
      </c>
      <c r="BN364" s="212">
        <f t="shared" ref="BN364" si="6249">BN363</f>
        <v>0</v>
      </c>
      <c r="BO364" s="397">
        <v>-414</v>
      </c>
      <c r="BP364" s="236">
        <f t="shared" si="6043"/>
        <v>0</v>
      </c>
      <c r="BQ364" s="212">
        <f t="shared" ref="BQ364" si="6250">BQ363</f>
        <v>2</v>
      </c>
      <c r="BR364" s="398">
        <v>197</v>
      </c>
      <c r="BS364" s="242">
        <f t="shared" si="6044"/>
        <v>394</v>
      </c>
      <c r="BT364" s="212">
        <f t="shared" ref="BT364" si="6251">BT363</f>
        <v>0</v>
      </c>
      <c r="BU364" s="398">
        <v>59.5</v>
      </c>
      <c r="BV364" s="240">
        <f t="shared" si="6045"/>
        <v>0</v>
      </c>
      <c r="BW364" s="220">
        <f t="shared" ref="BW364" si="6252">BW363</f>
        <v>0</v>
      </c>
      <c r="BX364" s="397">
        <v>-50.5</v>
      </c>
      <c r="BY364" s="236">
        <f t="shared" si="6046"/>
        <v>0</v>
      </c>
      <c r="BZ364" s="212">
        <f t="shared" si="6082"/>
        <v>0</v>
      </c>
      <c r="CA364" s="213"/>
      <c r="CB364" s="240">
        <f t="shared" si="6047"/>
        <v>0</v>
      </c>
      <c r="CC364" s="214">
        <f t="shared" si="6083"/>
        <v>0</v>
      </c>
      <c r="CD364" s="215"/>
      <c r="CE364" s="242">
        <f t="shared" si="6048"/>
        <v>0</v>
      </c>
      <c r="CF364" s="221">
        <f t="shared" si="6049"/>
        <v>-667.48</v>
      </c>
      <c r="CG364" s="222">
        <f t="shared" si="6050"/>
        <v>0</v>
      </c>
      <c r="CH364" s="222">
        <f t="shared" si="6051"/>
        <v>1</v>
      </c>
      <c r="CI364" s="223">
        <v>44105</v>
      </c>
      <c r="CJ364" s="209">
        <f t="shared" si="6052"/>
        <v>0</v>
      </c>
      <c r="CK364" s="209">
        <f t="shared" si="6053"/>
        <v>-667.48</v>
      </c>
      <c r="CL364" s="209">
        <f t="shared" si="6084"/>
        <v>1544489.1999999997</v>
      </c>
      <c r="CM364" s="207">
        <f>MAX(CL55:CL364)</f>
        <v>1556152.9799999997</v>
      </c>
      <c r="CN364" s="207">
        <f t="shared" si="6054"/>
        <v>-11663.780000000028</v>
      </c>
      <c r="CO364" s="225" t="b">
        <f>(CN365=CM394)</f>
        <v>0</v>
      </c>
      <c r="CP364" s="226">
        <f t="shared" si="6022"/>
        <v>0</v>
      </c>
      <c r="CQ364" s="265"/>
      <c r="CR364" s="266"/>
      <c r="CS364" s="266"/>
      <c r="CT364" s="266"/>
      <c r="CU364" s="266"/>
      <c r="CV364" s="266"/>
      <c r="CW364" s="266"/>
      <c r="CX364" s="266"/>
      <c r="CY364" s="266"/>
      <c r="CZ364" s="266"/>
      <c r="DA364" s="266"/>
      <c r="DB364" s="266"/>
      <c r="DC364" s="266"/>
      <c r="DD364" s="266"/>
      <c r="DE364" s="266"/>
      <c r="DF364" s="266"/>
      <c r="DG364" s="266"/>
      <c r="DH364" s="266"/>
      <c r="DI364" s="266"/>
      <c r="DJ364" s="266"/>
      <c r="DK364" s="266"/>
      <c r="DL364" s="266"/>
      <c r="DM364" s="266"/>
      <c r="DN364" s="266"/>
      <c r="DO364" s="266"/>
      <c r="DP364" s="267"/>
      <c r="DQ364" s="266"/>
      <c r="DR364" s="268"/>
      <c r="DS364" s="265"/>
      <c r="DT364" s="232"/>
      <c r="DU364" s="232"/>
      <c r="DV364" s="232"/>
      <c r="DW364" s="232"/>
      <c r="DX364" s="232"/>
      <c r="DY364" s="232"/>
      <c r="DZ364" s="232"/>
      <c r="EA364" s="232"/>
      <c r="EB364" s="232"/>
      <c r="EC364" s="232"/>
      <c r="ED364" s="232"/>
      <c r="EE364" s="232"/>
      <c r="EF364" s="232"/>
      <c r="EG364" s="232"/>
      <c r="EH364" s="232"/>
      <c r="EI364" s="232"/>
      <c r="EJ364" s="232"/>
      <c r="EK364" s="232"/>
      <c r="EL364" s="232"/>
      <c r="EM364" s="232"/>
      <c r="EN364" s="205"/>
      <c r="EO364" s="205"/>
      <c r="EP364" s="205"/>
      <c r="EQ364" s="205"/>
      <c r="ER364" s="205"/>
      <c r="ES364" s="205"/>
      <c r="ET364" s="205"/>
      <c r="EU364" s="205"/>
      <c r="EV364" s="205"/>
      <c r="EW364" s="205"/>
      <c r="EX364" s="205"/>
      <c r="EY364" s="205"/>
      <c r="EZ364" s="205"/>
      <c r="FA364" s="233"/>
      <c r="FB364" s="233"/>
      <c r="FC364" s="233"/>
      <c r="FD364" s="233"/>
      <c r="FE364" s="233"/>
      <c r="FF364" s="233"/>
      <c r="FG364" s="233"/>
      <c r="FH364" s="233"/>
      <c r="FI364" s="233"/>
    </row>
    <row r="365" spans="1:165" s="234" customFormat="1" ht="19.5" customHeight="1" x14ac:dyDescent="0.35">
      <c r="A365" s="205"/>
      <c r="B365" s="466">
        <f t="shared" si="6055"/>
        <v>44136</v>
      </c>
      <c r="C365" s="467">
        <f t="shared" si="6056"/>
        <v>167675.66</v>
      </c>
      <c r="D365" s="467">
        <v>0</v>
      </c>
      <c r="E365" s="467">
        <v>0</v>
      </c>
      <c r="F365" s="467">
        <f t="shared" si="6023"/>
        <v>901.34999999999991</v>
      </c>
      <c r="G365" s="467">
        <f t="shared" si="6057"/>
        <v>168577.01</v>
      </c>
      <c r="H365" s="480">
        <f t="shared" si="6058"/>
        <v>5.3755565953937491E-3</v>
      </c>
      <c r="I365" s="347">
        <f t="shared" si="6059"/>
        <v>1545390.5499999998</v>
      </c>
      <c r="J365" s="210">
        <f t="shared" si="6024"/>
        <v>-10762.429999999935</v>
      </c>
      <c r="K365" s="211">
        <v>44136</v>
      </c>
      <c r="L365" s="212">
        <f t="shared" si="6060"/>
        <v>1</v>
      </c>
      <c r="M365" s="398">
        <v>3040</v>
      </c>
      <c r="N365" s="235">
        <f t="shared" si="6025"/>
        <v>3040</v>
      </c>
      <c r="O365" s="214">
        <f t="shared" ref="O365" si="6253">O364</f>
        <v>0</v>
      </c>
      <c r="P365" s="398">
        <v>268.89999999999998</v>
      </c>
      <c r="Q365" s="236">
        <f t="shared" si="6026"/>
        <v>0</v>
      </c>
      <c r="R365" s="212">
        <f t="shared" ref="R365" si="6254">R364</f>
        <v>0</v>
      </c>
      <c r="S365" s="397">
        <v>-16736.400000000001</v>
      </c>
      <c r="T365" s="237">
        <f t="shared" si="6027"/>
        <v>0</v>
      </c>
      <c r="U365" s="216">
        <f t="shared" ref="U365" si="6255">U364</f>
        <v>0</v>
      </c>
      <c r="V365" s="397">
        <v>-1708.74</v>
      </c>
      <c r="W365" s="237">
        <f t="shared" si="6028"/>
        <v>0</v>
      </c>
      <c r="X365" s="216">
        <f t="shared" ref="X365" si="6256">X364</f>
        <v>0</v>
      </c>
      <c r="Y365" s="383">
        <v>1789</v>
      </c>
      <c r="Z365" s="238">
        <f t="shared" si="6029"/>
        <v>0</v>
      </c>
      <c r="AA365" s="218">
        <f t="shared" ref="AA365" si="6257">AA364</f>
        <v>1</v>
      </c>
      <c r="AB365" s="383">
        <v>855.5</v>
      </c>
      <c r="AC365" s="239">
        <f t="shared" si="6030"/>
        <v>855.5</v>
      </c>
      <c r="AD365" s="216">
        <f t="shared" ref="AD365" si="6258">AD364</f>
        <v>0</v>
      </c>
      <c r="AE365" s="383">
        <v>108.7</v>
      </c>
      <c r="AF365" s="239">
        <f t="shared" si="6031"/>
        <v>0</v>
      </c>
      <c r="AG365" s="216">
        <f t="shared" ref="AG365" si="6259">AG364</f>
        <v>0</v>
      </c>
      <c r="AH365" s="382">
        <v>-6972.5</v>
      </c>
      <c r="AI365" s="238">
        <f t="shared" si="6032"/>
        <v>0</v>
      </c>
      <c r="AJ365" s="218">
        <f t="shared" ref="AJ365" si="6260">AJ364</f>
        <v>0</v>
      </c>
      <c r="AK365" s="382">
        <v>-3525.25</v>
      </c>
      <c r="AL365" s="239">
        <f t="shared" si="6033"/>
        <v>0</v>
      </c>
      <c r="AM365" s="216">
        <f t="shared" ref="AM365" si="6261">AM364</f>
        <v>1</v>
      </c>
      <c r="AN365" s="382">
        <v>-1456.9</v>
      </c>
      <c r="AO365" s="238">
        <f t="shared" si="6034"/>
        <v>-1456.9</v>
      </c>
      <c r="AP365" s="218">
        <f t="shared" ref="AP365" si="6262">AP364</f>
        <v>1</v>
      </c>
      <c r="AQ365" s="398">
        <v>119</v>
      </c>
      <c r="AR365" s="239">
        <f t="shared" si="6035"/>
        <v>119</v>
      </c>
      <c r="AS365" s="216">
        <f t="shared" ref="AS365" si="6263">AS364</f>
        <v>0</v>
      </c>
      <c r="AT365" s="397">
        <v>-23.2</v>
      </c>
      <c r="AU365" s="240">
        <f t="shared" si="6036"/>
        <v>0</v>
      </c>
      <c r="AV365" s="214">
        <f t="shared" ref="AV365" si="6264">AV364</f>
        <v>0</v>
      </c>
      <c r="AW365" s="397">
        <v>-314</v>
      </c>
      <c r="AX365" s="236">
        <f t="shared" si="6037"/>
        <v>0</v>
      </c>
      <c r="AY365" s="212">
        <f t="shared" ref="AY365" si="6265">AY364</f>
        <v>1</v>
      </c>
      <c r="AZ365" s="382">
        <v>-1844.75</v>
      </c>
      <c r="BA365" s="241">
        <f t="shared" si="6038"/>
        <v>-1844.75</v>
      </c>
      <c r="BB365" s="214">
        <f t="shared" ref="BB365" si="6266">BB364</f>
        <v>0</v>
      </c>
      <c r="BC365" s="382">
        <v>-324.88</v>
      </c>
      <c r="BD365" s="242">
        <f t="shared" si="6039"/>
        <v>0</v>
      </c>
      <c r="BE365" s="212">
        <f t="shared" ref="BE365" si="6267">BE364</f>
        <v>0</v>
      </c>
      <c r="BF365" s="374">
        <v>-1184</v>
      </c>
      <c r="BG365" s="242">
        <f t="shared" si="6040"/>
        <v>0</v>
      </c>
      <c r="BH365" s="212">
        <f t="shared" ref="BH365" si="6268">BH364</f>
        <v>1</v>
      </c>
      <c r="BI365" s="374">
        <v>-611.5</v>
      </c>
      <c r="BJ365" s="240">
        <f t="shared" si="6041"/>
        <v>-611.5</v>
      </c>
      <c r="BK365" s="212">
        <f t="shared" ref="BK365" si="6269">BK364</f>
        <v>0</v>
      </c>
      <c r="BL365" s="374">
        <v>-153.5</v>
      </c>
      <c r="BM365" s="240">
        <f t="shared" si="6042"/>
        <v>0</v>
      </c>
      <c r="BN365" s="212">
        <f t="shared" ref="BN365" si="6270">BN364</f>
        <v>0</v>
      </c>
      <c r="BO365" s="398">
        <v>2331.25</v>
      </c>
      <c r="BP365" s="236">
        <f t="shared" si="6043"/>
        <v>0</v>
      </c>
      <c r="BQ365" s="212">
        <f t="shared" ref="BQ365" si="6271">BQ364</f>
        <v>2</v>
      </c>
      <c r="BR365" s="398">
        <v>400</v>
      </c>
      <c r="BS365" s="242">
        <f t="shared" si="6044"/>
        <v>800</v>
      </c>
      <c r="BT365" s="212">
        <f t="shared" ref="BT365" si="6272">BT364</f>
        <v>0</v>
      </c>
      <c r="BU365" s="398">
        <v>200</v>
      </c>
      <c r="BV365" s="240">
        <f t="shared" si="6045"/>
        <v>0</v>
      </c>
      <c r="BW365" s="220">
        <f t="shared" ref="BW365" si="6273">BW364</f>
        <v>0</v>
      </c>
      <c r="BX365" s="398">
        <v>40</v>
      </c>
      <c r="BY365" s="236">
        <f t="shared" si="6046"/>
        <v>0</v>
      </c>
      <c r="BZ365" s="212">
        <f t="shared" si="6082"/>
        <v>0</v>
      </c>
      <c r="CA365" s="213"/>
      <c r="CB365" s="240">
        <f t="shared" si="6047"/>
        <v>0</v>
      </c>
      <c r="CC365" s="214">
        <f t="shared" si="6083"/>
        <v>0</v>
      </c>
      <c r="CD365" s="215"/>
      <c r="CE365" s="242">
        <f t="shared" si="6048"/>
        <v>0</v>
      </c>
      <c r="CF365" s="221">
        <f t="shared" si="6049"/>
        <v>901.34999999999991</v>
      </c>
      <c r="CG365" s="222">
        <f t="shared" si="6050"/>
        <v>1</v>
      </c>
      <c r="CH365" s="222">
        <f t="shared" si="6051"/>
        <v>0</v>
      </c>
      <c r="CI365" s="223">
        <v>44136</v>
      </c>
      <c r="CJ365" s="209">
        <f t="shared" si="6052"/>
        <v>901.34999999999991</v>
      </c>
      <c r="CK365" s="209">
        <f t="shared" si="6053"/>
        <v>0</v>
      </c>
      <c r="CL365" s="209">
        <f t="shared" si="6084"/>
        <v>1545390.5499999998</v>
      </c>
      <c r="CM365" s="207">
        <f>MAX(CL55:CL365)</f>
        <v>1556152.9799999997</v>
      </c>
      <c r="CN365" s="207">
        <f t="shared" si="6054"/>
        <v>-10762.429999999935</v>
      </c>
      <c r="CO365" s="225" t="b">
        <f>(CN366=CM394)</f>
        <v>0</v>
      </c>
      <c r="CP365" s="226">
        <f t="shared" si="6022"/>
        <v>0</v>
      </c>
      <c r="CQ365" s="265"/>
      <c r="CR365" s="266"/>
      <c r="CS365" s="266"/>
      <c r="CT365" s="266"/>
      <c r="CU365" s="266"/>
      <c r="CV365" s="266"/>
      <c r="CW365" s="266"/>
      <c r="CX365" s="266"/>
      <c r="CY365" s="266"/>
      <c r="CZ365" s="266"/>
      <c r="DA365" s="266"/>
      <c r="DB365" s="266"/>
      <c r="DC365" s="266"/>
      <c r="DD365" s="266"/>
      <c r="DE365" s="266"/>
      <c r="DF365" s="266"/>
      <c r="DG365" s="266"/>
      <c r="DH365" s="266"/>
      <c r="DI365" s="266"/>
      <c r="DJ365" s="266"/>
      <c r="DK365" s="266"/>
      <c r="DL365" s="266"/>
      <c r="DM365" s="266"/>
      <c r="DN365" s="266"/>
      <c r="DO365" s="266"/>
      <c r="DP365" s="267"/>
      <c r="DQ365" s="266"/>
      <c r="DR365" s="268"/>
      <c r="DS365" s="265"/>
      <c r="DT365" s="232"/>
      <c r="DU365" s="232"/>
      <c r="DV365" s="232"/>
      <c r="DW365" s="232"/>
      <c r="DX365" s="232"/>
      <c r="DY365" s="232"/>
      <c r="DZ365" s="232"/>
      <c r="EA365" s="232"/>
      <c r="EB365" s="232"/>
      <c r="EC365" s="232"/>
      <c r="ED365" s="232"/>
      <c r="EE365" s="232"/>
      <c r="EF365" s="232"/>
      <c r="EG365" s="232"/>
      <c r="EH365" s="232"/>
      <c r="EI365" s="232"/>
      <c r="EJ365" s="232"/>
      <c r="EK365" s="232"/>
      <c r="EL365" s="232"/>
      <c r="EM365" s="232"/>
      <c r="EN365" s="205"/>
      <c r="EO365" s="205"/>
      <c r="EP365" s="205"/>
      <c r="EQ365" s="205"/>
      <c r="ER365" s="205"/>
      <c r="ES365" s="205"/>
      <c r="ET365" s="205"/>
      <c r="EU365" s="205"/>
      <c r="EV365" s="205"/>
      <c r="EW365" s="205"/>
      <c r="EX365" s="205"/>
      <c r="EY365" s="205"/>
      <c r="EZ365" s="205"/>
      <c r="FA365" s="233"/>
      <c r="FB365" s="233"/>
      <c r="FC365" s="233"/>
      <c r="FD365" s="233"/>
      <c r="FE365" s="233"/>
      <c r="FF365" s="233"/>
      <c r="FG365" s="233"/>
      <c r="FH365" s="233"/>
      <c r="FI365" s="233"/>
    </row>
    <row r="366" spans="1:165" s="234" customFormat="1" ht="19.5" customHeight="1" x14ac:dyDescent="0.35">
      <c r="A366" s="205"/>
      <c r="B366" s="466">
        <f t="shared" si="6055"/>
        <v>44166</v>
      </c>
      <c r="C366" s="467">
        <f t="shared" si="6056"/>
        <v>168577.01</v>
      </c>
      <c r="D366" s="467">
        <v>0</v>
      </c>
      <c r="E366" s="467">
        <v>0</v>
      </c>
      <c r="F366" s="467">
        <f t="shared" si="6023"/>
        <v>13265.350000000002</v>
      </c>
      <c r="G366" s="467">
        <f t="shared" si="6057"/>
        <v>181842.36000000002</v>
      </c>
      <c r="H366" s="480">
        <f t="shared" si="6058"/>
        <v>7.869014879312429E-2</v>
      </c>
      <c r="I366" s="347">
        <f t="shared" si="6059"/>
        <v>1558655.9</v>
      </c>
      <c r="J366" s="210">
        <f t="shared" si="6024"/>
        <v>0</v>
      </c>
      <c r="K366" s="211">
        <v>44166</v>
      </c>
      <c r="L366" s="212">
        <f t="shared" si="6060"/>
        <v>1</v>
      </c>
      <c r="M366" s="398">
        <v>4684.5</v>
      </c>
      <c r="N366" s="235">
        <f t="shared" si="6025"/>
        <v>4684.5</v>
      </c>
      <c r="O366" s="214">
        <f t="shared" ref="O366" si="6274">O365</f>
        <v>0</v>
      </c>
      <c r="P366" s="398">
        <v>468.45</v>
      </c>
      <c r="Q366" s="236">
        <f t="shared" si="6026"/>
        <v>0</v>
      </c>
      <c r="R366" s="212">
        <f t="shared" ref="R366" si="6275">R365</f>
        <v>0</v>
      </c>
      <c r="S366" s="398">
        <v>12399.2</v>
      </c>
      <c r="T366" s="237">
        <f t="shared" si="6027"/>
        <v>0</v>
      </c>
      <c r="U366" s="216">
        <f t="shared" ref="U366" si="6276">U365</f>
        <v>0</v>
      </c>
      <c r="V366" s="398">
        <v>1239.92</v>
      </c>
      <c r="W366" s="237">
        <f t="shared" si="6028"/>
        <v>0</v>
      </c>
      <c r="X366" s="216">
        <f t="shared" ref="X366" si="6277">X365</f>
        <v>0</v>
      </c>
      <c r="Y366" s="382">
        <v>-5325</v>
      </c>
      <c r="Z366" s="238">
        <f t="shared" si="6029"/>
        <v>0</v>
      </c>
      <c r="AA366" s="218">
        <f t="shared" ref="AA366" si="6278">AA365</f>
        <v>1</v>
      </c>
      <c r="AB366" s="382">
        <v>-2682</v>
      </c>
      <c r="AC366" s="239">
        <f t="shared" si="6030"/>
        <v>-2682</v>
      </c>
      <c r="AD366" s="216">
        <f t="shared" ref="AD366" si="6279">AD365</f>
        <v>0</v>
      </c>
      <c r="AE366" s="382">
        <v>-567.6</v>
      </c>
      <c r="AF366" s="239">
        <f t="shared" si="6031"/>
        <v>0</v>
      </c>
      <c r="AG366" s="216">
        <f t="shared" ref="AG366" si="6280">AG365</f>
        <v>0</v>
      </c>
      <c r="AH366" s="382">
        <v>-95.5</v>
      </c>
      <c r="AI366" s="238">
        <f t="shared" si="6032"/>
        <v>0</v>
      </c>
      <c r="AJ366" s="218">
        <f t="shared" ref="AJ366" si="6281">AJ365</f>
        <v>0</v>
      </c>
      <c r="AK366" s="382">
        <v>-67.25</v>
      </c>
      <c r="AL366" s="239">
        <f t="shared" si="6033"/>
        <v>0</v>
      </c>
      <c r="AM366" s="216">
        <f t="shared" ref="AM366" si="6282">AM365</f>
        <v>1</v>
      </c>
      <c r="AN366" s="382">
        <v>-50.3</v>
      </c>
      <c r="AO366" s="238">
        <f t="shared" si="6034"/>
        <v>-50.3</v>
      </c>
      <c r="AP366" s="218">
        <f t="shared" ref="AP366" si="6283">AP365</f>
        <v>1</v>
      </c>
      <c r="AQ366" s="398">
        <v>3495</v>
      </c>
      <c r="AR366" s="239">
        <f t="shared" si="6035"/>
        <v>3495</v>
      </c>
      <c r="AS366" s="216">
        <f t="shared" ref="AS366" si="6284">AS365</f>
        <v>0</v>
      </c>
      <c r="AT366" s="398">
        <v>349.5</v>
      </c>
      <c r="AU366" s="240">
        <f t="shared" si="6036"/>
        <v>0</v>
      </c>
      <c r="AV366" s="214">
        <f t="shared" ref="AV366" si="6285">AV365</f>
        <v>0</v>
      </c>
      <c r="AW366" s="398">
        <v>1655</v>
      </c>
      <c r="AX366" s="236">
        <f t="shared" si="6037"/>
        <v>0</v>
      </c>
      <c r="AY366" s="212">
        <f t="shared" ref="AY366" si="6286">AY365</f>
        <v>1</v>
      </c>
      <c r="AZ366" s="383">
        <v>3627.5</v>
      </c>
      <c r="BA366" s="241">
        <f t="shared" si="6038"/>
        <v>3627.5</v>
      </c>
      <c r="BB366" s="214">
        <f t="shared" ref="BB366" si="6287">BB365</f>
        <v>0</v>
      </c>
      <c r="BC366" s="383">
        <v>362.75</v>
      </c>
      <c r="BD366" s="242">
        <f t="shared" si="6039"/>
        <v>0</v>
      </c>
      <c r="BE366" s="212">
        <f t="shared" ref="BE366" si="6288">BE365</f>
        <v>0</v>
      </c>
      <c r="BF366" s="375">
        <v>3631.25</v>
      </c>
      <c r="BG366" s="242">
        <f t="shared" si="6040"/>
        <v>0</v>
      </c>
      <c r="BH366" s="212">
        <f t="shared" ref="BH366" si="6289">BH365</f>
        <v>1</v>
      </c>
      <c r="BI366" s="375">
        <v>1815.63</v>
      </c>
      <c r="BJ366" s="240">
        <f t="shared" si="6041"/>
        <v>1815.63</v>
      </c>
      <c r="BK366" s="212">
        <f t="shared" ref="BK366" si="6290">BK365</f>
        <v>0</v>
      </c>
      <c r="BL366" s="375">
        <v>363.13</v>
      </c>
      <c r="BM366" s="240">
        <f t="shared" si="6042"/>
        <v>0</v>
      </c>
      <c r="BN366" s="212">
        <f t="shared" ref="BN366" si="6291">BN365</f>
        <v>0</v>
      </c>
      <c r="BO366" s="398">
        <v>906.25</v>
      </c>
      <c r="BP366" s="236">
        <f t="shared" si="6043"/>
        <v>0</v>
      </c>
      <c r="BQ366" s="212">
        <f t="shared" ref="BQ366" si="6292">BQ365</f>
        <v>2</v>
      </c>
      <c r="BR366" s="398">
        <v>1187.51</v>
      </c>
      <c r="BS366" s="242">
        <f t="shared" si="6044"/>
        <v>2375.02</v>
      </c>
      <c r="BT366" s="212">
        <f t="shared" ref="BT366" si="6293">BT365</f>
        <v>0</v>
      </c>
      <c r="BU366" s="398">
        <v>593.76</v>
      </c>
      <c r="BV366" s="240">
        <f t="shared" si="6045"/>
        <v>0</v>
      </c>
      <c r="BW366" s="220">
        <f t="shared" ref="BW366" si="6294">BW365</f>
        <v>0</v>
      </c>
      <c r="BX366" s="398">
        <v>118.75</v>
      </c>
      <c r="BY366" s="236">
        <f t="shared" si="6046"/>
        <v>0</v>
      </c>
      <c r="BZ366" s="212">
        <f t="shared" si="6082"/>
        <v>0</v>
      </c>
      <c r="CA366" s="213"/>
      <c r="CB366" s="240">
        <f t="shared" si="6047"/>
        <v>0</v>
      </c>
      <c r="CC366" s="214">
        <f t="shared" si="6083"/>
        <v>0</v>
      </c>
      <c r="CD366" s="215"/>
      <c r="CE366" s="242">
        <f t="shared" si="6048"/>
        <v>0</v>
      </c>
      <c r="CF366" s="221">
        <f t="shared" si="6049"/>
        <v>13265.350000000002</v>
      </c>
      <c r="CG366" s="222">
        <f t="shared" si="6050"/>
        <v>1</v>
      </c>
      <c r="CH366" s="222">
        <f t="shared" si="6051"/>
        <v>0</v>
      </c>
      <c r="CI366" s="223">
        <v>44166</v>
      </c>
      <c r="CJ366" s="209">
        <f t="shared" si="6052"/>
        <v>13265.350000000002</v>
      </c>
      <c r="CK366" s="209">
        <f t="shared" si="6053"/>
        <v>0</v>
      </c>
      <c r="CL366" s="209">
        <f t="shared" si="6084"/>
        <v>1558655.9</v>
      </c>
      <c r="CM366" s="207">
        <f>MAX(CL55:CL366)</f>
        <v>1558655.9</v>
      </c>
      <c r="CN366" s="207">
        <f t="shared" si="6054"/>
        <v>0</v>
      </c>
      <c r="CO366" s="247"/>
      <c r="CP366" s="226"/>
      <c r="CQ366" s="265"/>
      <c r="CR366" s="266"/>
      <c r="CS366" s="266"/>
      <c r="CT366" s="266"/>
      <c r="CU366" s="266"/>
      <c r="CV366" s="266"/>
      <c r="CW366" s="266"/>
      <c r="CX366" s="266"/>
      <c r="CY366" s="266"/>
      <c r="CZ366" s="266"/>
      <c r="DA366" s="266"/>
      <c r="DB366" s="266"/>
      <c r="DC366" s="266"/>
      <c r="DD366" s="266"/>
      <c r="DE366" s="266"/>
      <c r="DF366" s="266"/>
      <c r="DG366" s="266"/>
      <c r="DH366" s="266"/>
      <c r="DI366" s="266"/>
      <c r="DJ366" s="266"/>
      <c r="DK366" s="266"/>
      <c r="DL366" s="266"/>
      <c r="DM366" s="266"/>
      <c r="DN366" s="266"/>
      <c r="DO366" s="266"/>
      <c r="DP366" s="267"/>
      <c r="DQ366" s="266"/>
      <c r="DR366" s="268"/>
      <c r="DS366" s="265"/>
      <c r="DT366" s="232"/>
      <c r="DU366" s="232"/>
      <c r="DV366" s="232"/>
      <c r="DW366" s="232"/>
      <c r="DX366" s="232"/>
      <c r="DY366" s="232"/>
      <c r="DZ366" s="232"/>
      <c r="EA366" s="232"/>
      <c r="EB366" s="232"/>
      <c r="EC366" s="232"/>
      <c r="ED366" s="232"/>
      <c r="EE366" s="232"/>
      <c r="EF366" s="232"/>
      <c r="EG366" s="232"/>
      <c r="EH366" s="232"/>
      <c r="EI366" s="232"/>
      <c r="EJ366" s="232"/>
      <c r="EK366" s="232"/>
      <c r="EL366" s="232"/>
      <c r="EM366" s="232"/>
      <c r="EN366" s="205"/>
      <c r="EO366" s="205"/>
      <c r="EP366" s="205"/>
      <c r="EQ366" s="205"/>
      <c r="ER366" s="205"/>
      <c r="ES366" s="205"/>
      <c r="ET366" s="205"/>
      <c r="EU366" s="205"/>
      <c r="EV366" s="205"/>
      <c r="EW366" s="205"/>
      <c r="EX366" s="205"/>
      <c r="EY366" s="205"/>
      <c r="EZ366" s="205"/>
      <c r="FA366" s="233"/>
      <c r="FB366" s="233"/>
      <c r="FC366" s="233"/>
      <c r="FD366" s="233"/>
      <c r="FE366" s="233"/>
      <c r="FF366" s="233"/>
      <c r="FG366" s="233"/>
      <c r="FH366" s="233"/>
      <c r="FI366" s="233"/>
    </row>
    <row r="367" spans="1:165" s="234" customFormat="1" ht="19.5" customHeight="1" x14ac:dyDescent="0.35">
      <c r="A367" s="205"/>
      <c r="B367" s="466"/>
      <c r="C367" s="467"/>
      <c r="D367" s="467"/>
      <c r="E367" s="467"/>
      <c r="F367" s="481" t="s">
        <v>70</v>
      </c>
      <c r="G367" s="467"/>
      <c r="H367" s="482" t="s">
        <v>28</v>
      </c>
      <c r="I367" s="347"/>
      <c r="J367" s="210"/>
      <c r="K367" s="248"/>
      <c r="L367" s="212"/>
      <c r="M367"/>
      <c r="N367" s="235"/>
      <c r="O367" s="214"/>
      <c r="P367"/>
      <c r="Q367" s="236"/>
      <c r="R367" s="212"/>
      <c r="S367"/>
      <c r="T367" s="237"/>
      <c r="U367" s="216"/>
      <c r="V367"/>
      <c r="W367" s="237"/>
      <c r="X367" s="216"/>
      <c r="Y367" s="384" t="s">
        <v>70</v>
      </c>
      <c r="Z367" s="238"/>
      <c r="AA367" s="218"/>
      <c r="AB367" s="384" t="s">
        <v>70</v>
      </c>
      <c r="AC367" s="239"/>
      <c r="AD367" s="216"/>
      <c r="AE367" s="384" t="s">
        <v>70</v>
      </c>
      <c r="AF367" s="239"/>
      <c r="AG367" s="216"/>
      <c r="AH367" s="384" t="s">
        <v>70</v>
      </c>
      <c r="AI367" s="238"/>
      <c r="AJ367" s="218"/>
      <c r="AK367" s="384" t="s">
        <v>70</v>
      </c>
      <c r="AL367" s="239"/>
      <c r="AM367" s="216"/>
      <c r="AN367" s="384" t="s">
        <v>70</v>
      </c>
      <c r="AO367" s="238"/>
      <c r="AP367" s="218"/>
      <c r="AQ367" s="378" t="s">
        <v>4</v>
      </c>
      <c r="AR367" s="239"/>
      <c r="AS367" s="216"/>
      <c r="AT367" s="378" t="s">
        <v>4</v>
      </c>
      <c r="AU367" s="240"/>
      <c r="AV367" s="214"/>
      <c r="AW367" s="378" t="s">
        <v>4</v>
      </c>
      <c r="AX367" s="236"/>
      <c r="AY367" s="212"/>
      <c r="AZ367" s="384" t="s">
        <v>4</v>
      </c>
      <c r="BA367" s="241"/>
      <c r="BB367" s="214"/>
      <c r="BC367" s="384" t="s">
        <v>4</v>
      </c>
      <c r="BD367" s="242"/>
      <c r="BE367" s="212"/>
      <c r="BF367" s="380" t="s">
        <v>140</v>
      </c>
      <c r="BG367" s="242"/>
      <c r="BH367" s="212"/>
      <c r="BI367" s="380" t="s">
        <v>140</v>
      </c>
      <c r="BJ367" s="240"/>
      <c r="BK367" s="212"/>
      <c r="BL367" s="380" t="s">
        <v>140</v>
      </c>
      <c r="BM367" s="240"/>
      <c r="BN367" s="212"/>
      <c r="BO367" s="378" t="s">
        <v>4</v>
      </c>
      <c r="BP367" s="236"/>
      <c r="BQ367" s="212"/>
      <c r="BR367" s="378" t="s">
        <v>4</v>
      </c>
      <c r="BS367" s="242"/>
      <c r="BT367" s="212"/>
      <c r="BU367" s="378" t="s">
        <v>4</v>
      </c>
      <c r="BV367" s="240"/>
      <c r="BW367" s="220"/>
      <c r="BX367" s="378" t="s">
        <v>4</v>
      </c>
      <c r="BY367" s="236"/>
      <c r="BZ367" s="212"/>
      <c r="CA367" s="249"/>
      <c r="CB367" s="240"/>
      <c r="CC367" s="214"/>
      <c r="CD367" s="250"/>
      <c r="CE367" s="242"/>
      <c r="CF367" s="251" t="s">
        <v>4</v>
      </c>
      <c r="CG367" s="222"/>
      <c r="CH367" s="222"/>
      <c r="CI367" s="223"/>
      <c r="CJ367" s="209"/>
      <c r="CK367" s="209"/>
      <c r="CL367" s="209"/>
      <c r="CM367" s="207"/>
      <c r="CN367" s="207"/>
      <c r="CO367" s="247"/>
      <c r="CP367" s="226"/>
      <c r="CQ367" s="265"/>
      <c r="CR367" s="266"/>
      <c r="CS367" s="266"/>
      <c r="CT367" s="266"/>
      <c r="CU367" s="266"/>
      <c r="CV367" s="266"/>
      <c r="CW367" s="266"/>
      <c r="CX367" s="266"/>
      <c r="CY367" s="266"/>
      <c r="CZ367" s="266"/>
      <c r="DA367" s="266"/>
      <c r="DB367" s="266"/>
      <c r="DC367" s="266"/>
      <c r="DD367" s="266"/>
      <c r="DE367" s="266"/>
      <c r="DF367" s="266"/>
      <c r="DG367" s="266"/>
      <c r="DH367" s="266"/>
      <c r="DI367" s="266"/>
      <c r="DJ367" s="266"/>
      <c r="DK367" s="266"/>
      <c r="DL367" s="266"/>
      <c r="DM367" s="266"/>
      <c r="DN367" s="266"/>
      <c r="DO367" s="266"/>
      <c r="DP367" s="267"/>
      <c r="DQ367" s="266"/>
      <c r="DR367" s="268"/>
      <c r="DS367" s="265"/>
      <c r="DT367" s="232"/>
      <c r="DU367" s="232"/>
      <c r="DV367" s="232"/>
      <c r="DW367" s="232"/>
      <c r="DX367" s="232"/>
      <c r="DY367" s="232"/>
      <c r="DZ367" s="232"/>
      <c r="EA367" s="232"/>
      <c r="EB367" s="232"/>
      <c r="EC367" s="232"/>
      <c r="ED367" s="232"/>
      <c r="EE367" s="232"/>
      <c r="EF367" s="232"/>
      <c r="EG367" s="232"/>
      <c r="EH367" s="232"/>
      <c r="EI367" s="232"/>
      <c r="EJ367" s="232"/>
      <c r="EK367" s="232"/>
      <c r="EL367" s="232"/>
      <c r="EM367" s="232"/>
      <c r="EN367" s="205"/>
      <c r="EO367" s="205"/>
      <c r="EP367" s="205"/>
      <c r="EQ367" s="205"/>
      <c r="ER367" s="205"/>
      <c r="ES367" s="205"/>
      <c r="ET367" s="205"/>
      <c r="EU367" s="205"/>
      <c r="EV367" s="205"/>
      <c r="EW367" s="205"/>
      <c r="EX367" s="205"/>
      <c r="EY367" s="205"/>
      <c r="EZ367" s="205"/>
      <c r="FA367" s="233"/>
      <c r="FB367" s="233"/>
      <c r="FC367" s="233"/>
      <c r="FD367" s="233"/>
      <c r="FE367" s="233"/>
      <c r="FF367" s="233"/>
      <c r="FG367" s="233"/>
      <c r="FH367" s="233"/>
      <c r="FI367" s="233"/>
    </row>
    <row r="368" spans="1:165" s="234" customFormat="1" ht="19.5" customHeight="1" x14ac:dyDescent="0.35">
      <c r="A368" s="205"/>
      <c r="B368" s="466"/>
      <c r="C368" s="467"/>
      <c r="D368" s="467"/>
      <c r="E368" s="467"/>
      <c r="F368" s="479">
        <f>SUM(F355:F367)</f>
        <v>121842.36</v>
      </c>
      <c r="G368" s="479"/>
      <c r="H368" s="483">
        <f>F368/D55</f>
        <v>2.0307059999999999</v>
      </c>
      <c r="I368" s="344"/>
      <c r="J368" s="253"/>
      <c r="K368" s="248"/>
      <c r="L368" s="212">
        <f>L365</f>
        <v>1</v>
      </c>
      <c r="M368" s="389">
        <v>76263</v>
      </c>
      <c r="N368" s="235">
        <f>M368*L368</f>
        <v>76263</v>
      </c>
      <c r="O368" s="214">
        <f>O365</f>
        <v>0</v>
      </c>
      <c r="P368" s="389">
        <v>7415.7</v>
      </c>
      <c r="Q368" s="236">
        <f>P368*O368</f>
        <v>0</v>
      </c>
      <c r="R368" s="212">
        <f>R365</f>
        <v>0</v>
      </c>
      <c r="S368" s="389">
        <v>110524.6</v>
      </c>
      <c r="T368" s="237">
        <f>S368*R368</f>
        <v>0</v>
      </c>
      <c r="U368" s="216">
        <f>U365</f>
        <v>0</v>
      </c>
      <c r="V368" s="389">
        <v>10841.86</v>
      </c>
      <c r="W368" s="237">
        <f>V368*U368</f>
        <v>0</v>
      </c>
      <c r="X368" s="216">
        <f>X365</f>
        <v>0</v>
      </c>
      <c r="Y368" s="385">
        <v>27895</v>
      </c>
      <c r="Z368" s="238">
        <f>Y368*X368</f>
        <v>0</v>
      </c>
      <c r="AA368" s="218">
        <f>AA365</f>
        <v>1</v>
      </c>
      <c r="AB368" s="385">
        <v>13791.5</v>
      </c>
      <c r="AC368" s="239">
        <f>AB368*AA368</f>
        <v>13791.5</v>
      </c>
      <c r="AD368" s="216">
        <f>AD365</f>
        <v>0</v>
      </c>
      <c r="AE368" s="385">
        <v>2508.6999999999998</v>
      </c>
      <c r="AF368" s="239">
        <f>AE368*AD368</f>
        <v>0</v>
      </c>
      <c r="AG368" s="216">
        <f>AG365</f>
        <v>0</v>
      </c>
      <c r="AH368" s="385">
        <v>45333</v>
      </c>
      <c r="AI368" s="238">
        <f>AH368*AG368</f>
        <v>0</v>
      </c>
      <c r="AJ368" s="218">
        <f>AJ365</f>
        <v>0</v>
      </c>
      <c r="AK368" s="385">
        <v>22471.5</v>
      </c>
      <c r="AL368" s="239">
        <f>AK368*AJ368</f>
        <v>0</v>
      </c>
      <c r="AM368" s="216">
        <f>AM365</f>
        <v>1</v>
      </c>
      <c r="AN368" s="385">
        <v>8754.6</v>
      </c>
      <c r="AO368" s="238">
        <f>AN368*AM368</f>
        <v>8754.6</v>
      </c>
      <c r="AP368" s="218">
        <f>AP365</f>
        <v>1</v>
      </c>
      <c r="AQ368" s="389">
        <v>17622</v>
      </c>
      <c r="AR368" s="239">
        <f>AQ368*AP368</f>
        <v>17622</v>
      </c>
      <c r="AS368" s="216">
        <f>AS365</f>
        <v>0</v>
      </c>
      <c r="AT368" s="389">
        <v>1621.8</v>
      </c>
      <c r="AU368" s="240">
        <f>AT368*AS368</f>
        <v>0</v>
      </c>
      <c r="AV368" s="214">
        <f>AV365</f>
        <v>0</v>
      </c>
      <c r="AW368" s="389">
        <v>5950</v>
      </c>
      <c r="AX368" s="236">
        <f>AW368*AV368</f>
        <v>0</v>
      </c>
      <c r="AY368" s="212">
        <f>AY365</f>
        <v>1</v>
      </c>
      <c r="AZ368" s="385">
        <v>3343.25</v>
      </c>
      <c r="BA368" s="241">
        <f>AZ368*AY368</f>
        <v>3343.25</v>
      </c>
      <c r="BB368" s="214">
        <f>BB365</f>
        <v>0</v>
      </c>
      <c r="BC368" s="386">
        <v>-86.88</v>
      </c>
      <c r="BD368" s="242">
        <f>BC368*BB368</f>
        <v>0</v>
      </c>
      <c r="BE368" s="212">
        <f>BE365</f>
        <v>0</v>
      </c>
      <c r="BF368" s="379">
        <v>10894.25</v>
      </c>
      <c r="BG368" s="242">
        <f>BF368*BE368</f>
        <v>0</v>
      </c>
      <c r="BH368" s="212">
        <f>BH365</f>
        <v>1</v>
      </c>
      <c r="BI368" s="379">
        <v>5291.13</v>
      </c>
      <c r="BJ368" s="240">
        <f>BI368*BH368</f>
        <v>5291.13</v>
      </c>
      <c r="BK368" s="212">
        <f>BK365</f>
        <v>0</v>
      </c>
      <c r="BL368" s="379">
        <v>808.63</v>
      </c>
      <c r="BM368" s="240">
        <f>BL368*BK368</f>
        <v>0</v>
      </c>
      <c r="BN368" s="212">
        <f>BN365</f>
        <v>0</v>
      </c>
      <c r="BO368" s="389">
        <v>6502.5</v>
      </c>
      <c r="BP368" s="236">
        <f>BO368*BN368</f>
        <v>0</v>
      </c>
      <c r="BQ368" s="212">
        <f>BQ365</f>
        <v>2</v>
      </c>
      <c r="BR368" s="399">
        <v>-1611.56</v>
      </c>
      <c r="BS368" s="242">
        <f>BR368*BQ368</f>
        <v>-3223.12</v>
      </c>
      <c r="BT368" s="212">
        <f>BT365</f>
        <v>0</v>
      </c>
      <c r="BU368" s="399">
        <v>-1117.78</v>
      </c>
      <c r="BV368" s="240">
        <f>BU368*BT368</f>
        <v>0</v>
      </c>
      <c r="BW368" s="220">
        <f>BW365</f>
        <v>0</v>
      </c>
      <c r="BX368" s="399">
        <v>-722.76</v>
      </c>
      <c r="BY368" s="236">
        <f>BX368*BW368</f>
        <v>0</v>
      </c>
      <c r="BZ368" s="212">
        <f>BZ365</f>
        <v>0</v>
      </c>
      <c r="CA368" s="213"/>
      <c r="CB368" s="240">
        <f>CA368*BZ368</f>
        <v>0</v>
      </c>
      <c r="CC368" s="214">
        <f>CC365</f>
        <v>0</v>
      </c>
      <c r="CD368" s="215"/>
      <c r="CE368" s="242">
        <f>CD368*CC368</f>
        <v>0</v>
      </c>
      <c r="CF368" s="254">
        <f>N368+Q368+T368+W368+Z368+AC368+AF368+AI368+AL368+AO368+AR368+AU368+AX368+BA368+BD368+BG368+BJ368+BM368+BP368+BS368+BV368+BY368+CB368+CE368</f>
        <v>121842.36000000002</v>
      </c>
      <c r="CG368" s="222"/>
      <c r="CH368" s="222"/>
      <c r="CI368" s="223"/>
      <c r="CJ368" s="209"/>
      <c r="CK368" s="209"/>
      <c r="CL368" s="209"/>
      <c r="CM368" s="207"/>
      <c r="CN368" s="207"/>
      <c r="CO368" s="247"/>
      <c r="CP368" s="226"/>
      <c r="CQ368" s="265"/>
      <c r="CR368" s="266"/>
      <c r="CS368" s="266"/>
      <c r="CT368" s="266"/>
      <c r="CU368" s="266"/>
      <c r="CV368" s="266"/>
      <c r="CW368" s="266"/>
      <c r="CX368" s="266"/>
      <c r="CY368" s="266"/>
      <c r="CZ368" s="266"/>
      <c r="DA368" s="266"/>
      <c r="DB368" s="266"/>
      <c r="DC368" s="266"/>
      <c r="DD368" s="266"/>
      <c r="DE368" s="266"/>
      <c r="DF368" s="266"/>
      <c r="DG368" s="266"/>
      <c r="DH368" s="266"/>
      <c r="DI368" s="266"/>
      <c r="DJ368" s="266"/>
      <c r="DK368" s="266"/>
      <c r="DL368" s="266"/>
      <c r="DM368" s="266"/>
      <c r="DN368" s="266"/>
      <c r="DO368" s="266"/>
      <c r="DP368" s="267"/>
      <c r="DQ368" s="266"/>
      <c r="DR368" s="268"/>
      <c r="DS368" s="265"/>
      <c r="DT368" s="232"/>
      <c r="DU368" s="232"/>
      <c r="DV368" s="232"/>
      <c r="DW368" s="232"/>
      <c r="DX368" s="232"/>
      <c r="DY368" s="232"/>
      <c r="DZ368" s="232"/>
      <c r="EA368" s="232"/>
      <c r="EB368" s="232"/>
      <c r="EC368" s="232"/>
      <c r="ED368" s="232"/>
      <c r="EE368" s="232"/>
      <c r="EF368" s="232"/>
      <c r="EG368" s="232"/>
      <c r="EH368" s="232"/>
      <c r="EI368" s="232"/>
      <c r="EJ368" s="232"/>
      <c r="EK368" s="232"/>
      <c r="EL368" s="232"/>
      <c r="EM368" s="232"/>
      <c r="EN368" s="205"/>
      <c r="EO368" s="205"/>
      <c r="EP368" s="205"/>
      <c r="EQ368" s="205"/>
      <c r="ER368" s="205"/>
      <c r="ES368" s="205"/>
      <c r="ET368" s="205"/>
      <c r="EU368" s="205"/>
      <c r="EV368" s="205"/>
      <c r="EW368" s="205"/>
      <c r="EX368" s="205"/>
      <c r="EY368" s="205"/>
      <c r="EZ368" s="205"/>
      <c r="FA368" s="233"/>
      <c r="FB368" s="233"/>
      <c r="FC368" s="233"/>
      <c r="FD368" s="233"/>
      <c r="FE368" s="233"/>
      <c r="FF368" s="233"/>
      <c r="FG368" s="233"/>
      <c r="FH368" s="233"/>
      <c r="FI368" s="233"/>
    </row>
    <row r="369" spans="1:165" s="234" customFormat="1" ht="19.5" customHeight="1" x14ac:dyDescent="0.35">
      <c r="A369" s="205"/>
      <c r="B369" s="466"/>
      <c r="C369" s="467"/>
      <c r="D369" s="467"/>
      <c r="E369" s="467"/>
      <c r="F369" s="467"/>
      <c r="G369" s="467"/>
      <c r="H369" s="480"/>
      <c r="I369" s="347"/>
      <c r="J369" s="210"/>
      <c r="K369" s="248"/>
      <c r="L369" s="212"/>
      <c r="M369"/>
      <c r="N369" s="255"/>
      <c r="O369" s="214"/>
      <c r="P369"/>
      <c r="Q369" s="256"/>
      <c r="R369" s="212"/>
      <c r="S369"/>
      <c r="T369" s="257"/>
      <c r="U369" s="216"/>
      <c r="V369"/>
      <c r="W369" s="258"/>
      <c r="X369" s="216"/>
      <c r="Y369"/>
      <c r="Z369" s="259"/>
      <c r="AA369" s="218"/>
      <c r="AB369"/>
      <c r="AC369" s="258"/>
      <c r="AD369" s="216"/>
      <c r="AE369"/>
      <c r="AF369" s="258"/>
      <c r="AG369" s="216"/>
      <c r="AH369"/>
      <c r="AI369" s="259"/>
      <c r="AJ369" s="218"/>
      <c r="AK369"/>
      <c r="AL369" s="258"/>
      <c r="AM369" s="216"/>
      <c r="AN369"/>
      <c r="AO369" s="259"/>
      <c r="AP369" s="218"/>
      <c r="AQ369"/>
      <c r="AR369" s="258"/>
      <c r="AS369" s="216"/>
      <c r="AT369"/>
      <c r="AU369" s="260"/>
      <c r="AV369" s="214"/>
      <c r="AW369"/>
      <c r="AX369" s="256"/>
      <c r="AY369" s="212"/>
      <c r="AZ369"/>
      <c r="BA369" s="260"/>
      <c r="BB369" s="214"/>
      <c r="BC369"/>
      <c r="BD369" s="256"/>
      <c r="BE369" s="212"/>
      <c r="BF369"/>
      <c r="BG369" s="256"/>
      <c r="BH369" s="212"/>
      <c r="BI369"/>
      <c r="BJ369" s="260"/>
      <c r="BK369" s="212"/>
      <c r="BL369"/>
      <c r="BM369" s="260"/>
      <c r="BN369" s="212"/>
      <c r="BO369"/>
      <c r="BP369" s="256"/>
      <c r="BQ369" s="212"/>
      <c r="BR369"/>
      <c r="BS369" s="256"/>
      <c r="BT369" s="212"/>
      <c r="BU369"/>
      <c r="BV369" s="260"/>
      <c r="BW369" s="220"/>
      <c r="BX369"/>
      <c r="BY369" s="256"/>
      <c r="BZ369" s="212"/>
      <c r="CA369" s="249"/>
      <c r="CB369" s="260"/>
      <c r="CC369" s="214"/>
      <c r="CD369" s="250"/>
      <c r="CE369" s="261"/>
      <c r="CF369" s="221"/>
      <c r="CG369" s="222"/>
      <c r="CH369" s="222"/>
      <c r="CI369" s="223"/>
      <c r="CJ369" s="209"/>
      <c r="CK369" s="209"/>
      <c r="CL369" s="209"/>
      <c r="CM369" s="207"/>
      <c r="CN369" s="207"/>
      <c r="CO369" s="225" t="b">
        <f>(CN370=CM394)</f>
        <v>0</v>
      </c>
      <c r="CP369" s="226">
        <f>CO369*CI370</f>
        <v>0</v>
      </c>
      <c r="CQ369" s="265"/>
      <c r="CR369" s="266"/>
      <c r="CS369" s="266"/>
      <c r="CT369" s="266"/>
      <c r="CU369" s="266"/>
      <c r="CV369" s="266"/>
      <c r="CW369" s="266"/>
      <c r="CX369" s="266"/>
      <c r="CY369" s="266"/>
      <c r="CZ369" s="266"/>
      <c r="DA369" s="266"/>
      <c r="DB369" s="266"/>
      <c r="DC369" s="266"/>
      <c r="DD369" s="266"/>
      <c r="DE369" s="266"/>
      <c r="DF369" s="266"/>
      <c r="DG369" s="266"/>
      <c r="DH369" s="266"/>
      <c r="DI369" s="266"/>
      <c r="DJ369" s="266"/>
      <c r="DK369" s="266"/>
      <c r="DL369" s="266"/>
      <c r="DM369" s="266"/>
      <c r="DN369" s="266"/>
      <c r="DO369" s="266"/>
      <c r="DP369" s="267"/>
      <c r="DQ369" s="266"/>
      <c r="DR369" s="268"/>
      <c r="DS369" s="265"/>
      <c r="DT369" s="232"/>
      <c r="DU369" s="232"/>
      <c r="DV369" s="232"/>
      <c r="DW369" s="232"/>
      <c r="DX369" s="232"/>
      <c r="DY369" s="232"/>
      <c r="DZ369" s="232"/>
      <c r="EA369" s="232"/>
      <c r="EB369" s="232"/>
      <c r="EC369" s="232"/>
      <c r="ED369" s="232"/>
      <c r="EE369" s="232"/>
      <c r="EF369" s="232"/>
      <c r="EG369" s="232"/>
      <c r="EH369" s="232"/>
      <c r="EI369" s="232"/>
      <c r="EJ369" s="232"/>
      <c r="EK369" s="232"/>
      <c r="EL369" s="232"/>
      <c r="EM369" s="232"/>
      <c r="EN369" s="205"/>
      <c r="EO369" s="205"/>
      <c r="EP369" s="205"/>
      <c r="EQ369" s="205"/>
      <c r="ER369" s="205"/>
      <c r="ES369" s="205"/>
      <c r="ET369" s="205"/>
      <c r="EU369" s="205"/>
      <c r="EV369" s="205"/>
      <c r="EW369" s="205"/>
      <c r="EX369" s="205"/>
      <c r="EY369" s="205"/>
      <c r="EZ369" s="205"/>
      <c r="FA369" s="233"/>
      <c r="FB369" s="233"/>
      <c r="FC369" s="233"/>
      <c r="FD369" s="233"/>
      <c r="FE369" s="233"/>
      <c r="FF369" s="233"/>
      <c r="FG369" s="233"/>
      <c r="FH369" s="233"/>
      <c r="FI369" s="233"/>
    </row>
    <row r="370" spans="1:165" s="234" customFormat="1" ht="19.5" customHeight="1" x14ac:dyDescent="0.35">
      <c r="A370" s="205"/>
      <c r="B370" s="466">
        <f>EDATE(B366,1)</f>
        <v>44197</v>
      </c>
      <c r="C370" s="467">
        <f>C355</f>
        <v>60000</v>
      </c>
      <c r="D370" s="467">
        <f>(F368&lt;0)*-F368</f>
        <v>0</v>
      </c>
      <c r="E370" s="467">
        <f>(F368&gt;0)*-F368</f>
        <v>-121842.36</v>
      </c>
      <c r="F370" s="467">
        <f>CF370</f>
        <v>-3319.78</v>
      </c>
      <c r="G370" s="467">
        <f>F370+D55</f>
        <v>56680.22</v>
      </c>
      <c r="H370" s="480">
        <f>F370/D55</f>
        <v>-5.5329666666666673E-2</v>
      </c>
      <c r="I370" s="347">
        <f>F370+I366</f>
        <v>1555336.1199999999</v>
      </c>
      <c r="J370" s="210">
        <f>CN370</f>
        <v>-3319.7800000000279</v>
      </c>
      <c r="K370" s="211">
        <f>B370</f>
        <v>44197</v>
      </c>
      <c r="L370" s="212">
        <f>L366</f>
        <v>1</v>
      </c>
      <c r="M370" s="398">
        <v>2767</v>
      </c>
      <c r="N370" s="235">
        <f>M370*L370</f>
        <v>2767</v>
      </c>
      <c r="O370" s="214">
        <f>O366</f>
        <v>0</v>
      </c>
      <c r="P370" s="398">
        <v>276.7</v>
      </c>
      <c r="Q370" s="236">
        <f>P370*O370</f>
        <v>0</v>
      </c>
      <c r="R370" s="212">
        <f>R366</f>
        <v>0</v>
      </c>
      <c r="S370" s="398">
        <v>742</v>
      </c>
      <c r="T370" s="237">
        <f>S370*R370</f>
        <v>0</v>
      </c>
      <c r="U370" s="216">
        <f>U366</f>
        <v>0</v>
      </c>
      <c r="V370" s="398">
        <v>74.2</v>
      </c>
      <c r="W370" s="237">
        <f>V370*U370</f>
        <v>0</v>
      </c>
      <c r="X370" s="216">
        <f>X366</f>
        <v>0</v>
      </c>
      <c r="Y370" s="382">
        <v>-3385</v>
      </c>
      <c r="Z370" s="238">
        <f>Y370*X370</f>
        <v>0</v>
      </c>
      <c r="AA370" s="218">
        <f>AA366</f>
        <v>1</v>
      </c>
      <c r="AB370" s="382">
        <v>-1712</v>
      </c>
      <c r="AC370" s="239">
        <f>AB370*AA370</f>
        <v>-1712</v>
      </c>
      <c r="AD370" s="216">
        <f>AD366</f>
        <v>0</v>
      </c>
      <c r="AE370" s="382">
        <v>-373.6</v>
      </c>
      <c r="AF370" s="239">
        <f>AE370*AD370</f>
        <v>0</v>
      </c>
      <c r="AG370" s="216">
        <f>AG366</f>
        <v>0</v>
      </c>
      <c r="AH370" s="382">
        <v>-6362</v>
      </c>
      <c r="AI370" s="238">
        <f>AH370*AG370</f>
        <v>0</v>
      </c>
      <c r="AJ370" s="218">
        <f>AJ366</f>
        <v>0</v>
      </c>
      <c r="AK370" s="382">
        <v>-3220</v>
      </c>
      <c r="AL370" s="239">
        <f>AK370*AJ370</f>
        <v>0</v>
      </c>
      <c r="AM370" s="216">
        <f>AM366</f>
        <v>1</v>
      </c>
      <c r="AN370" s="382">
        <v>-1334.8</v>
      </c>
      <c r="AO370" s="238">
        <f>AN370*AM370</f>
        <v>-1334.8</v>
      </c>
      <c r="AP370" s="218">
        <f>AP366</f>
        <v>1</v>
      </c>
      <c r="AQ370" s="397">
        <v>-474</v>
      </c>
      <c r="AR370" s="239">
        <f>AQ370*AP370</f>
        <v>-474</v>
      </c>
      <c r="AS370" s="216">
        <f>AS366</f>
        <v>0</v>
      </c>
      <c r="AT370" s="397">
        <v>-47.4</v>
      </c>
      <c r="AU370" s="240">
        <f>AT370*AS370</f>
        <v>0</v>
      </c>
      <c r="AV370" s="214">
        <f>AV366</f>
        <v>0</v>
      </c>
      <c r="AW370" s="397">
        <v>-635</v>
      </c>
      <c r="AX370" s="236">
        <f>AW370*AV370</f>
        <v>0</v>
      </c>
      <c r="AY370" s="212">
        <f>AY366</f>
        <v>1</v>
      </c>
      <c r="AZ370" s="382">
        <v>-1005.25</v>
      </c>
      <c r="BA370" s="241">
        <f>AZ370*AY370</f>
        <v>-1005.25</v>
      </c>
      <c r="BB370" s="214">
        <f>BB366</f>
        <v>0</v>
      </c>
      <c r="BC370" s="382">
        <v>-135.63</v>
      </c>
      <c r="BD370" s="242">
        <f>BC370*BB370</f>
        <v>0</v>
      </c>
      <c r="BE370" s="212">
        <f>BE366</f>
        <v>0</v>
      </c>
      <c r="BF370" s="374">
        <v>-726.5</v>
      </c>
      <c r="BG370" s="242">
        <f>BF370*BE370</f>
        <v>0</v>
      </c>
      <c r="BH370" s="212">
        <f>BH366</f>
        <v>1</v>
      </c>
      <c r="BI370" s="374">
        <v>-382.75</v>
      </c>
      <c r="BJ370" s="240">
        <f>BI370*BH370</f>
        <v>-382.75</v>
      </c>
      <c r="BK370" s="212">
        <f>BK366</f>
        <v>0</v>
      </c>
      <c r="BL370" s="374">
        <v>-107.75</v>
      </c>
      <c r="BM370" s="240">
        <f>BL370*BK370</f>
        <v>0</v>
      </c>
      <c r="BN370" s="212">
        <f>BN366</f>
        <v>0</v>
      </c>
      <c r="BO370" s="398">
        <v>1162.5</v>
      </c>
      <c r="BP370" s="236">
        <f>BO370*BN370</f>
        <v>0</v>
      </c>
      <c r="BQ370" s="212">
        <f>BQ366</f>
        <v>2</v>
      </c>
      <c r="BR370" s="397">
        <v>-588.99</v>
      </c>
      <c r="BS370" s="242">
        <f>BR370*BQ370</f>
        <v>-1177.98</v>
      </c>
      <c r="BT370" s="212">
        <f>BT366</f>
        <v>0</v>
      </c>
      <c r="BU370" s="397">
        <v>-313.99</v>
      </c>
      <c r="BV370" s="240">
        <f>BU370*BT370</f>
        <v>0</v>
      </c>
      <c r="BW370" s="220">
        <f>BW366</f>
        <v>0</v>
      </c>
      <c r="BX370" s="397">
        <v>-94</v>
      </c>
      <c r="BY370" s="236">
        <f>BX370*BW370</f>
        <v>0</v>
      </c>
      <c r="BZ370" s="212">
        <f>BZ366</f>
        <v>0</v>
      </c>
      <c r="CA370" s="213"/>
      <c r="CB370" s="240">
        <f>CA370*BZ370</f>
        <v>0</v>
      </c>
      <c r="CC370" s="214">
        <f>CC366</f>
        <v>0</v>
      </c>
      <c r="CD370" s="215"/>
      <c r="CE370" s="242">
        <f>CD370*CC370</f>
        <v>0</v>
      </c>
      <c r="CF370" s="221">
        <f>N370+Q370+T370+W370+Z370+AC370+AF370+AI370+AL370+AO370+AR370+AU370+AX370+BA370+BD370+BG370+BJ370+BM370+BP370+BS370+BV370+BY370+CB370+CE370</f>
        <v>-3319.78</v>
      </c>
      <c r="CG370" s="222">
        <f>(CF370&gt;0)*1</f>
        <v>0</v>
      </c>
      <c r="CH370" s="222">
        <f>(CF370&lt;0)*1</f>
        <v>1</v>
      </c>
      <c r="CI370" s="223">
        <v>44197</v>
      </c>
      <c r="CJ370" s="209">
        <f>CF370*CG370</f>
        <v>0</v>
      </c>
      <c r="CK370" s="209">
        <f>CF370*CH370</f>
        <v>-3319.78</v>
      </c>
      <c r="CL370" s="209">
        <f>CL366+CF370</f>
        <v>1555336.1199999999</v>
      </c>
      <c r="CM370" s="207">
        <f>MAX(CL55:CL370)</f>
        <v>1558655.9</v>
      </c>
      <c r="CN370" s="207">
        <f>CL370-CM370</f>
        <v>-3319.7800000000279</v>
      </c>
      <c r="CO370" s="225" t="b">
        <f>(CN371=CM394)</f>
        <v>0</v>
      </c>
      <c r="CP370" s="226">
        <f>CO370*CI371</f>
        <v>0</v>
      </c>
      <c r="CQ370" s="265"/>
      <c r="CR370" s="266"/>
      <c r="CS370" s="266"/>
      <c r="CT370" s="266"/>
      <c r="CU370" s="266"/>
      <c r="CV370" s="266"/>
      <c r="CW370" s="266"/>
      <c r="CX370" s="266"/>
      <c r="CY370" s="266"/>
      <c r="CZ370" s="266"/>
      <c r="DA370" s="266"/>
      <c r="DB370" s="266"/>
      <c r="DC370" s="266"/>
      <c r="DD370" s="266"/>
      <c r="DE370" s="266"/>
      <c r="DF370" s="266"/>
      <c r="DG370" s="266"/>
      <c r="DH370" s="266"/>
      <c r="DI370" s="266"/>
      <c r="DJ370" s="266"/>
      <c r="DK370" s="266"/>
      <c r="DL370" s="266"/>
      <c r="DM370" s="266"/>
      <c r="DN370" s="266"/>
      <c r="DO370" s="266"/>
      <c r="DP370" s="267"/>
      <c r="DQ370" s="266"/>
      <c r="DR370" s="268"/>
      <c r="DS370" s="265"/>
      <c r="DT370" s="232"/>
      <c r="DU370" s="232"/>
      <c r="DV370" s="232"/>
      <c r="DW370" s="232"/>
      <c r="DX370" s="232"/>
      <c r="DY370" s="232"/>
      <c r="DZ370" s="232"/>
      <c r="EA370" s="232"/>
      <c r="EB370" s="232"/>
      <c r="EC370" s="232"/>
      <c r="ED370" s="232"/>
      <c r="EE370" s="232"/>
      <c r="EF370" s="232"/>
      <c r="EG370" s="232"/>
      <c r="EH370" s="232"/>
      <c r="EI370" s="232"/>
      <c r="EJ370" s="232"/>
      <c r="EK370" s="232"/>
      <c r="EL370" s="232"/>
      <c r="EM370" s="232"/>
      <c r="EN370" s="205"/>
      <c r="EO370" s="205"/>
      <c r="EP370" s="205"/>
      <c r="EQ370" s="205"/>
      <c r="ER370" s="205"/>
      <c r="ES370" s="205"/>
      <c r="ET370" s="205"/>
      <c r="EU370" s="205"/>
      <c r="EV370" s="205"/>
      <c r="EW370" s="205"/>
      <c r="EX370" s="205"/>
      <c r="EY370" s="205"/>
      <c r="EZ370" s="205"/>
      <c r="FA370" s="233"/>
      <c r="FB370" s="233"/>
      <c r="FC370" s="233"/>
      <c r="FD370" s="233"/>
      <c r="FE370" s="233"/>
      <c r="FF370" s="233"/>
      <c r="FG370" s="233"/>
      <c r="FH370" s="233"/>
      <c r="FI370" s="233"/>
    </row>
    <row r="371" spans="1:165" s="234" customFormat="1" ht="19.5" customHeight="1" x14ac:dyDescent="0.35">
      <c r="A371" s="205"/>
      <c r="B371" s="466">
        <f>EDATE(B370,1)</f>
        <v>44228</v>
      </c>
      <c r="C371" s="467">
        <f>G370</f>
        <v>56680.22</v>
      </c>
      <c r="D371" s="467">
        <v>0</v>
      </c>
      <c r="E371" s="467">
        <v>0</v>
      </c>
      <c r="F371" s="467">
        <f>CF371</f>
        <v>12189.7</v>
      </c>
      <c r="G371" s="467">
        <f>F371+G370</f>
        <v>68869.919999999998</v>
      </c>
      <c r="H371" s="480">
        <f>F371/G370</f>
        <v>0.21506091543046235</v>
      </c>
      <c r="I371" s="347">
        <f>F371+I370</f>
        <v>1567525.8199999998</v>
      </c>
      <c r="J371" s="210">
        <f>CN371</f>
        <v>0</v>
      </c>
      <c r="K371" s="211">
        <f>B371</f>
        <v>44228</v>
      </c>
      <c r="L371" s="212">
        <f>L370</f>
        <v>1</v>
      </c>
      <c r="M371" s="398">
        <v>2098</v>
      </c>
      <c r="N371" s="235">
        <f>M371*L371</f>
        <v>2098</v>
      </c>
      <c r="O371" s="214">
        <f>O370</f>
        <v>0</v>
      </c>
      <c r="P371" s="398">
        <v>209.8</v>
      </c>
      <c r="Q371" s="236">
        <f>P371*O371</f>
        <v>0</v>
      </c>
      <c r="R371" s="212">
        <f>R370</f>
        <v>0</v>
      </c>
      <c r="S371" s="398">
        <v>11053</v>
      </c>
      <c r="T371" s="237">
        <f>S371*R371</f>
        <v>0</v>
      </c>
      <c r="U371" s="216">
        <f>U370</f>
        <v>0</v>
      </c>
      <c r="V371" s="398">
        <v>1070.2</v>
      </c>
      <c r="W371" s="237">
        <f>V371*U371</f>
        <v>0</v>
      </c>
      <c r="X371" s="216">
        <f>X370</f>
        <v>0</v>
      </c>
      <c r="Y371" s="383">
        <v>11173</v>
      </c>
      <c r="Z371" s="238">
        <f>Y371*X371</f>
        <v>0</v>
      </c>
      <c r="AA371" s="218">
        <f>AA370</f>
        <v>1</v>
      </c>
      <c r="AB371" s="383">
        <v>5586.5</v>
      </c>
      <c r="AC371" s="239">
        <f>AB371*AA371</f>
        <v>5586.5</v>
      </c>
      <c r="AD371" s="216">
        <f>AD370</f>
        <v>0</v>
      </c>
      <c r="AE371" s="383">
        <v>1117.3</v>
      </c>
      <c r="AF371" s="239">
        <f>AE371*AD371</f>
        <v>0</v>
      </c>
      <c r="AG371" s="216">
        <f>AG370</f>
        <v>0</v>
      </c>
      <c r="AH371" s="382">
        <v>-1874</v>
      </c>
      <c r="AI371" s="238">
        <f>AH371*AG371</f>
        <v>0</v>
      </c>
      <c r="AJ371" s="218">
        <f>AJ370</f>
        <v>0</v>
      </c>
      <c r="AK371" s="382">
        <v>-937</v>
      </c>
      <c r="AL371" s="239">
        <f>AK371*AJ371</f>
        <v>0</v>
      </c>
      <c r="AM371" s="216">
        <f>AM370</f>
        <v>1</v>
      </c>
      <c r="AN371" s="382">
        <v>-374.8</v>
      </c>
      <c r="AO371" s="238">
        <f>AN371*AM371</f>
        <v>-374.8</v>
      </c>
      <c r="AP371" s="218">
        <f>AP370</f>
        <v>1</v>
      </c>
      <c r="AQ371" s="397">
        <v>-1106</v>
      </c>
      <c r="AR371" s="239">
        <f>AQ371*AP371</f>
        <v>-1106</v>
      </c>
      <c r="AS371" s="216">
        <f>AS370</f>
        <v>0</v>
      </c>
      <c r="AT371" s="397">
        <v>-180.8</v>
      </c>
      <c r="AU371" s="240">
        <f>AT371*AS371</f>
        <v>0</v>
      </c>
      <c r="AV371" s="214">
        <f>AV370</f>
        <v>0</v>
      </c>
      <c r="AW371" s="397">
        <v>-857</v>
      </c>
      <c r="AX371" s="236">
        <f>AW371*AV371</f>
        <v>0</v>
      </c>
      <c r="AY371" s="212">
        <f>AY370</f>
        <v>1</v>
      </c>
      <c r="AZ371" s="383">
        <v>2567.5</v>
      </c>
      <c r="BA371" s="241">
        <f>AZ371*AY371</f>
        <v>2567.5</v>
      </c>
      <c r="BB371" s="214">
        <f>BB370</f>
        <v>0</v>
      </c>
      <c r="BC371" s="383">
        <v>256.75</v>
      </c>
      <c r="BD371" s="242">
        <f>BC371*BB371</f>
        <v>0</v>
      </c>
      <c r="BE371" s="212">
        <f>BE370</f>
        <v>0</v>
      </c>
      <c r="BF371" s="374">
        <v>-1374</v>
      </c>
      <c r="BG371" s="242">
        <f>BF371*BE371</f>
        <v>0</v>
      </c>
      <c r="BH371" s="212">
        <f>BH370</f>
        <v>1</v>
      </c>
      <c r="BI371" s="374">
        <v>-706.5</v>
      </c>
      <c r="BJ371" s="240">
        <f>BI371*BH371</f>
        <v>-706.5</v>
      </c>
      <c r="BK371" s="212">
        <f>BK370</f>
        <v>0</v>
      </c>
      <c r="BL371" s="374">
        <v>-172.5</v>
      </c>
      <c r="BM371" s="240">
        <f>BL371*BK371</f>
        <v>0</v>
      </c>
      <c r="BN371" s="212">
        <f>BN370</f>
        <v>0</v>
      </c>
      <c r="BO371" s="398">
        <v>2818.75</v>
      </c>
      <c r="BP371" s="236">
        <f>BO371*BN371</f>
        <v>0</v>
      </c>
      <c r="BQ371" s="212">
        <f>BQ370</f>
        <v>2</v>
      </c>
      <c r="BR371" s="398">
        <v>2062.5</v>
      </c>
      <c r="BS371" s="242">
        <f>BR371*BQ371</f>
        <v>4125</v>
      </c>
      <c r="BT371" s="212">
        <f>BT370</f>
        <v>0</v>
      </c>
      <c r="BU371" s="398">
        <v>1031.25</v>
      </c>
      <c r="BV371" s="240">
        <f>BU371*BT371</f>
        <v>0</v>
      </c>
      <c r="BW371" s="220">
        <f>BW370</f>
        <v>0</v>
      </c>
      <c r="BX371" s="398">
        <v>206.25</v>
      </c>
      <c r="BY371" s="236">
        <f>BX371*BW371</f>
        <v>0</v>
      </c>
      <c r="BZ371" s="212">
        <f>BZ370</f>
        <v>0</v>
      </c>
      <c r="CA371" s="213"/>
      <c r="CB371" s="240">
        <f>CA371*BZ371</f>
        <v>0</v>
      </c>
      <c r="CC371" s="214">
        <f>CC370</f>
        <v>0</v>
      </c>
      <c r="CD371" s="215"/>
      <c r="CE371" s="242">
        <f>CD371*CC371</f>
        <v>0</v>
      </c>
      <c r="CF371" s="221">
        <f>N371+Q371+T371+W371+Z371+AC371+AF371+AI371+AL371+AO371+AR371+AU371+AX371+BA371+BD371+BG371+BJ371+BM371+BP371+BS371+BV371+BY371+CB371+CE371</f>
        <v>12189.7</v>
      </c>
      <c r="CG371" s="222">
        <f>(CF371&gt;0)*1</f>
        <v>1</v>
      </c>
      <c r="CH371" s="222">
        <f>(CF371&lt;0)*1</f>
        <v>0</v>
      </c>
      <c r="CI371" s="223">
        <v>44228</v>
      </c>
      <c r="CJ371" s="209">
        <f>CF371*CG371</f>
        <v>12189.7</v>
      </c>
      <c r="CK371" s="209">
        <f>CF371*CH371</f>
        <v>0</v>
      </c>
      <c r="CL371" s="209">
        <f>CL370+CF371</f>
        <v>1567525.8199999998</v>
      </c>
      <c r="CM371" s="207">
        <f>MAX(CL55:CL371)</f>
        <v>1567525.8199999998</v>
      </c>
      <c r="CN371" s="207">
        <f>CL371-CM371</f>
        <v>0</v>
      </c>
      <c r="CO371" s="225"/>
      <c r="CP371" s="226"/>
      <c r="CQ371" s="265"/>
      <c r="CR371" s="266"/>
      <c r="CS371" s="266"/>
      <c r="CT371" s="266"/>
      <c r="CU371" s="266"/>
      <c r="CV371" s="266"/>
      <c r="CW371" s="266"/>
      <c r="CX371" s="266"/>
      <c r="CY371" s="266"/>
      <c r="CZ371" s="266"/>
      <c r="DA371" s="266"/>
      <c r="DB371" s="266"/>
      <c r="DC371" s="266"/>
      <c r="DD371" s="266"/>
      <c r="DE371" s="266"/>
      <c r="DF371" s="266"/>
      <c r="DG371" s="266"/>
      <c r="DH371" s="266"/>
      <c r="DI371" s="266"/>
      <c r="DJ371" s="266"/>
      <c r="DK371" s="266"/>
      <c r="DL371" s="266"/>
      <c r="DM371" s="266"/>
      <c r="DN371" s="266"/>
      <c r="DO371" s="266"/>
      <c r="DP371" s="267"/>
      <c r="DQ371" s="266"/>
      <c r="DR371" s="268"/>
      <c r="DS371" s="265"/>
      <c r="DT371" s="232"/>
      <c r="DU371" s="232"/>
      <c r="DV371" s="232"/>
      <c r="DW371" s="232"/>
      <c r="DX371" s="232"/>
      <c r="DY371" s="232"/>
      <c r="DZ371" s="232"/>
      <c r="EA371" s="232"/>
      <c r="EB371" s="232"/>
      <c r="EC371" s="232"/>
      <c r="ED371" s="232"/>
      <c r="EE371" s="232"/>
      <c r="EF371" s="232"/>
      <c r="EG371" s="232"/>
      <c r="EH371" s="232"/>
      <c r="EI371" s="232"/>
      <c r="EJ371" s="232"/>
      <c r="EK371" s="232"/>
      <c r="EL371" s="232"/>
      <c r="EM371" s="232"/>
      <c r="EN371" s="205"/>
      <c r="EO371" s="205"/>
      <c r="EP371" s="205"/>
      <c r="EQ371" s="205"/>
      <c r="ER371" s="205"/>
      <c r="ES371" s="205"/>
      <c r="ET371" s="205"/>
      <c r="EU371" s="205"/>
      <c r="EV371" s="205"/>
      <c r="EW371" s="205"/>
      <c r="EX371" s="205"/>
      <c r="EY371" s="205"/>
      <c r="EZ371" s="205"/>
      <c r="FA371" s="233"/>
      <c r="FB371" s="233"/>
      <c r="FC371" s="233"/>
      <c r="FD371" s="233"/>
      <c r="FE371" s="233"/>
      <c r="FF371" s="233"/>
      <c r="FG371" s="233"/>
      <c r="FH371" s="233"/>
      <c r="FI371" s="233"/>
    </row>
    <row r="372" spans="1:165" s="234" customFormat="1" ht="19.5" customHeight="1" x14ac:dyDescent="0.35">
      <c r="A372" s="205"/>
      <c r="B372" s="466">
        <f>EDATE(B371,1)</f>
        <v>44256</v>
      </c>
      <c r="C372" s="467">
        <f>G371</f>
        <v>68869.919999999998</v>
      </c>
      <c r="D372" s="467">
        <v>0</v>
      </c>
      <c r="E372" s="467">
        <v>0</v>
      </c>
      <c r="F372" s="467">
        <f>CF372</f>
        <v>28983.95</v>
      </c>
      <c r="G372" s="467">
        <f>F372+G371</f>
        <v>97853.87</v>
      </c>
      <c r="H372" s="480">
        <f>F372/G371</f>
        <v>0.42085064132497907</v>
      </c>
      <c r="I372" s="347">
        <f>F372+I371</f>
        <v>1596509.7699999998</v>
      </c>
      <c r="J372" s="210">
        <f>CN372</f>
        <v>0</v>
      </c>
      <c r="K372" s="211">
        <f>B372</f>
        <v>44256</v>
      </c>
      <c r="L372" s="212">
        <f>L371</f>
        <v>1</v>
      </c>
      <c r="M372" s="398">
        <v>7710</v>
      </c>
      <c r="N372" s="235">
        <f>M372*L372</f>
        <v>7710</v>
      </c>
      <c r="O372" s="214">
        <f>O371</f>
        <v>0</v>
      </c>
      <c r="P372" s="398">
        <v>700.15</v>
      </c>
      <c r="Q372" s="269">
        <f>P372*O372</f>
        <v>0</v>
      </c>
      <c r="R372" s="212">
        <f>R371</f>
        <v>0</v>
      </c>
      <c r="S372" s="397">
        <v>-3936</v>
      </c>
      <c r="T372" s="270">
        <f>S372*R372</f>
        <v>0</v>
      </c>
      <c r="U372" s="216">
        <f>U371</f>
        <v>0</v>
      </c>
      <c r="V372" s="397">
        <v>-393.6</v>
      </c>
      <c r="W372" s="270">
        <f>V372*U372</f>
        <v>0</v>
      </c>
      <c r="X372" s="216">
        <f>X371</f>
        <v>0</v>
      </c>
      <c r="Y372" s="383">
        <v>1600</v>
      </c>
      <c r="Z372" s="271">
        <f>Y372*X372</f>
        <v>0</v>
      </c>
      <c r="AA372" s="218">
        <f>AA371</f>
        <v>1</v>
      </c>
      <c r="AB372" s="383">
        <v>800</v>
      </c>
      <c r="AC372" s="271">
        <f>AB372*AA372</f>
        <v>800</v>
      </c>
      <c r="AD372" s="216">
        <f>AD371</f>
        <v>0</v>
      </c>
      <c r="AE372" s="383">
        <v>160</v>
      </c>
      <c r="AF372" s="271">
        <f>AE372*AD372</f>
        <v>0</v>
      </c>
      <c r="AG372" s="216">
        <f>AG371</f>
        <v>0</v>
      </c>
      <c r="AH372" s="383">
        <v>12337</v>
      </c>
      <c r="AI372" s="271">
        <f>AH372*AG372</f>
        <v>0</v>
      </c>
      <c r="AJ372" s="218">
        <f>AJ371</f>
        <v>0</v>
      </c>
      <c r="AK372" s="383">
        <v>6149</v>
      </c>
      <c r="AL372" s="271">
        <f>AK372*AJ372</f>
        <v>0</v>
      </c>
      <c r="AM372" s="218">
        <f>AM371</f>
        <v>1</v>
      </c>
      <c r="AN372" s="383">
        <v>2436.1999999999998</v>
      </c>
      <c r="AO372" s="271">
        <f>AN372*AM372</f>
        <v>2436.1999999999998</v>
      </c>
      <c r="AP372" s="218">
        <f>AP371</f>
        <v>1</v>
      </c>
      <c r="AQ372" s="398">
        <v>1448</v>
      </c>
      <c r="AR372" s="271">
        <f>AQ372*AP372</f>
        <v>1448</v>
      </c>
      <c r="AS372" s="218">
        <f>AS371</f>
        <v>0</v>
      </c>
      <c r="AT372" s="398">
        <v>109.7</v>
      </c>
      <c r="AU372" s="269">
        <f>AT372*AS372</f>
        <v>0</v>
      </c>
      <c r="AV372" s="214">
        <f>AV371</f>
        <v>0</v>
      </c>
      <c r="AW372" s="398">
        <v>1116</v>
      </c>
      <c r="AX372" s="269">
        <f>AW372*AV372</f>
        <v>0</v>
      </c>
      <c r="AY372" s="212">
        <f>AY371</f>
        <v>1</v>
      </c>
      <c r="AZ372" s="383">
        <v>5770</v>
      </c>
      <c r="BA372" s="235">
        <f>AZ372*AY372</f>
        <v>5770</v>
      </c>
      <c r="BB372" s="214">
        <f>BB371</f>
        <v>0</v>
      </c>
      <c r="BC372" s="383">
        <v>577</v>
      </c>
      <c r="BD372" s="235">
        <f>BC372*BB372</f>
        <v>0</v>
      </c>
      <c r="BE372" s="214">
        <f>BE371</f>
        <v>0</v>
      </c>
      <c r="BF372" s="375">
        <v>3653.5</v>
      </c>
      <c r="BG372" s="235">
        <f>BF372*BE372</f>
        <v>0</v>
      </c>
      <c r="BH372" s="214">
        <f>BH371</f>
        <v>1</v>
      </c>
      <c r="BI372" s="375">
        <v>1807.25</v>
      </c>
      <c r="BJ372" s="269">
        <f>BI372*BH372</f>
        <v>1807.25</v>
      </c>
      <c r="BK372" s="214">
        <f>BK371</f>
        <v>0</v>
      </c>
      <c r="BL372" s="375">
        <v>330.25</v>
      </c>
      <c r="BM372" s="269">
        <f>BL372*BK372</f>
        <v>0</v>
      </c>
      <c r="BN372" s="214">
        <f>BN371</f>
        <v>0</v>
      </c>
      <c r="BO372" s="397">
        <v>-2156.25</v>
      </c>
      <c r="BP372" s="269">
        <f>BO372*BN372</f>
        <v>0</v>
      </c>
      <c r="BQ372" s="212">
        <f>BQ371</f>
        <v>2</v>
      </c>
      <c r="BR372" s="398">
        <v>4506.25</v>
      </c>
      <c r="BS372" s="235">
        <f>BR372*BQ372</f>
        <v>9012.5</v>
      </c>
      <c r="BT372" s="212">
        <f>BT371</f>
        <v>0</v>
      </c>
      <c r="BU372" s="398">
        <v>2253.13</v>
      </c>
      <c r="BV372" s="269">
        <f>BU372*BT372</f>
        <v>0</v>
      </c>
      <c r="BW372" s="220">
        <f>BW371</f>
        <v>0</v>
      </c>
      <c r="BX372" s="398">
        <v>450.63</v>
      </c>
      <c r="BY372" s="269">
        <f>BX372*BW372</f>
        <v>0</v>
      </c>
      <c r="BZ372" s="212">
        <f>BZ371</f>
        <v>0</v>
      </c>
      <c r="CA372" s="213"/>
      <c r="CB372" s="269">
        <f>CA372*BZ372</f>
        <v>0</v>
      </c>
      <c r="CC372" s="214">
        <f>CC371</f>
        <v>0</v>
      </c>
      <c r="CD372" s="215"/>
      <c r="CE372" s="235">
        <f>CD372*CC372</f>
        <v>0</v>
      </c>
      <c r="CF372" s="221">
        <f>N372+Q372+T372+W372+Z372+AC372+AF372+AI372+AL372+AO372+AR372+AU372+AX372+BA372+BD372+BG372+BJ372+BM372+BP372+BS372+BV372+BY372+CB372+CE372</f>
        <v>28983.95</v>
      </c>
      <c r="CG372" s="222">
        <f>(CF372&gt;0)*1</f>
        <v>1</v>
      </c>
      <c r="CH372" s="222">
        <f>(CF372&lt;0)*1</f>
        <v>0</v>
      </c>
      <c r="CI372" s="223">
        <v>44256</v>
      </c>
      <c r="CJ372" s="209">
        <f>CF372*CG372</f>
        <v>28983.95</v>
      </c>
      <c r="CK372" s="209">
        <f>CF372*CH372</f>
        <v>0</v>
      </c>
      <c r="CL372" s="209">
        <f>CL371+CF372</f>
        <v>1596509.7699999998</v>
      </c>
      <c r="CM372" s="207">
        <f>MAX(CL56:CL372)</f>
        <v>1596509.7699999998</v>
      </c>
      <c r="CN372" s="207">
        <f>CL372-CM372</f>
        <v>0</v>
      </c>
      <c r="CO372" s="225"/>
      <c r="CP372" s="226"/>
      <c r="CQ372" s="265"/>
      <c r="CR372" s="266"/>
      <c r="CS372" s="266"/>
      <c r="CT372" s="266"/>
      <c r="CU372" s="266"/>
      <c r="CV372" s="266"/>
      <c r="CW372" s="266"/>
      <c r="CX372" s="266"/>
      <c r="CY372" s="266"/>
      <c r="CZ372" s="266"/>
      <c r="DA372" s="266"/>
      <c r="DB372" s="266"/>
      <c r="DC372" s="266"/>
      <c r="DD372" s="266"/>
      <c r="DE372" s="266"/>
      <c r="DF372" s="266"/>
      <c r="DG372" s="266"/>
      <c r="DH372" s="266"/>
      <c r="DI372" s="266"/>
      <c r="DJ372" s="266"/>
      <c r="DK372" s="266"/>
      <c r="DL372" s="266"/>
      <c r="DM372" s="266"/>
      <c r="DN372" s="266"/>
      <c r="DO372" s="266"/>
      <c r="DP372" s="267"/>
      <c r="DQ372" s="266"/>
      <c r="DR372" s="268"/>
      <c r="DS372" s="265"/>
      <c r="DT372" s="232"/>
      <c r="DU372" s="232"/>
      <c r="DV372" s="232"/>
      <c r="DW372" s="232"/>
      <c r="DX372" s="232"/>
      <c r="DY372" s="232"/>
      <c r="DZ372" s="232"/>
      <c r="EA372" s="232"/>
      <c r="EB372" s="232"/>
      <c r="EC372" s="232"/>
      <c r="ED372" s="232"/>
      <c r="EE372" s="232"/>
      <c r="EF372" s="232"/>
      <c r="EG372" s="232"/>
      <c r="EH372" s="232"/>
      <c r="EI372" s="232"/>
      <c r="EJ372" s="232"/>
      <c r="EK372" s="232"/>
      <c r="EL372" s="232"/>
      <c r="EM372" s="232"/>
      <c r="EN372" s="205"/>
      <c r="EO372" s="205"/>
      <c r="EP372" s="205"/>
      <c r="EQ372" s="205"/>
      <c r="ER372" s="205"/>
      <c r="ES372" s="205"/>
      <c r="ET372" s="205"/>
      <c r="EU372" s="205"/>
      <c r="EV372" s="205"/>
      <c r="EW372" s="205"/>
      <c r="EX372" s="205"/>
      <c r="EY372" s="205"/>
      <c r="EZ372" s="205"/>
      <c r="FA372" s="233"/>
      <c r="FB372" s="233"/>
      <c r="FC372" s="233"/>
      <c r="FD372" s="233"/>
      <c r="FE372" s="233"/>
      <c r="FF372" s="233"/>
      <c r="FG372" s="233"/>
      <c r="FH372" s="233"/>
      <c r="FI372" s="233"/>
    </row>
    <row r="373" spans="1:165" s="276" customFormat="1" ht="19.5" customHeight="1" x14ac:dyDescent="0.35">
      <c r="A373" s="232"/>
      <c r="B373" s="466"/>
      <c r="C373" s="467"/>
      <c r="D373" s="467"/>
      <c r="E373" s="467"/>
      <c r="F373" s="481" t="s">
        <v>70</v>
      </c>
      <c r="G373" s="467"/>
      <c r="H373" s="482" t="s">
        <v>28</v>
      </c>
      <c r="I373" s="347"/>
      <c r="J373" s="214"/>
      <c r="K373" s="248"/>
      <c r="L373" s="212"/>
      <c r="M373"/>
      <c r="N373" s="272"/>
      <c r="O373" s="212"/>
      <c r="P373"/>
      <c r="Q373" s="273"/>
      <c r="R373" s="212"/>
      <c r="S373"/>
      <c r="T373" s="274"/>
      <c r="U373" s="216"/>
      <c r="V373"/>
      <c r="W373" s="270"/>
      <c r="X373" s="216"/>
      <c r="Y373" s="384" t="s">
        <v>70</v>
      </c>
      <c r="Z373" s="271"/>
      <c r="AA373" s="216"/>
      <c r="AB373" s="384" t="s">
        <v>70</v>
      </c>
      <c r="AC373" s="271"/>
      <c r="AD373" s="216"/>
      <c r="AE373" s="384" t="s">
        <v>70</v>
      </c>
      <c r="AF373" s="271"/>
      <c r="AG373" s="216"/>
      <c r="AH373" s="384" t="s">
        <v>70</v>
      </c>
      <c r="AI373" s="271"/>
      <c r="AJ373" s="216"/>
      <c r="AK373" s="384" t="s">
        <v>70</v>
      </c>
      <c r="AL373" s="271"/>
      <c r="AM373" s="216"/>
      <c r="AN373" s="384" t="s">
        <v>70</v>
      </c>
      <c r="AO373" s="271"/>
      <c r="AP373" s="216"/>
      <c r="AQ373" s="378" t="s">
        <v>4</v>
      </c>
      <c r="AR373" s="271"/>
      <c r="AS373" s="216"/>
      <c r="AT373" s="378" t="s">
        <v>4</v>
      </c>
      <c r="AU373" s="269"/>
      <c r="AV373" s="212"/>
      <c r="AW373" s="378" t="s">
        <v>4</v>
      </c>
      <c r="AX373" s="269"/>
      <c r="AY373" s="212"/>
      <c r="AZ373" s="384" t="s">
        <v>4</v>
      </c>
      <c r="BA373" s="235"/>
      <c r="BB373" s="212"/>
      <c r="BC373" s="384" t="s">
        <v>4</v>
      </c>
      <c r="BD373" s="235"/>
      <c r="BE373" s="212"/>
      <c r="BF373" s="380" t="s">
        <v>140</v>
      </c>
      <c r="BG373" s="272"/>
      <c r="BH373" s="212"/>
      <c r="BI373" s="380" t="s">
        <v>140</v>
      </c>
      <c r="BJ373" s="269"/>
      <c r="BK373" s="212"/>
      <c r="BL373" s="380" t="s">
        <v>140</v>
      </c>
      <c r="BM373" s="269"/>
      <c r="BN373" s="212"/>
      <c r="BO373" s="378" t="s">
        <v>4</v>
      </c>
      <c r="BP373" s="273"/>
      <c r="BQ373" s="212"/>
      <c r="BR373" s="378" t="s">
        <v>4</v>
      </c>
      <c r="BS373" s="272"/>
      <c r="BT373" s="212"/>
      <c r="BU373" s="378" t="s">
        <v>4</v>
      </c>
      <c r="BV373" s="269"/>
      <c r="BW373" s="220"/>
      <c r="BX373" s="378" t="s">
        <v>4</v>
      </c>
      <c r="BY373" s="273"/>
      <c r="BZ373" s="212"/>
      <c r="CA373" s="249"/>
      <c r="CB373" s="269"/>
      <c r="CC373" s="214"/>
      <c r="CD373" s="250"/>
      <c r="CE373" s="272"/>
      <c r="CF373" s="251" t="s">
        <v>4</v>
      </c>
      <c r="CG373" s="272"/>
      <c r="CH373" s="222"/>
      <c r="CI373" s="223"/>
      <c r="CJ373" s="209"/>
      <c r="CK373" s="209"/>
      <c r="CL373" s="209"/>
      <c r="CM373" s="207"/>
      <c r="CN373" s="207"/>
      <c r="CO373" s="247"/>
      <c r="CP373" s="226"/>
      <c r="CQ373" s="265"/>
      <c r="CR373" s="266"/>
      <c r="CS373" s="266"/>
      <c r="CT373" s="266"/>
      <c r="CU373" s="266"/>
      <c r="CV373" s="266"/>
      <c r="CW373" s="266"/>
      <c r="CX373" s="266"/>
      <c r="CY373" s="266"/>
      <c r="CZ373" s="266"/>
      <c r="DA373" s="266"/>
      <c r="DB373" s="266"/>
      <c r="DC373" s="266"/>
      <c r="DD373" s="266"/>
      <c r="DE373" s="266"/>
      <c r="DF373" s="266"/>
      <c r="DG373" s="266"/>
      <c r="DH373" s="266"/>
      <c r="DI373" s="266"/>
      <c r="DJ373" s="266"/>
      <c r="DK373" s="266"/>
      <c r="DL373" s="266"/>
      <c r="DM373" s="266"/>
      <c r="DN373" s="266"/>
      <c r="DO373" s="266"/>
      <c r="DP373" s="267"/>
      <c r="DQ373" s="266"/>
      <c r="DR373" s="268"/>
      <c r="DS373" s="265"/>
      <c r="DT373" s="232"/>
      <c r="DU373" s="232"/>
      <c r="DV373" s="232"/>
      <c r="DW373" s="232"/>
      <c r="DX373" s="232"/>
      <c r="DY373" s="232"/>
      <c r="DZ373" s="232"/>
      <c r="EA373" s="232"/>
      <c r="EB373" s="232"/>
      <c r="EC373" s="232"/>
      <c r="ED373" s="232"/>
      <c r="EE373" s="232"/>
      <c r="EF373" s="232"/>
      <c r="EG373" s="232"/>
      <c r="EH373" s="232"/>
      <c r="EI373" s="232"/>
      <c r="EJ373" s="232"/>
      <c r="EK373" s="232"/>
      <c r="EL373" s="232"/>
      <c r="EM373" s="232"/>
      <c r="EN373" s="232"/>
      <c r="EO373" s="232"/>
      <c r="EP373" s="232"/>
      <c r="EQ373" s="232"/>
      <c r="ER373" s="232"/>
      <c r="ES373" s="232"/>
      <c r="ET373" s="232"/>
      <c r="EU373" s="232"/>
      <c r="EV373" s="232"/>
      <c r="EW373" s="232"/>
      <c r="EX373" s="232"/>
      <c r="EY373" s="232"/>
      <c r="EZ373" s="232"/>
      <c r="FA373" s="275"/>
      <c r="FB373" s="275"/>
      <c r="FC373" s="275"/>
      <c r="FD373" s="275"/>
      <c r="FE373" s="275"/>
      <c r="FF373" s="275"/>
      <c r="FG373" s="275"/>
      <c r="FH373" s="275"/>
      <c r="FI373" s="275"/>
    </row>
    <row r="374" spans="1:165" s="276" customFormat="1" ht="19.5" customHeight="1" x14ac:dyDescent="0.35">
      <c r="A374" s="232"/>
      <c r="B374" s="466"/>
      <c r="C374" s="467"/>
      <c r="D374" s="467"/>
      <c r="E374" s="467"/>
      <c r="F374" s="484">
        <f>SUM(F370:F373)</f>
        <v>37853.870000000003</v>
      </c>
      <c r="G374" s="467"/>
      <c r="H374" s="485">
        <f>F374/C370</f>
        <v>0.63089783333333338</v>
      </c>
      <c r="I374" s="347"/>
      <c r="J374" s="210"/>
      <c r="K374" s="248"/>
      <c r="L374" s="212">
        <f>L371</f>
        <v>1</v>
      </c>
      <c r="M374" s="389">
        <v>12576</v>
      </c>
      <c r="N374" s="272">
        <f>M374*L374</f>
        <v>12576</v>
      </c>
      <c r="O374" s="212">
        <f>O371</f>
        <v>0</v>
      </c>
      <c r="P374" s="389">
        <v>1187.4000000000001</v>
      </c>
      <c r="Q374" s="273">
        <f>P374*O374</f>
        <v>0</v>
      </c>
      <c r="R374" s="212">
        <f>R371</f>
        <v>0</v>
      </c>
      <c r="S374" s="389">
        <v>7859</v>
      </c>
      <c r="T374" s="274">
        <f>S374*R374</f>
        <v>0</v>
      </c>
      <c r="U374" s="216">
        <f>U371</f>
        <v>0</v>
      </c>
      <c r="V374" s="389">
        <v>750.8</v>
      </c>
      <c r="W374" s="270">
        <f>V374*U374</f>
        <v>0</v>
      </c>
      <c r="X374" s="216">
        <f>X371</f>
        <v>0</v>
      </c>
      <c r="Y374" s="385">
        <v>9388</v>
      </c>
      <c r="Z374" s="271">
        <f>Y374*X374</f>
        <v>0</v>
      </c>
      <c r="AA374" s="216">
        <f>AA371</f>
        <v>1</v>
      </c>
      <c r="AB374" s="385">
        <v>4674.5</v>
      </c>
      <c r="AC374" s="271">
        <f>AB374*AA374</f>
        <v>4674.5</v>
      </c>
      <c r="AD374" s="216">
        <f>AD371</f>
        <v>0</v>
      </c>
      <c r="AE374" s="385">
        <v>903.7</v>
      </c>
      <c r="AF374" s="271">
        <f>AE374*AD374</f>
        <v>0</v>
      </c>
      <c r="AG374" s="216">
        <f>AG371</f>
        <v>0</v>
      </c>
      <c r="AH374" s="385">
        <v>4101</v>
      </c>
      <c r="AI374" s="271">
        <f>AH374*AG374</f>
        <v>0</v>
      </c>
      <c r="AJ374" s="216">
        <f>AJ371</f>
        <v>0</v>
      </c>
      <c r="AK374" s="385">
        <v>1992</v>
      </c>
      <c r="AL374" s="271">
        <f>AK374*AJ374</f>
        <v>0</v>
      </c>
      <c r="AM374" s="216">
        <f>AM371</f>
        <v>1</v>
      </c>
      <c r="AN374" s="385">
        <v>726.6</v>
      </c>
      <c r="AO374" s="271">
        <f>AN374*AM374</f>
        <v>726.6</v>
      </c>
      <c r="AP374" s="216">
        <f>AP371</f>
        <v>1</v>
      </c>
      <c r="AQ374" s="399">
        <v>-132</v>
      </c>
      <c r="AR374" s="271">
        <f>AQ374*AP374</f>
        <v>-132</v>
      </c>
      <c r="AS374" s="216">
        <f>AS371</f>
        <v>0</v>
      </c>
      <c r="AT374" s="399">
        <v>-118.5</v>
      </c>
      <c r="AU374" s="269">
        <f>AT374*AS374</f>
        <v>0</v>
      </c>
      <c r="AV374" s="212">
        <f>AV371</f>
        <v>0</v>
      </c>
      <c r="AW374" s="399">
        <v>-376</v>
      </c>
      <c r="AX374" s="269">
        <f>AW374*AV374</f>
        <v>0</v>
      </c>
      <c r="AY374" s="212">
        <f>AY371</f>
        <v>1</v>
      </c>
      <c r="AZ374" s="385">
        <v>7332.25</v>
      </c>
      <c r="BA374" s="235">
        <f>AZ374*AY374</f>
        <v>7332.25</v>
      </c>
      <c r="BB374" s="212">
        <f>BB371</f>
        <v>0</v>
      </c>
      <c r="BC374" s="385">
        <v>698.13</v>
      </c>
      <c r="BD374" s="235">
        <f>BC374*BB374</f>
        <v>0</v>
      </c>
      <c r="BE374" s="212">
        <f>BE371</f>
        <v>0</v>
      </c>
      <c r="BF374" s="379">
        <v>21167.5</v>
      </c>
      <c r="BG374" s="272">
        <f>BF374*BE374</f>
        <v>0</v>
      </c>
      <c r="BH374" s="212">
        <f>BH371</f>
        <v>1</v>
      </c>
      <c r="BI374" s="379">
        <v>10291.25</v>
      </c>
      <c r="BJ374" s="269">
        <f>BI374*BH374</f>
        <v>10291.25</v>
      </c>
      <c r="BK374" s="212">
        <f>BK371</f>
        <v>0</v>
      </c>
      <c r="BL374" s="379">
        <v>1590.25</v>
      </c>
      <c r="BM374" s="269">
        <f>BL374*BK374</f>
        <v>0</v>
      </c>
      <c r="BN374" s="212">
        <f>BN371</f>
        <v>0</v>
      </c>
      <c r="BO374" s="389">
        <v>1825</v>
      </c>
      <c r="BP374" s="273">
        <f>BO374*BN374</f>
        <v>0</v>
      </c>
      <c r="BQ374" s="212">
        <f>BQ371</f>
        <v>2</v>
      </c>
      <c r="BR374" s="389">
        <v>5979.76</v>
      </c>
      <c r="BS374" s="272">
        <f>BR374*BQ374</f>
        <v>11959.52</v>
      </c>
      <c r="BT374" s="212">
        <f>BT371</f>
        <v>0</v>
      </c>
      <c r="BU374" s="389">
        <v>2970.38</v>
      </c>
      <c r="BV374" s="269">
        <f>BU374*BT374</f>
        <v>0</v>
      </c>
      <c r="BW374" s="220">
        <f>BW371</f>
        <v>0</v>
      </c>
      <c r="BX374" s="389">
        <v>562.88</v>
      </c>
      <c r="BY374" s="273">
        <f>BX374*BW374</f>
        <v>0</v>
      </c>
      <c r="BZ374" s="212">
        <f>BZ371</f>
        <v>0</v>
      </c>
      <c r="CA374" s="213"/>
      <c r="CB374" s="269">
        <f>CA374*BZ374</f>
        <v>0</v>
      </c>
      <c r="CC374" s="214">
        <f>CC370</f>
        <v>0</v>
      </c>
      <c r="CD374" s="215"/>
      <c r="CE374" s="272">
        <f>CD374*CC374</f>
        <v>0</v>
      </c>
      <c r="CF374" s="254">
        <f>N374+Q374+T374+W374+Z374+AC374+AF374+AI374+AL374+AO374+AR374+AU374+AX374+BA374+BD374+BG374+BJ374+BM374+BP374+BS374+BV374+BY374+CB374+CE374</f>
        <v>47428.119999999995</v>
      </c>
      <c r="CG374" s="272"/>
      <c r="CH374" s="222"/>
      <c r="CI374" s="223"/>
      <c r="CJ374" s="209"/>
      <c r="CK374" s="209"/>
      <c r="CL374" s="209"/>
      <c r="CM374" s="207"/>
      <c r="CN374" s="207"/>
      <c r="CO374" s="247"/>
      <c r="CP374" s="226"/>
      <c r="CQ374" s="265"/>
      <c r="CR374" s="266"/>
      <c r="CS374" s="266"/>
      <c r="CT374" s="266"/>
      <c r="CU374" s="266"/>
      <c r="CV374" s="266"/>
      <c r="CW374" s="266"/>
      <c r="CX374" s="266"/>
      <c r="CY374" s="266"/>
      <c r="CZ374" s="266"/>
      <c r="DA374" s="266"/>
      <c r="DB374" s="266"/>
      <c r="DC374" s="266"/>
      <c r="DD374" s="266"/>
      <c r="DE374" s="266"/>
      <c r="DF374" s="266"/>
      <c r="DG374" s="266"/>
      <c r="DH374" s="266"/>
      <c r="DI374" s="266"/>
      <c r="DJ374" s="266"/>
      <c r="DK374" s="266"/>
      <c r="DL374" s="266"/>
      <c r="DM374" s="266"/>
      <c r="DN374" s="266"/>
      <c r="DO374" s="266"/>
      <c r="DP374" s="267"/>
      <c r="DQ374" s="266"/>
      <c r="DR374" s="268"/>
      <c r="DS374" s="265"/>
      <c r="DT374" s="232"/>
      <c r="DU374" s="232"/>
      <c r="DV374" s="232"/>
      <c r="DW374" s="232"/>
      <c r="DX374" s="232"/>
      <c r="DY374" s="232"/>
      <c r="DZ374" s="232"/>
      <c r="EA374" s="232"/>
      <c r="EB374" s="232"/>
      <c r="EC374" s="232"/>
      <c r="ED374" s="232"/>
      <c r="EE374" s="232"/>
      <c r="EF374" s="232"/>
      <c r="EG374" s="232"/>
      <c r="EH374" s="232"/>
      <c r="EI374" s="232"/>
      <c r="EJ374" s="232"/>
      <c r="EK374" s="232"/>
      <c r="EL374" s="232"/>
      <c r="EM374" s="232"/>
      <c r="EN374" s="232"/>
      <c r="EO374" s="232"/>
      <c r="EP374" s="232"/>
      <c r="EQ374" s="232"/>
      <c r="ER374" s="232"/>
      <c r="ES374" s="232"/>
      <c r="ET374" s="232"/>
      <c r="EU374" s="232"/>
      <c r="EV374" s="232"/>
      <c r="EW374" s="232"/>
      <c r="EX374" s="232"/>
      <c r="EY374" s="232"/>
      <c r="EZ374" s="232"/>
      <c r="FA374" s="275"/>
      <c r="FB374" s="275"/>
      <c r="FC374" s="275"/>
      <c r="FD374" s="275"/>
      <c r="FE374" s="275"/>
      <c r="FF374" s="275"/>
      <c r="FG374" s="275"/>
      <c r="FH374" s="275"/>
      <c r="FI374" s="275"/>
    </row>
    <row r="375" spans="1:165" s="232" customFormat="1" ht="19.5" customHeight="1" x14ac:dyDescent="0.35">
      <c r="B375" s="471"/>
      <c r="C375" s="472"/>
      <c r="D375" s="472"/>
      <c r="E375" s="472"/>
      <c r="F375" s="473"/>
      <c r="G375" s="486"/>
      <c r="H375" s="483"/>
      <c r="I375" s="344"/>
      <c r="J375" s="208"/>
      <c r="K375" s="248"/>
      <c r="L375" s="212"/>
      <c r="M375" s="394"/>
      <c r="N375" s="255"/>
      <c r="O375" s="214"/>
      <c r="P375" s="394"/>
      <c r="Q375" s="220"/>
      <c r="R375" s="212"/>
      <c r="S375" s="394"/>
      <c r="T375" s="278"/>
      <c r="U375" s="216"/>
      <c r="V375" s="394"/>
      <c r="W375" s="279"/>
      <c r="X375" s="216"/>
      <c r="Y375" s="394"/>
      <c r="Z375" s="280"/>
      <c r="AA375" s="218"/>
      <c r="AB375"/>
      <c r="AC375" s="281"/>
      <c r="AD375" s="216"/>
      <c r="AE375" s="394"/>
      <c r="AF375" s="280"/>
      <c r="AG375" s="218"/>
      <c r="AH375" s="394"/>
      <c r="AI375" s="279"/>
      <c r="AJ375" s="216"/>
      <c r="AK375" s="394"/>
      <c r="AL375" s="280"/>
      <c r="AM375" s="218"/>
      <c r="AN375" s="394"/>
      <c r="AO375" s="279"/>
      <c r="AP375" s="216"/>
      <c r="AQ375" s="394"/>
      <c r="AR375" s="280"/>
      <c r="AS375" s="216"/>
      <c r="AT375" s="394"/>
      <c r="AU375" s="282"/>
      <c r="AV375" s="214"/>
      <c r="AW375" s="394"/>
      <c r="AX375" s="283"/>
      <c r="AY375" s="212"/>
      <c r="AZ375" s="394"/>
      <c r="BA375" s="284"/>
      <c r="BB375" s="214"/>
      <c r="BC375" s="394"/>
      <c r="BD375" s="220"/>
      <c r="BE375" s="212"/>
      <c r="BF375" s="394"/>
      <c r="BG375" s="284"/>
      <c r="BH375" s="214"/>
      <c r="BI375" s="394"/>
      <c r="BJ375" s="283"/>
      <c r="BK375" s="212"/>
      <c r="BL375" s="394"/>
      <c r="BM375" s="285"/>
      <c r="BN375" s="214"/>
      <c r="BO375" s="394"/>
      <c r="BP375" s="283"/>
      <c r="BQ375" s="212"/>
      <c r="BR375" s="394"/>
      <c r="BS375" s="220"/>
      <c r="BT375" s="212"/>
      <c r="BU375" s="394"/>
      <c r="BV375" s="284"/>
      <c r="BW375" s="220"/>
      <c r="BX375" s="394"/>
      <c r="BY375" s="220"/>
      <c r="BZ375" s="212"/>
      <c r="CA375" s="220"/>
      <c r="CB375" s="282"/>
      <c r="CC375" s="214"/>
      <c r="CD375" s="220"/>
      <c r="CE375" s="219"/>
      <c r="CF375" s="221"/>
      <c r="CG375" s="247"/>
      <c r="CH375" s="247"/>
      <c r="CI375" s="286"/>
      <c r="CJ375" s="287"/>
      <c r="CK375" s="287"/>
      <c r="CL375" s="287"/>
      <c r="CM375" s="207"/>
      <c r="CN375" s="207"/>
      <c r="CO375" s="247"/>
      <c r="CP375" s="226">
        <f>MAX(CP53:CP370)</f>
        <v>42614</v>
      </c>
      <c r="CQ375" s="265"/>
      <c r="CR375" s="266"/>
      <c r="CS375" s="266"/>
      <c r="CT375" s="266"/>
      <c r="CU375" s="266"/>
      <c r="CV375" s="266"/>
      <c r="CW375" s="266"/>
      <c r="CX375" s="266"/>
      <c r="CY375" s="266"/>
      <c r="CZ375" s="266"/>
      <c r="DA375" s="266"/>
      <c r="DB375" s="266"/>
      <c r="DC375" s="266"/>
      <c r="DD375" s="266"/>
      <c r="DE375" s="266"/>
      <c r="DF375" s="266"/>
      <c r="DG375" s="266"/>
      <c r="DH375" s="266"/>
      <c r="DI375" s="266"/>
      <c r="DJ375" s="266"/>
      <c r="DK375" s="266"/>
      <c r="DL375" s="266"/>
      <c r="DM375" s="266"/>
      <c r="DN375" s="266"/>
      <c r="DO375" s="266"/>
      <c r="DP375" s="267"/>
      <c r="DQ375" s="266"/>
      <c r="DR375" s="268"/>
      <c r="DS375" s="265"/>
      <c r="FA375" s="275"/>
      <c r="FB375" s="275"/>
      <c r="FC375" s="275"/>
      <c r="FD375" s="275"/>
      <c r="FE375" s="275"/>
      <c r="FF375" s="275"/>
      <c r="FG375" s="275"/>
      <c r="FH375" s="275"/>
      <c r="FI375" s="275"/>
    </row>
    <row r="376" spans="1:165" s="232" customFormat="1" ht="19.5" customHeight="1" x14ac:dyDescent="0.35">
      <c r="B376" s="466"/>
      <c r="C376" s="467"/>
      <c r="D376" s="469"/>
      <c r="E376" s="469"/>
      <c r="F376" s="474"/>
      <c r="G376" s="468"/>
      <c r="H376" s="355"/>
      <c r="I376" s="344"/>
      <c r="J376" s="208"/>
      <c r="K376" s="248"/>
      <c r="L376" s="212"/>
      <c r="M376" s="394"/>
      <c r="N376" s="255"/>
      <c r="O376" s="214"/>
      <c r="P376" s="220"/>
      <c r="Q376" s="220"/>
      <c r="R376" s="212"/>
      <c r="S376" s="220"/>
      <c r="T376" s="278"/>
      <c r="U376" s="216"/>
      <c r="V376" s="279"/>
      <c r="W376" s="279"/>
      <c r="X376" s="216"/>
      <c r="Y376" s="279"/>
      <c r="Z376" s="280"/>
      <c r="AA376" s="218"/>
      <c r="AB376" s="394"/>
      <c r="AC376" s="281"/>
      <c r="AD376" s="216"/>
      <c r="AE376" s="279"/>
      <c r="AF376" s="280"/>
      <c r="AG376" s="218"/>
      <c r="AH376" s="279"/>
      <c r="AI376" s="279"/>
      <c r="AJ376" s="216"/>
      <c r="AK376" s="279"/>
      <c r="AL376" s="280"/>
      <c r="AM376" s="218"/>
      <c r="AN376" s="279"/>
      <c r="AO376" s="279"/>
      <c r="AP376" s="216"/>
      <c r="AQ376" s="279"/>
      <c r="AR376" s="280"/>
      <c r="AS376" s="216"/>
      <c r="AT376" s="220"/>
      <c r="AU376" s="282"/>
      <c r="AV376" s="214"/>
      <c r="AW376" s="220"/>
      <c r="AX376" s="283"/>
      <c r="AY376" s="212"/>
      <c r="AZ376" s="220"/>
      <c r="BA376" s="284"/>
      <c r="BB376" s="214"/>
      <c r="BC376" s="220"/>
      <c r="BD376" s="220"/>
      <c r="BE376" s="212"/>
      <c r="BF376" s="220"/>
      <c r="BG376" s="284"/>
      <c r="BH376" s="214"/>
      <c r="BI376" s="220"/>
      <c r="BJ376" s="283"/>
      <c r="BK376" s="212"/>
      <c r="BL376" s="220"/>
      <c r="BM376" s="285"/>
      <c r="BN376" s="214"/>
      <c r="BO376" s="220"/>
      <c r="BP376" s="283"/>
      <c r="BQ376" s="214"/>
      <c r="BR376" s="220"/>
      <c r="BS376" s="220"/>
      <c r="BT376" s="212"/>
      <c r="BU376" s="220"/>
      <c r="BV376" s="284"/>
      <c r="BW376" s="220"/>
      <c r="BX376" s="220"/>
      <c r="BY376" s="220"/>
      <c r="BZ376" s="212"/>
      <c r="CA376" s="220"/>
      <c r="CB376" s="282"/>
      <c r="CC376" s="214"/>
      <c r="CD376" s="220"/>
      <c r="CE376" s="219"/>
      <c r="CF376" s="221"/>
      <c r="CG376" s="288"/>
      <c r="CH376" s="288"/>
      <c r="CI376" s="286"/>
      <c r="CJ376" s="287"/>
      <c r="CK376" s="287"/>
      <c r="CL376" s="287"/>
      <c r="CM376" s="207"/>
      <c r="CN376" s="207"/>
      <c r="CO376" s="247"/>
      <c r="CP376" s="226"/>
      <c r="CQ376" s="265"/>
      <c r="CR376" s="266"/>
      <c r="CS376" s="266"/>
      <c r="CT376" s="266"/>
      <c r="CU376" s="266"/>
      <c r="CV376" s="266"/>
      <c r="CW376" s="266"/>
      <c r="CX376" s="266"/>
      <c r="CY376" s="266"/>
      <c r="CZ376" s="266"/>
      <c r="DA376" s="266"/>
      <c r="DB376" s="266"/>
      <c r="DC376" s="266"/>
      <c r="DD376" s="266"/>
      <c r="DE376" s="266"/>
      <c r="DF376" s="266"/>
      <c r="DG376" s="266"/>
      <c r="DH376" s="266"/>
      <c r="DI376" s="266"/>
      <c r="DJ376" s="266"/>
      <c r="DK376" s="266"/>
      <c r="DL376" s="266"/>
      <c r="DM376" s="266"/>
      <c r="DN376" s="266"/>
      <c r="DO376" s="266"/>
      <c r="DP376" s="267"/>
      <c r="DQ376" s="266"/>
      <c r="DR376" s="268"/>
      <c r="DS376" s="265"/>
      <c r="FA376" s="275"/>
      <c r="FB376" s="275"/>
      <c r="FC376" s="275"/>
      <c r="FD376" s="275"/>
      <c r="FE376" s="275"/>
      <c r="FF376" s="275"/>
      <c r="FG376" s="275"/>
      <c r="FH376" s="275"/>
      <c r="FI376" s="275"/>
    </row>
    <row r="377" spans="1:165" s="232" customFormat="1" ht="19.5" customHeight="1" x14ac:dyDescent="0.25">
      <c r="B377" s="356"/>
      <c r="C377" s="328"/>
      <c r="D377" s="347"/>
      <c r="E377" s="347"/>
      <c r="F377" s="279"/>
      <c r="G377" s="344"/>
      <c r="H377" s="355"/>
      <c r="I377" s="344"/>
      <c r="J377" s="208"/>
      <c r="K377" s="248"/>
      <c r="L377" s="212"/>
      <c r="M377" s="277"/>
      <c r="N377" s="255"/>
      <c r="O377" s="214"/>
      <c r="P377" s="220"/>
      <c r="Q377" s="220"/>
      <c r="R377" s="212"/>
      <c r="S377" s="276"/>
      <c r="T377" s="278"/>
      <c r="U377" s="216"/>
      <c r="V377" s="279"/>
      <c r="W377" s="279"/>
      <c r="X377" s="216"/>
      <c r="Y377" s="279"/>
      <c r="Z377" s="280"/>
      <c r="AA377" s="218"/>
      <c r="AB377" s="279"/>
      <c r="AC377" s="281"/>
      <c r="AD377" s="216"/>
      <c r="AE377" s="279"/>
      <c r="AF377" s="280"/>
      <c r="AG377" s="218"/>
      <c r="AH377" s="279"/>
      <c r="AI377" s="279"/>
      <c r="AJ377" s="216"/>
      <c r="AK377" s="279"/>
      <c r="AL377" s="280"/>
      <c r="AM377" s="218"/>
      <c r="AN377" s="279"/>
      <c r="AO377" s="279"/>
      <c r="AP377" s="216"/>
      <c r="AQ377" s="279"/>
      <c r="AR377" s="280"/>
      <c r="AS377" s="216"/>
      <c r="AT377" s="220"/>
      <c r="AU377" s="282"/>
      <c r="AV377" s="214"/>
      <c r="AW377" s="220"/>
      <c r="AX377" s="283"/>
      <c r="AY377" s="212"/>
      <c r="AZ377" s="220"/>
      <c r="BA377" s="284"/>
      <c r="BB377" s="214"/>
      <c r="BC377" s="220"/>
      <c r="BD377" s="220"/>
      <c r="BE377" s="212"/>
      <c r="BF377" s="220"/>
      <c r="BG377" s="284"/>
      <c r="BH377" s="214"/>
      <c r="BI377" s="220"/>
      <c r="BJ377" s="283"/>
      <c r="BK377" s="212"/>
      <c r="BL377" s="220"/>
      <c r="BM377" s="285"/>
      <c r="BN377" s="214"/>
      <c r="BO377" s="220"/>
      <c r="BP377" s="283"/>
      <c r="BQ377" s="214"/>
      <c r="BR377" s="220"/>
      <c r="BS377" s="220"/>
      <c r="BT377" s="212"/>
      <c r="BU377" s="220"/>
      <c r="BV377" s="284"/>
      <c r="BW377" s="220"/>
      <c r="BX377" s="220"/>
      <c r="BY377" s="220"/>
      <c r="BZ377" s="212"/>
      <c r="CA377" s="220"/>
      <c r="CB377" s="282"/>
      <c r="CC377" s="214"/>
      <c r="CD377" s="220"/>
      <c r="CE377" s="219"/>
      <c r="CF377" s="221"/>
      <c r="CG377" s="288"/>
      <c r="CH377" s="288"/>
      <c r="CI377" s="286"/>
      <c r="CJ377" s="279"/>
      <c r="CK377" s="279"/>
      <c r="CL377" s="287"/>
      <c r="CM377" s="207"/>
      <c r="CN377" s="207"/>
      <c r="CO377" s="247"/>
      <c r="CP377" s="226"/>
      <c r="CQ377" s="265"/>
      <c r="CR377" s="266"/>
      <c r="CS377" s="266"/>
      <c r="CT377" s="266"/>
      <c r="CU377" s="266"/>
      <c r="CV377" s="266"/>
      <c r="CW377" s="266"/>
      <c r="CX377" s="266"/>
      <c r="CY377" s="266"/>
      <c r="CZ377" s="266"/>
      <c r="DA377" s="266"/>
      <c r="DB377" s="266"/>
      <c r="DC377" s="266"/>
      <c r="DD377" s="266"/>
      <c r="DE377" s="266"/>
      <c r="DF377" s="266"/>
      <c r="DG377" s="266"/>
      <c r="DH377" s="266"/>
      <c r="DI377" s="266"/>
      <c r="DJ377" s="266"/>
      <c r="DK377" s="266"/>
      <c r="DL377" s="266"/>
      <c r="DM377" s="266"/>
      <c r="DN377" s="266"/>
      <c r="DO377" s="266"/>
      <c r="DP377" s="267"/>
      <c r="DQ377" s="266"/>
      <c r="DR377" s="268"/>
      <c r="DS377" s="265"/>
      <c r="FA377" s="275"/>
      <c r="FB377" s="275"/>
      <c r="FC377" s="275"/>
      <c r="FD377" s="275"/>
      <c r="FE377" s="275"/>
      <c r="FF377" s="275"/>
      <c r="FG377" s="275"/>
      <c r="FH377" s="275"/>
      <c r="FI377" s="275"/>
    </row>
    <row r="378" spans="1:165" s="232" customFormat="1" ht="19.5" customHeight="1" x14ac:dyDescent="0.25">
      <c r="B378" s="356"/>
      <c r="C378" s="328"/>
      <c r="D378" s="347"/>
      <c r="E378" s="347"/>
      <c r="F378" s="279"/>
      <c r="G378" s="344"/>
      <c r="H378" s="355"/>
      <c r="I378" s="252"/>
      <c r="J378" s="208"/>
      <c r="K378" s="248"/>
      <c r="L378" s="212"/>
      <c r="M378" s="277"/>
      <c r="N378" s="255"/>
      <c r="O378" s="214"/>
      <c r="P378" s="220"/>
      <c r="Q378" s="220"/>
      <c r="R378" s="212"/>
      <c r="S378" s="276"/>
      <c r="T378" s="278"/>
      <c r="U378" s="216"/>
      <c r="V378" s="279"/>
      <c r="W378" s="279"/>
      <c r="X378" s="216"/>
      <c r="Y378" s="279"/>
      <c r="Z378" s="280"/>
      <c r="AA378" s="218"/>
      <c r="AB378" s="279"/>
      <c r="AC378" s="281"/>
      <c r="AD378" s="216"/>
      <c r="AE378" s="279"/>
      <c r="AF378" s="280"/>
      <c r="AG378" s="218"/>
      <c r="AH378" s="279"/>
      <c r="AI378" s="279"/>
      <c r="AJ378" s="216"/>
      <c r="AK378" s="279"/>
      <c r="AL378" s="280"/>
      <c r="AM378" s="218"/>
      <c r="AN378" s="279"/>
      <c r="AO378" s="279"/>
      <c r="AP378" s="216"/>
      <c r="AQ378" s="279"/>
      <c r="AR378" s="280"/>
      <c r="AS378" s="216"/>
      <c r="AT378" s="220"/>
      <c r="AU378" s="282"/>
      <c r="AV378" s="214"/>
      <c r="AW378" s="220"/>
      <c r="AX378" s="283"/>
      <c r="AY378" s="212"/>
      <c r="AZ378" s="220"/>
      <c r="BA378" s="284"/>
      <c r="BB378" s="214"/>
      <c r="BC378" s="220"/>
      <c r="BD378" s="220"/>
      <c r="BE378" s="212"/>
      <c r="BF378" s="220"/>
      <c r="BG378" s="284"/>
      <c r="BH378" s="214"/>
      <c r="BI378" s="220"/>
      <c r="BJ378" s="283"/>
      <c r="BK378" s="212"/>
      <c r="BL378" s="220"/>
      <c r="BM378" s="285"/>
      <c r="BN378" s="214"/>
      <c r="BO378" s="220"/>
      <c r="BP378" s="283"/>
      <c r="BQ378" s="214"/>
      <c r="BR378" s="220"/>
      <c r="BS378" s="220"/>
      <c r="BT378" s="212"/>
      <c r="BU378" s="220"/>
      <c r="BV378" s="284"/>
      <c r="BW378" s="220"/>
      <c r="BX378" s="220"/>
      <c r="BY378" s="220"/>
      <c r="BZ378" s="212"/>
      <c r="CA378" s="220"/>
      <c r="CB378" s="282"/>
      <c r="CC378" s="214"/>
      <c r="CD378" s="220"/>
      <c r="CE378" s="219"/>
      <c r="CF378" s="221"/>
      <c r="CG378" s="288"/>
      <c r="CH378" s="288"/>
      <c r="CI378" s="289"/>
      <c r="CJ378" s="279"/>
      <c r="CK378" s="279"/>
      <c r="CL378" s="287"/>
      <c r="CM378" s="220"/>
      <c r="CN378" s="207"/>
      <c r="CO378" s="247"/>
      <c r="CP378" s="226"/>
      <c r="CQ378" s="265"/>
      <c r="CR378" s="266"/>
      <c r="CS378" s="266"/>
      <c r="CT378" s="266"/>
      <c r="CU378" s="266"/>
      <c r="CV378" s="266"/>
      <c r="CW378" s="266"/>
      <c r="CX378" s="266"/>
      <c r="CY378" s="266"/>
      <c r="CZ378" s="266"/>
      <c r="DA378" s="266"/>
      <c r="DB378" s="266"/>
      <c r="DC378" s="266"/>
      <c r="DD378" s="266"/>
      <c r="DE378" s="266"/>
      <c r="DF378" s="266"/>
      <c r="DG378" s="266"/>
      <c r="DH378" s="266"/>
      <c r="DI378" s="266"/>
      <c r="DJ378" s="266"/>
      <c r="DK378" s="266"/>
      <c r="DL378" s="266"/>
      <c r="DM378" s="266"/>
      <c r="DN378" s="266"/>
      <c r="DO378" s="266"/>
      <c r="DP378" s="267"/>
      <c r="DQ378" s="266"/>
      <c r="DR378" s="268"/>
      <c r="DS378" s="265"/>
      <c r="FA378" s="275"/>
      <c r="FB378" s="275"/>
      <c r="FC378" s="275"/>
      <c r="FD378" s="275"/>
      <c r="FE378" s="275"/>
      <c r="FF378" s="275"/>
      <c r="FG378" s="275"/>
      <c r="FH378" s="275"/>
      <c r="FI378" s="275"/>
    </row>
    <row r="379" spans="1:165" s="232" customFormat="1" ht="16.5" thickBot="1" x14ac:dyDescent="0.3">
      <c r="B379" s="357"/>
      <c r="C379" s="358"/>
      <c r="D379" s="359"/>
      <c r="E379" s="359"/>
      <c r="F379" s="360"/>
      <c r="G379" s="359"/>
      <c r="H379" s="361"/>
      <c r="I379" s="208"/>
      <c r="J379" s="208"/>
      <c r="K379" s="248"/>
      <c r="L379" s="212"/>
      <c r="M379" s="290"/>
      <c r="N379" s="291"/>
      <c r="O379" s="214"/>
      <c r="P379" s="283"/>
      <c r="Q379" s="283"/>
      <c r="R379" s="292"/>
      <c r="S379" s="293"/>
      <c r="T379" s="294"/>
      <c r="U379" s="216"/>
      <c r="V379" s="279"/>
      <c r="W379" s="279"/>
      <c r="X379" s="295"/>
      <c r="Y379" s="296"/>
      <c r="Z379" s="297"/>
      <c r="AA379" s="218"/>
      <c r="AB379" s="298"/>
      <c r="AC379" s="298"/>
      <c r="AD379" s="295"/>
      <c r="AE379" s="296"/>
      <c r="AF379" s="297"/>
      <c r="AG379" s="218"/>
      <c r="AH379" s="281"/>
      <c r="AI379" s="281"/>
      <c r="AJ379" s="295"/>
      <c r="AK379" s="299"/>
      <c r="AL379" s="300"/>
      <c r="AM379" s="218"/>
      <c r="AN379" s="281"/>
      <c r="AO379" s="281"/>
      <c r="AP379" s="295"/>
      <c r="AQ379" s="296"/>
      <c r="AR379" s="297"/>
      <c r="AS379" s="295"/>
      <c r="AT379" s="301"/>
      <c r="AU379" s="302"/>
      <c r="AV379" s="214"/>
      <c r="AW379" s="220"/>
      <c r="AX379" s="220"/>
      <c r="AY379" s="292"/>
      <c r="AZ379" s="303"/>
      <c r="BA379" s="304"/>
      <c r="BB379" s="214"/>
      <c r="BC379" s="283"/>
      <c r="BD379" s="283"/>
      <c r="BE379" s="292"/>
      <c r="BF379" s="301"/>
      <c r="BG379" s="302"/>
      <c r="BH379" s="214"/>
      <c r="BI379" s="283"/>
      <c r="BJ379" s="283"/>
      <c r="BK379" s="292"/>
      <c r="BL379" s="305"/>
      <c r="BM379" s="306"/>
      <c r="BN379" s="214"/>
      <c r="BO379" s="220"/>
      <c r="BP379" s="282"/>
      <c r="BQ379" s="214"/>
      <c r="BR379" s="220"/>
      <c r="BS379" s="220"/>
      <c r="BT379" s="292"/>
      <c r="BU379" s="307"/>
      <c r="BV379" s="308"/>
      <c r="BW379" s="220"/>
      <c r="BX379" s="220"/>
      <c r="BY379" s="220"/>
      <c r="BZ379" s="292"/>
      <c r="CA379" s="303"/>
      <c r="CB379" s="304"/>
      <c r="CC379" s="214"/>
      <c r="CD379" s="283"/>
      <c r="CE379" s="309"/>
      <c r="CF379" s="310"/>
      <c r="CG379" s="311"/>
      <c r="CH379" s="311"/>
      <c r="CI379" s="289"/>
      <c r="CJ379" s="279"/>
      <c r="CK379" s="279"/>
      <c r="CL379" s="287"/>
      <c r="CM379" s="220"/>
      <c r="CN379" s="207"/>
      <c r="CP379" s="226"/>
      <c r="CQ379" s="265"/>
      <c r="CR379" s="266"/>
      <c r="CS379" s="266"/>
      <c r="CT379" s="266"/>
      <c r="CU379" s="266"/>
      <c r="CV379" s="266"/>
      <c r="CW379" s="266"/>
      <c r="CX379" s="266"/>
      <c r="CY379" s="266"/>
      <c r="CZ379" s="266"/>
      <c r="DA379" s="266"/>
      <c r="DB379" s="266"/>
      <c r="DC379" s="266"/>
      <c r="DD379" s="266"/>
      <c r="DE379" s="266"/>
      <c r="DF379" s="266"/>
      <c r="DG379" s="266"/>
      <c r="DH379" s="266"/>
      <c r="DI379" s="266"/>
      <c r="DJ379" s="266"/>
      <c r="DK379" s="266"/>
      <c r="DL379" s="266"/>
      <c r="DM379" s="266"/>
      <c r="DN379" s="266"/>
      <c r="DO379" s="266"/>
      <c r="DP379" s="267"/>
      <c r="DQ379" s="266"/>
      <c r="DR379" s="268"/>
      <c r="DS379" s="265"/>
      <c r="FA379" s="275"/>
      <c r="FB379" s="275"/>
      <c r="FC379" s="275"/>
      <c r="FD379" s="275"/>
      <c r="FE379" s="275"/>
      <c r="FF379" s="275"/>
      <c r="FG379" s="275"/>
      <c r="FH379" s="275"/>
      <c r="FI379" s="275"/>
    </row>
    <row r="380" spans="1:165" s="234" customFormat="1" ht="35.25" customHeight="1" thickTop="1" x14ac:dyDescent="0.25">
      <c r="A380" s="205"/>
      <c r="B380" s="312" t="str">
        <f t="shared" ref="B380:BC380" si="6295">B53</f>
        <v>Period Ending</v>
      </c>
      <c r="C380" s="312" t="str">
        <f t="shared" si="6295"/>
        <v>Beginning Equity</v>
      </c>
      <c r="D380" s="312" t="str">
        <f t="shared" si="6295"/>
        <v>Additions</v>
      </c>
      <c r="E380" s="312" t="str">
        <f t="shared" si="6295"/>
        <v>Withdrawals</v>
      </c>
      <c r="F380" s="312" t="str">
        <f t="shared" si="6295"/>
        <v>Monthly P&amp;L</v>
      </c>
      <c r="G380" s="312" t="str">
        <f t="shared" si="6295"/>
        <v>Ending Equity</v>
      </c>
      <c r="H380" s="312" t="str">
        <f t="shared" si="6295"/>
        <v>Rate of Return</v>
      </c>
      <c r="I380" s="312" t="str">
        <f t="shared" si="6295"/>
        <v>Cumulative</v>
      </c>
      <c r="J380" s="313" t="str">
        <f t="shared" si="6295"/>
        <v>Drawdown</v>
      </c>
      <c r="K380" s="313" t="str">
        <f t="shared" si="6295"/>
        <v>Period Ending</v>
      </c>
      <c r="L380" s="313" t="str">
        <f t="shared" si="6295"/>
        <v>S&amp;P (SP)</v>
      </c>
      <c r="M380" s="313" t="str">
        <f t="shared" si="6295"/>
        <v xml:space="preserve">Monthly/Annual </v>
      </c>
      <c r="N380" s="314">
        <f t="shared" si="6295"/>
        <v>1</v>
      </c>
      <c r="O380" s="313" t="str">
        <f t="shared" si="6295"/>
        <v>S&amp;P Micro  (SPM)</v>
      </c>
      <c r="P380" s="313" t="str">
        <f t="shared" si="6295"/>
        <v xml:space="preserve">Monthly/Annual </v>
      </c>
      <c r="Q380" s="316">
        <v>2</v>
      </c>
      <c r="R380" s="313" t="str">
        <f t="shared" si="6295"/>
        <v>NASDAQ  (NAS)</v>
      </c>
      <c r="S380" s="313" t="str">
        <f t="shared" si="6295"/>
        <v xml:space="preserve">Monthly/Annual </v>
      </c>
      <c r="T380" s="316">
        <v>3</v>
      </c>
      <c r="U380" s="313" t="str">
        <f t="shared" si="6295"/>
        <v>NASDAQ Micro  (NASM)</v>
      </c>
      <c r="V380" s="313" t="str">
        <f t="shared" si="6295"/>
        <v xml:space="preserve">Monthly/Annual </v>
      </c>
      <c r="W380" s="317">
        <v>4</v>
      </c>
      <c r="X380" s="313" t="str">
        <f t="shared" si="6295"/>
        <v>Gold 100 (GC1100)</v>
      </c>
      <c r="Y380" s="313" t="str">
        <f t="shared" si="6295"/>
        <v xml:space="preserve">Monthly/Annual </v>
      </c>
      <c r="Z380" s="317">
        <v>5</v>
      </c>
      <c r="AA380" s="313" t="str">
        <f t="shared" si="6295"/>
        <v>Gold-50  (GC50)</v>
      </c>
      <c r="AB380" s="313" t="str">
        <f t="shared" si="6295"/>
        <v xml:space="preserve">Monthly/Annual </v>
      </c>
      <c r="AC380" s="317">
        <v>6</v>
      </c>
      <c r="AD380" s="313" t="str">
        <f t="shared" si="6295"/>
        <v>Gold10  (GC10)</v>
      </c>
      <c r="AE380" s="313" t="str">
        <f t="shared" si="6295"/>
        <v xml:space="preserve">Monthly/Annual </v>
      </c>
      <c r="AF380" s="317">
        <v>7</v>
      </c>
      <c r="AG380" s="313" t="str">
        <f t="shared" si="6295"/>
        <v>Silver 5000  (SI5000)</v>
      </c>
      <c r="AH380" s="313" t="str">
        <f t="shared" si="6295"/>
        <v xml:space="preserve">Monthly/Annual </v>
      </c>
      <c r="AI380" s="317">
        <v>8</v>
      </c>
      <c r="AJ380" s="313" t="str">
        <f t="shared" si="6295"/>
        <v>Silver 2500  (SI2500)</v>
      </c>
      <c r="AK380" s="313" t="str">
        <f t="shared" si="6295"/>
        <v xml:space="preserve">Monthly/Annual </v>
      </c>
      <c r="AL380" s="317">
        <v>9</v>
      </c>
      <c r="AM380" s="313" t="str">
        <f t="shared" si="6295"/>
        <v>Silver 1000  (SI1000)</v>
      </c>
      <c r="AN380" s="313" t="str">
        <f t="shared" si="6295"/>
        <v xml:space="preserve">Monthly/Annual </v>
      </c>
      <c r="AO380" s="317">
        <v>10</v>
      </c>
      <c r="AP380" s="313" t="str">
        <f t="shared" si="6295"/>
        <v>AUD 100k  (AUD)</v>
      </c>
      <c r="AQ380" s="313" t="str">
        <f t="shared" si="6295"/>
        <v xml:space="preserve">Monthly/Annual </v>
      </c>
      <c r="AR380" s="317">
        <v>11</v>
      </c>
      <c r="AS380" s="313" t="str">
        <f t="shared" si="6295"/>
        <v>AUD 10K  (AUDM)</v>
      </c>
      <c r="AT380" s="313" t="str">
        <f t="shared" si="6295"/>
        <v xml:space="preserve">Monthly/Annual </v>
      </c>
      <c r="AU380" s="318">
        <v>12</v>
      </c>
      <c r="AV380" s="313" t="str">
        <f t="shared" si="6295"/>
        <v>CAD 100K  (CAD)</v>
      </c>
      <c r="AW380" s="313" t="str">
        <f t="shared" si="6295"/>
        <v xml:space="preserve">Monthly/Annual </v>
      </c>
      <c r="AX380" s="317">
        <v>13</v>
      </c>
      <c r="AY380" s="313" t="str">
        <f t="shared" si="6295"/>
        <v>CHF 125K  (CHF)</v>
      </c>
      <c r="AZ380" s="313" t="str">
        <f t="shared" si="6295"/>
        <v xml:space="preserve">Monthly/Annual </v>
      </c>
      <c r="BA380" s="317">
        <v>14</v>
      </c>
      <c r="BB380" s="313" t="str">
        <f t="shared" si="6295"/>
        <v>CHF 12.5K  (CHFM)</v>
      </c>
      <c r="BC380" s="313" t="str">
        <f t="shared" si="6295"/>
        <v xml:space="preserve">Monthly/Annual </v>
      </c>
      <c r="BD380" s="317">
        <v>15</v>
      </c>
      <c r="BE380" s="315" t="s">
        <v>48</v>
      </c>
      <c r="BF380" s="313" t="str">
        <f t="shared" ref="BF380" si="6296">BF53</f>
        <v xml:space="preserve">Monthly/Annual </v>
      </c>
      <c r="BG380" s="317">
        <v>16</v>
      </c>
      <c r="BH380" s="313" t="str">
        <f t="shared" ref="BH380:BI380" si="6297">BH53</f>
        <v>EUR 62.5K  (EURH)</v>
      </c>
      <c r="BI380" s="313" t="str">
        <f t="shared" si="6297"/>
        <v xml:space="preserve">Monthly/Annual </v>
      </c>
      <c r="BJ380" s="317">
        <v>17</v>
      </c>
      <c r="BK380" s="313" t="str">
        <f t="shared" ref="BK380:BL380" si="6298">BK53</f>
        <v>EUR 12.5K  (EURM)</v>
      </c>
      <c r="BL380" s="313" t="str">
        <f t="shared" si="6298"/>
        <v xml:space="preserve">Monthly/Annual </v>
      </c>
      <c r="BM380" s="317">
        <v>18</v>
      </c>
      <c r="BN380" s="313" t="str">
        <f t="shared" ref="BN380:BO380" si="6299">BN53</f>
        <v>GBP 62.5K  (GBP)</v>
      </c>
      <c r="BO380" s="313" t="str">
        <f t="shared" si="6299"/>
        <v xml:space="preserve">Monthly/Annual </v>
      </c>
      <c r="BP380" s="317">
        <v>19</v>
      </c>
      <c r="BQ380" s="313" t="str">
        <f t="shared" ref="BQ380:BR380" si="6300">BQ53</f>
        <v>JPY 12.5M  (JPY)</v>
      </c>
      <c r="BR380" s="313" t="str">
        <f t="shared" si="6300"/>
        <v xml:space="preserve">Monthly/Annual </v>
      </c>
      <c r="BS380" s="317">
        <v>20</v>
      </c>
      <c r="BT380" s="313" t="str">
        <f t="shared" ref="BT380:BU380" si="6301">BT53</f>
        <v>JPY 6.25M  (JPYH)</v>
      </c>
      <c r="BU380" s="313" t="str">
        <f t="shared" si="6301"/>
        <v xml:space="preserve">Monthly/Annual </v>
      </c>
      <c r="BV380" s="317">
        <v>21</v>
      </c>
      <c r="BW380" s="313" t="str">
        <f t="shared" ref="BW380:BX380" si="6302">BW53</f>
        <v>JPY 1.25M  (JPYM)</v>
      </c>
      <c r="BX380" s="313" t="str">
        <f t="shared" si="6302"/>
        <v xml:space="preserve">Monthly/Annual </v>
      </c>
      <c r="BY380" s="317">
        <v>22</v>
      </c>
      <c r="BZ380" s="313"/>
      <c r="CA380" s="313" t="str">
        <f t="shared" ref="CA380" si="6303">CA53</f>
        <v xml:space="preserve">Monthly/Annual </v>
      </c>
      <c r="CB380" s="317">
        <v>23</v>
      </c>
      <c r="CC380" s="315" t="s">
        <v>49</v>
      </c>
      <c r="CD380" s="313" t="str">
        <f t="shared" ref="CD380" si="6304">CD53</f>
        <v xml:space="preserve">Monthly/Annual </v>
      </c>
      <c r="CE380" s="316">
        <v>24</v>
      </c>
      <c r="CF380" s="313" t="str">
        <f t="shared" ref="CF380" si="6305">CF53</f>
        <v xml:space="preserve">Monthly/Annual </v>
      </c>
      <c r="CG380" s="176" t="s">
        <v>6</v>
      </c>
      <c r="CH380" s="176" t="s">
        <v>7</v>
      </c>
      <c r="CI380" s="319" t="s">
        <v>0</v>
      </c>
      <c r="CJ380" s="318" t="s">
        <v>6</v>
      </c>
      <c r="CK380" s="318" t="s">
        <v>7</v>
      </c>
      <c r="CL380" s="376" t="str">
        <f t="shared" ref="CL380" si="6306">CL53</f>
        <v>EMACumulative Profit</v>
      </c>
      <c r="CM380" s="114" t="s">
        <v>1</v>
      </c>
      <c r="CN380" s="177" t="s">
        <v>2</v>
      </c>
      <c r="CO380" s="247"/>
      <c r="CP380" s="226"/>
      <c r="CQ380" s="265"/>
      <c r="CR380" s="266"/>
      <c r="CS380" s="266"/>
      <c r="CT380" s="26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320"/>
      <c r="DQ380" s="321"/>
      <c r="DR380" s="322"/>
      <c r="DS380" s="52"/>
      <c r="DT380" s="232"/>
      <c r="DU380" s="232"/>
      <c r="DV380" s="232"/>
      <c r="DW380" s="232"/>
      <c r="DX380" s="232"/>
      <c r="DY380" s="232"/>
      <c r="DZ380" s="232"/>
      <c r="EA380" s="232"/>
      <c r="EB380" s="232"/>
      <c r="EC380" s="232"/>
      <c r="ED380" s="232"/>
      <c r="EE380" s="232"/>
      <c r="EF380" s="232"/>
      <c r="EG380" s="232"/>
      <c r="EH380" s="232"/>
      <c r="EI380" s="232"/>
      <c r="EJ380" s="232"/>
      <c r="EK380" s="232"/>
      <c r="EL380" s="232"/>
      <c r="EM380" s="232"/>
      <c r="EN380" s="205"/>
      <c r="EO380" s="205"/>
      <c r="EP380" s="205"/>
      <c r="EQ380" s="205"/>
      <c r="ER380" s="205"/>
      <c r="ES380" s="205"/>
      <c r="ET380" s="205"/>
      <c r="EU380" s="205"/>
      <c r="EV380" s="205"/>
      <c r="EW380" s="205"/>
      <c r="EX380" s="205"/>
      <c r="EY380" s="205"/>
      <c r="EZ380" s="205"/>
      <c r="FA380" s="233"/>
      <c r="FB380" s="233"/>
      <c r="FC380" s="233"/>
      <c r="FD380" s="233"/>
      <c r="FE380" s="233"/>
      <c r="FF380" s="233"/>
      <c r="FG380" s="233"/>
      <c r="FH380" s="233"/>
      <c r="FI380" s="233"/>
    </row>
    <row r="381" spans="1:165" s="29" customFormat="1" ht="18.75" customHeight="1" x14ac:dyDescent="0.25">
      <c r="B381" s="58"/>
      <c r="C381" s="28"/>
      <c r="D381" s="28"/>
      <c r="E381" s="28"/>
      <c r="F381" s="27"/>
      <c r="G381" s="28"/>
      <c r="H381" s="28"/>
      <c r="I381" s="28"/>
      <c r="J381" s="31"/>
      <c r="K381" s="58"/>
      <c r="L381" s="33"/>
      <c r="M381" s="57"/>
      <c r="N381" s="108"/>
      <c r="O381" s="33"/>
      <c r="P381" s="61"/>
      <c r="Q381" s="61"/>
      <c r="R381" s="33"/>
      <c r="S381" s="61"/>
      <c r="T381" s="61"/>
      <c r="U381" s="33"/>
      <c r="V381" s="27"/>
      <c r="W381" s="27"/>
      <c r="X381" s="33"/>
      <c r="Y381" s="146"/>
      <c r="Z381" s="146"/>
      <c r="AA381" s="33"/>
      <c r="AB381" s="146"/>
      <c r="AC381" s="146"/>
      <c r="AD381" s="33"/>
      <c r="AE381" s="27"/>
      <c r="AF381" s="27"/>
      <c r="AG381" s="33"/>
      <c r="AH381" s="27"/>
      <c r="AI381" s="27"/>
      <c r="AJ381" s="33"/>
      <c r="AK381" s="27"/>
      <c r="AL381" s="27"/>
      <c r="AM381" s="33"/>
      <c r="AN381" s="27"/>
      <c r="AO381" s="27"/>
      <c r="AP381" s="33"/>
      <c r="AQ381" s="27"/>
      <c r="AR381" s="27"/>
      <c r="AS381" s="33"/>
      <c r="AT381" s="27"/>
      <c r="AU381" s="27"/>
      <c r="AV381" s="33"/>
      <c r="AW381" s="27"/>
      <c r="AX381" s="27"/>
      <c r="AY381" s="33"/>
      <c r="AZ381" s="27"/>
      <c r="BA381" s="27"/>
      <c r="BB381" s="33"/>
      <c r="BC381" s="27"/>
      <c r="BD381" s="27"/>
      <c r="BE381" s="33"/>
      <c r="BF381" s="27"/>
      <c r="BG381" s="27"/>
      <c r="BH381" s="33"/>
      <c r="BI381" s="27"/>
      <c r="BJ381" s="27"/>
      <c r="BK381" s="33"/>
      <c r="BL381" s="27"/>
      <c r="BM381" s="27"/>
      <c r="BN381" s="33"/>
      <c r="BO381" s="27"/>
      <c r="BP381" s="27"/>
      <c r="BQ381" s="33"/>
      <c r="BR381" s="27"/>
      <c r="BS381" s="27"/>
      <c r="BT381" s="33"/>
      <c r="BU381" s="59"/>
      <c r="BV381" s="59"/>
      <c r="BW381" s="27"/>
      <c r="BX381" s="27"/>
      <c r="BY381" s="27"/>
      <c r="BZ381" s="33"/>
      <c r="CA381" s="27"/>
      <c r="CB381" s="27"/>
      <c r="CC381" s="33"/>
      <c r="CD381" s="27"/>
      <c r="CF381" s="30"/>
      <c r="CG381" s="32"/>
      <c r="CH381" s="32"/>
      <c r="CI381" s="161"/>
      <c r="CJ381" s="27"/>
      <c r="CK381" s="27"/>
      <c r="CL381" s="27"/>
      <c r="CM381" s="27"/>
      <c r="CN381" s="27"/>
      <c r="CP381" s="34"/>
      <c r="CQ381" s="33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42"/>
      <c r="DQ381" s="78"/>
      <c r="DR381" s="101"/>
      <c r="DS381" s="33"/>
      <c r="FA381" s="119"/>
      <c r="FB381" s="119"/>
      <c r="FC381" s="119"/>
      <c r="FD381" s="119"/>
      <c r="FE381" s="119"/>
      <c r="FF381" s="119"/>
      <c r="FG381" s="119"/>
      <c r="FH381" s="119"/>
      <c r="FI381" s="119"/>
    </row>
    <row r="382" spans="1:165" s="29" customFormat="1" ht="18.75" customHeight="1" x14ac:dyDescent="0.25">
      <c r="B382" s="370"/>
      <c r="C382" s="365"/>
      <c r="D382" s="365"/>
      <c r="E382" s="365"/>
      <c r="F382" s="366"/>
      <c r="G382" s="28"/>
      <c r="H382" s="28"/>
      <c r="I382" s="28"/>
      <c r="J382" s="31"/>
      <c r="K382" s="58"/>
      <c r="L382" s="33"/>
      <c r="M382" s="57"/>
      <c r="N382" s="108"/>
      <c r="O382" s="33"/>
      <c r="P382" s="61"/>
      <c r="R382" s="61"/>
      <c r="S382" s="33"/>
      <c r="T382" s="61"/>
      <c r="U382" s="61"/>
      <c r="V382" s="27"/>
      <c r="W382" s="27"/>
      <c r="X382" s="27"/>
      <c r="Y382" s="27"/>
      <c r="Z382" s="146"/>
      <c r="AA382" s="27"/>
      <c r="AB382" s="27"/>
      <c r="AC382" s="146"/>
      <c r="AD382" s="27"/>
      <c r="AE382" s="27"/>
      <c r="AF382" s="27"/>
      <c r="AH382" s="27"/>
      <c r="AI382" s="27"/>
      <c r="AK382" s="27"/>
      <c r="AL382" s="27"/>
      <c r="AN382" s="27"/>
      <c r="AO382" s="27"/>
      <c r="AQ382" s="27"/>
      <c r="AR382" s="27"/>
      <c r="AT382" s="27"/>
      <c r="AU382" s="27"/>
      <c r="AW382" s="27"/>
      <c r="AX382" s="27"/>
      <c r="AZ382" s="27"/>
      <c r="BA382" s="27"/>
      <c r="BC382" s="27"/>
      <c r="BD382" s="27"/>
      <c r="BF382" s="27"/>
      <c r="BG382" s="27"/>
      <c r="BH382" s="33"/>
      <c r="BI382" s="27"/>
      <c r="BJ382" s="27"/>
      <c r="BK382" s="33"/>
      <c r="BL382" s="27"/>
      <c r="BM382" s="27"/>
      <c r="BN382" s="33"/>
      <c r="BO382" s="27"/>
      <c r="BP382" s="27"/>
      <c r="BR382" s="27"/>
      <c r="BS382" s="27"/>
      <c r="BU382" s="27"/>
      <c r="BV382" s="59"/>
      <c r="BW382" s="59"/>
      <c r="BX382" s="27"/>
      <c r="BY382" s="27"/>
      <c r="CA382" s="27"/>
      <c r="CB382" s="27"/>
      <c r="CD382" s="27"/>
      <c r="CF382" s="27"/>
      <c r="CH382" s="59"/>
      <c r="CI382" s="279" t="s">
        <v>85</v>
      </c>
      <c r="CJ382" s="327" t="s">
        <v>87</v>
      </c>
      <c r="CK382" s="289"/>
      <c r="CL382" s="328" t="s">
        <v>10</v>
      </c>
      <c r="CM382" s="329">
        <f>SUM(CG55:CG377)</f>
        <v>196</v>
      </c>
      <c r="CN382" s="279"/>
      <c r="CQ382" s="33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42"/>
      <c r="DQ382" s="78"/>
      <c r="DR382" s="101"/>
      <c r="DS382" s="33"/>
      <c r="FA382" s="119"/>
      <c r="FB382" s="119"/>
      <c r="FC382" s="119"/>
      <c r="FD382" s="119"/>
      <c r="FE382" s="119"/>
      <c r="FF382" s="119"/>
      <c r="FG382" s="119"/>
      <c r="FH382" s="119"/>
      <c r="FI382" s="119"/>
    </row>
    <row r="383" spans="1:165" s="29" customFormat="1" ht="18.75" customHeight="1" x14ac:dyDescent="0.25">
      <c r="B383" s="368"/>
      <c r="C383" s="368"/>
      <c r="D383" s="367"/>
      <c r="E383" s="368"/>
      <c r="F383" s="366"/>
      <c r="G383" s="363"/>
      <c r="I383" s="28"/>
      <c r="J383" s="31"/>
      <c r="K383" s="58"/>
      <c r="L383" s="33"/>
      <c r="M383" s="57"/>
      <c r="N383" s="108"/>
      <c r="O383" s="33"/>
      <c r="P383" s="61"/>
      <c r="R383" s="61"/>
      <c r="S383" s="33"/>
      <c r="T383" s="61"/>
      <c r="U383" s="61"/>
      <c r="V383" s="27"/>
      <c r="W383" s="27"/>
      <c r="X383" s="27"/>
      <c r="Y383" s="27"/>
      <c r="Z383" s="146"/>
      <c r="AA383" s="27"/>
      <c r="AB383" s="27"/>
      <c r="AC383" s="146"/>
      <c r="AD383" s="27"/>
      <c r="AE383" s="27"/>
      <c r="AF383" s="27"/>
      <c r="AH383" s="27"/>
      <c r="AI383" s="27"/>
      <c r="AK383" s="27"/>
      <c r="AL383" s="27"/>
      <c r="AN383" s="27"/>
      <c r="AO383" s="27"/>
      <c r="AQ383" s="27"/>
      <c r="AR383" s="27"/>
      <c r="AT383" s="27"/>
      <c r="AU383" s="27"/>
      <c r="AW383" s="27"/>
      <c r="AX383" s="27"/>
      <c r="AZ383" s="27"/>
      <c r="BA383" s="27"/>
      <c r="BC383" s="27"/>
      <c r="BD383" s="27"/>
      <c r="BF383" s="27"/>
      <c r="BG383" s="27"/>
      <c r="BH383" s="33"/>
      <c r="BI383" s="27"/>
      <c r="BJ383" s="27"/>
      <c r="BK383" s="33"/>
      <c r="BL383" s="27"/>
      <c r="BM383" s="27"/>
      <c r="BN383" s="33"/>
      <c r="BO383" s="27"/>
      <c r="BP383" s="27"/>
      <c r="BR383" s="27"/>
      <c r="BS383" s="27"/>
      <c r="BU383" s="27"/>
      <c r="BV383" s="59"/>
      <c r="BW383" s="59"/>
      <c r="BX383" s="27"/>
      <c r="BY383" s="27"/>
      <c r="CA383" s="27"/>
      <c r="CB383" s="27"/>
      <c r="CD383" s="27"/>
      <c r="CF383" s="27"/>
      <c r="CH383" s="30"/>
      <c r="CI383" s="289">
        <f t="shared" ref="CI383:CI391" si="6307">CI358</f>
        <v>43922</v>
      </c>
      <c r="CJ383" s="330">
        <f t="shared" ref="CJ383:CJ391" si="6308">CF358</f>
        <v>16502.48</v>
      </c>
      <c r="CK383" s="289"/>
      <c r="CL383" s="328" t="s">
        <v>80</v>
      </c>
      <c r="CM383" s="331">
        <f>SUM(CJ55:CJ377)</f>
        <v>1937399.5199999996</v>
      </c>
      <c r="CN383" s="279"/>
      <c r="CQ383" s="33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42"/>
      <c r="DQ383" s="78"/>
      <c r="DR383" s="101"/>
      <c r="DS383" s="33"/>
      <c r="FA383" s="119"/>
      <c r="FB383" s="119"/>
      <c r="FC383" s="119"/>
      <c r="FD383" s="119"/>
      <c r="FE383" s="119"/>
      <c r="FF383" s="119"/>
      <c r="FG383" s="119"/>
      <c r="FH383" s="119"/>
      <c r="FI383" s="119"/>
    </row>
    <row r="384" spans="1:165" s="29" customFormat="1" ht="18.75" customHeight="1" x14ac:dyDescent="0.25">
      <c r="B384" s="368"/>
      <c r="C384" s="368"/>
      <c r="D384" s="367"/>
      <c r="E384" s="368"/>
      <c r="F384" s="366"/>
      <c r="G384" s="363"/>
      <c r="I384" s="33"/>
      <c r="J384" s="31"/>
      <c r="K384" s="58"/>
      <c r="L384" s="33"/>
      <c r="M384" s="57"/>
      <c r="N384" s="108"/>
      <c r="O384" s="33"/>
      <c r="P384" s="61"/>
      <c r="R384" s="61"/>
      <c r="S384" s="33"/>
      <c r="T384" s="61"/>
      <c r="U384" s="61"/>
      <c r="V384" s="27"/>
      <c r="W384" s="27"/>
      <c r="X384" s="27"/>
      <c r="Y384" s="27"/>
      <c r="Z384" s="146"/>
      <c r="AA384" s="27"/>
      <c r="AB384" s="27"/>
      <c r="AC384" s="146"/>
      <c r="AD384" s="27"/>
      <c r="AE384" s="27"/>
      <c r="AF384" s="27"/>
      <c r="AH384" s="27"/>
      <c r="AI384" s="27"/>
      <c r="AK384" s="27"/>
      <c r="AL384" s="27"/>
      <c r="AM384" s="33"/>
      <c r="AN384" s="27"/>
      <c r="AO384" s="27"/>
      <c r="AP384" s="33"/>
      <c r="AQ384" s="27"/>
      <c r="AR384" s="27"/>
      <c r="AS384" s="33"/>
      <c r="AT384" s="27"/>
      <c r="AU384" s="27"/>
      <c r="AV384" s="33"/>
      <c r="AW384" s="27"/>
      <c r="AX384" s="154"/>
      <c r="AY384" s="59"/>
      <c r="AZ384" s="38"/>
      <c r="BA384" s="62"/>
      <c r="BB384" s="62"/>
      <c r="BC384" s="38"/>
      <c r="BD384" s="62"/>
      <c r="BE384" s="62"/>
      <c r="BF384" s="27"/>
      <c r="BG384" s="27"/>
      <c r="BH384" s="33"/>
      <c r="BI384" s="60"/>
      <c r="BJ384" s="27"/>
      <c r="BK384" s="33"/>
      <c r="BL384" s="60"/>
      <c r="BM384" s="27"/>
      <c r="BN384" s="33"/>
      <c r="BO384" s="27"/>
      <c r="BP384" s="27"/>
      <c r="BR384" s="27"/>
      <c r="BS384" s="27"/>
      <c r="BU384" s="27"/>
      <c r="BV384" s="59"/>
      <c r="BW384" s="59"/>
      <c r="BX384" s="27"/>
      <c r="BY384" s="27"/>
      <c r="CA384" s="27"/>
      <c r="CB384" s="27"/>
      <c r="CD384" s="27"/>
      <c r="CF384" s="27"/>
      <c r="CH384" s="30"/>
      <c r="CI384" s="289">
        <f t="shared" si="6307"/>
        <v>43952</v>
      </c>
      <c r="CJ384" s="330">
        <f t="shared" si="6308"/>
        <v>11262.38</v>
      </c>
      <c r="CK384" s="289"/>
      <c r="CL384" s="328" t="s">
        <v>78</v>
      </c>
      <c r="CM384" s="287">
        <f>CM383/CM382</f>
        <v>9884.6914285714265</v>
      </c>
      <c r="CN384" s="279"/>
      <c r="CQ384" s="33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42"/>
      <c r="DQ384" s="78"/>
      <c r="DR384" s="101"/>
      <c r="DS384" s="33"/>
      <c r="FA384" s="119"/>
      <c r="FB384" s="119"/>
      <c r="FC384" s="119"/>
      <c r="FD384" s="119"/>
      <c r="FE384" s="119"/>
      <c r="FF384" s="119"/>
      <c r="FG384" s="119"/>
      <c r="FH384" s="119"/>
      <c r="FI384" s="119"/>
    </row>
    <row r="385" spans="2:165" s="29" customFormat="1" ht="18.75" customHeight="1" x14ac:dyDescent="0.25">
      <c r="B385" s="368"/>
      <c r="C385" s="368"/>
      <c r="D385" s="367"/>
      <c r="E385" s="368"/>
      <c r="F385" s="366"/>
      <c r="G385" s="363"/>
      <c r="I385" s="33"/>
      <c r="K385" s="58"/>
      <c r="M385" s="27"/>
      <c r="N385" s="63"/>
      <c r="P385" s="61"/>
      <c r="R385" s="61"/>
      <c r="S385" s="33"/>
      <c r="T385" s="61"/>
      <c r="U385" s="61"/>
      <c r="V385" s="27"/>
      <c r="W385" s="27"/>
      <c r="X385" s="33"/>
      <c r="Y385" s="27"/>
      <c r="Z385" s="27"/>
      <c r="AA385" s="33"/>
      <c r="AB385" s="27"/>
      <c r="AC385" s="27"/>
      <c r="AD385" s="33"/>
      <c r="AE385" s="27"/>
      <c r="AF385" s="27"/>
      <c r="AG385" s="33"/>
      <c r="AH385" s="27"/>
      <c r="AI385" s="27"/>
      <c r="AJ385" s="33"/>
      <c r="AK385" s="27"/>
      <c r="AL385" s="27"/>
      <c r="AM385" s="33"/>
      <c r="AN385" s="27"/>
      <c r="AO385" s="27"/>
      <c r="AP385" s="33"/>
      <c r="AQ385" s="27"/>
      <c r="AR385" s="27"/>
      <c r="AS385" s="33"/>
      <c r="AT385" s="27"/>
      <c r="AU385" s="27"/>
      <c r="AV385" s="33"/>
      <c r="AW385" s="27"/>
      <c r="AX385" s="154"/>
      <c r="AY385" s="59"/>
      <c r="AZ385" s="38"/>
      <c r="BA385" s="62"/>
      <c r="BB385" s="62"/>
      <c r="BC385" s="38"/>
      <c r="BD385" s="62"/>
      <c r="BE385" s="62"/>
      <c r="BF385" s="27"/>
      <c r="BG385" s="62"/>
      <c r="BH385" s="32"/>
      <c r="BI385" s="60"/>
      <c r="BJ385" s="62"/>
      <c r="BK385" s="32"/>
      <c r="BL385" s="60"/>
      <c r="BM385" s="62"/>
      <c r="BN385" s="32"/>
      <c r="BO385" s="60"/>
      <c r="BP385" s="159"/>
      <c r="BQ385" s="64"/>
      <c r="BR385" s="30"/>
      <c r="BS385" s="27"/>
      <c r="BU385" s="60"/>
      <c r="BV385" s="27"/>
      <c r="BW385" s="27"/>
      <c r="BX385" s="60"/>
      <c r="BY385" s="27"/>
      <c r="CA385" s="60"/>
      <c r="CB385" s="27"/>
      <c r="CD385" s="27"/>
      <c r="CF385" s="27"/>
      <c r="CH385" s="50"/>
      <c r="CI385" s="289">
        <f t="shared" si="6307"/>
        <v>43983</v>
      </c>
      <c r="CJ385" s="330">
        <f t="shared" si="6308"/>
        <v>3246.7100000000005</v>
      </c>
      <c r="CK385" s="289"/>
      <c r="CL385" s="328" t="s">
        <v>79</v>
      </c>
      <c r="CM385" s="332">
        <f>MAX(CJ55:CJ379)</f>
        <v>51155.56</v>
      </c>
      <c r="CN385" s="279"/>
      <c r="CQ385" s="33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42"/>
      <c r="DQ385" s="78"/>
      <c r="DR385" s="101"/>
      <c r="DS385" s="33"/>
      <c r="FA385" s="119"/>
      <c r="FB385" s="119"/>
      <c r="FC385" s="119"/>
      <c r="FD385" s="119"/>
      <c r="FE385" s="119"/>
      <c r="FF385" s="119"/>
      <c r="FG385" s="119"/>
      <c r="FH385" s="119"/>
      <c r="FI385" s="119"/>
    </row>
    <row r="386" spans="2:165" s="29" customFormat="1" ht="18.75" customHeight="1" x14ac:dyDescent="0.25">
      <c r="B386" s="368"/>
      <c r="C386" s="368"/>
      <c r="D386" s="367"/>
      <c r="E386" s="368"/>
      <c r="F386" s="366"/>
      <c r="G386" s="363"/>
      <c r="I386" s="33"/>
      <c r="K386" s="58"/>
      <c r="M386" s="27"/>
      <c r="N386" s="63"/>
      <c r="P386" s="33"/>
      <c r="R386" s="33"/>
      <c r="T386" s="33"/>
      <c r="U386" s="33"/>
      <c r="V386" s="27"/>
      <c r="W386" s="27"/>
      <c r="X386" s="33"/>
      <c r="Y386" s="27"/>
      <c r="Z386" s="27"/>
      <c r="AA386" s="33"/>
      <c r="AB386" s="27"/>
      <c r="AC386" s="27"/>
      <c r="AD386" s="33"/>
      <c r="AE386" s="27"/>
      <c r="AF386" s="27"/>
      <c r="AG386" s="33"/>
      <c r="AH386" s="27"/>
      <c r="AI386" s="27"/>
      <c r="AJ386" s="33"/>
      <c r="AK386" s="27"/>
      <c r="AL386" s="27"/>
      <c r="AM386" s="33"/>
      <c r="AN386" s="27"/>
      <c r="AO386" s="27"/>
      <c r="AP386" s="33"/>
      <c r="AQ386" s="27"/>
      <c r="AR386" s="27"/>
      <c r="AS386" s="33"/>
      <c r="AT386" s="27"/>
      <c r="AU386" s="27"/>
      <c r="AV386" s="33"/>
      <c r="AW386" s="27"/>
      <c r="AX386" s="154"/>
      <c r="AY386" s="59"/>
      <c r="AZ386" s="38"/>
      <c r="BA386" s="62"/>
      <c r="BB386" s="62"/>
      <c r="BC386" s="38"/>
      <c r="BD386" s="62"/>
      <c r="BE386" s="62"/>
      <c r="BF386" s="30"/>
      <c r="BG386" s="62"/>
      <c r="BH386" s="32"/>
      <c r="BI386" s="60"/>
      <c r="BJ386" s="62"/>
      <c r="BK386" s="32"/>
      <c r="BL386" s="60"/>
      <c r="BM386" s="62"/>
      <c r="BN386" s="32"/>
      <c r="BO386" s="60"/>
      <c r="BP386" s="159"/>
      <c r="BQ386" s="64"/>
      <c r="BR386" s="30"/>
      <c r="BS386" s="27"/>
      <c r="BU386" s="60"/>
      <c r="BV386" s="27"/>
      <c r="BW386" s="27"/>
      <c r="BX386" s="60"/>
      <c r="BY386" s="27"/>
      <c r="CA386" s="60"/>
      <c r="CB386" s="27"/>
      <c r="CD386" s="60"/>
      <c r="CF386" s="27"/>
      <c r="CH386" s="50"/>
      <c r="CI386" s="289">
        <f t="shared" si="6307"/>
        <v>44013</v>
      </c>
      <c r="CJ386" s="330">
        <f t="shared" si="6308"/>
        <v>41849.11</v>
      </c>
      <c r="CK386" s="289"/>
      <c r="CL386" s="328"/>
      <c r="CM386" s="287"/>
      <c r="CN386" s="279"/>
      <c r="CQ386" s="33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42"/>
      <c r="DQ386" s="78"/>
      <c r="DR386" s="101"/>
      <c r="DS386" s="33"/>
      <c r="FA386" s="119"/>
      <c r="FB386" s="119"/>
      <c r="FC386" s="119"/>
      <c r="FD386" s="119"/>
      <c r="FE386" s="119"/>
      <c r="FF386" s="119"/>
      <c r="FG386" s="119"/>
      <c r="FH386" s="119"/>
      <c r="FI386" s="119"/>
    </row>
    <row r="387" spans="2:165" s="29" customFormat="1" ht="18.75" customHeight="1" x14ac:dyDescent="0.25">
      <c r="B387" s="368"/>
      <c r="C387" s="368"/>
      <c r="D387" s="367"/>
      <c r="E387" s="368"/>
      <c r="F387" s="366"/>
      <c r="G387" s="363"/>
      <c r="I387" s="33"/>
      <c r="K387" s="58"/>
      <c r="M387" s="27"/>
      <c r="N387" s="63"/>
      <c r="P387" s="33"/>
      <c r="R387" s="33"/>
      <c r="T387" s="33"/>
      <c r="U387" s="33"/>
      <c r="V387" s="27"/>
      <c r="W387" s="27"/>
      <c r="X387" s="33"/>
      <c r="Y387" s="27"/>
      <c r="Z387" s="27"/>
      <c r="AA387" s="33"/>
      <c r="AB387" s="27"/>
      <c r="AC387" s="27"/>
      <c r="AD387" s="33"/>
      <c r="AE387" s="27"/>
      <c r="AF387" s="27"/>
      <c r="AG387" s="33"/>
      <c r="AH387" s="27"/>
      <c r="AI387" s="27"/>
      <c r="AJ387" s="33"/>
      <c r="AK387" s="27"/>
      <c r="AL387" s="27"/>
      <c r="AM387" s="33"/>
      <c r="AN387" s="27"/>
      <c r="AO387" s="27"/>
      <c r="AP387" s="33"/>
      <c r="AQ387" s="27"/>
      <c r="AR387" s="27"/>
      <c r="AS387" s="33"/>
      <c r="AT387" s="27"/>
      <c r="AU387" s="27"/>
      <c r="AV387" s="33"/>
      <c r="AW387" s="27"/>
      <c r="AX387" s="155"/>
      <c r="AY387" s="65"/>
      <c r="AZ387" s="7"/>
      <c r="BA387" s="62"/>
      <c r="BB387" s="62"/>
      <c r="BC387" s="7"/>
      <c r="BD387" s="62"/>
      <c r="BE387" s="62"/>
      <c r="BF387" s="30"/>
      <c r="BG387" s="62"/>
      <c r="BH387" s="32"/>
      <c r="BI387" s="60"/>
      <c r="BJ387" s="62"/>
      <c r="BK387" s="32"/>
      <c r="BL387" s="60"/>
      <c r="BM387" s="62"/>
      <c r="BN387" s="32"/>
      <c r="BO387" s="60"/>
      <c r="BP387" s="159"/>
      <c r="BQ387" s="64"/>
      <c r="BR387" s="30"/>
      <c r="BS387" s="27"/>
      <c r="BU387" s="60"/>
      <c r="BV387" s="27"/>
      <c r="BW387" s="27"/>
      <c r="BX387" s="60"/>
      <c r="BY387" s="27"/>
      <c r="CA387" s="60"/>
      <c r="CB387" s="27"/>
      <c r="CD387" s="60"/>
      <c r="CF387" s="27"/>
      <c r="CH387" s="50"/>
      <c r="CI387" s="289">
        <f t="shared" si="6307"/>
        <v>44044</v>
      </c>
      <c r="CJ387" s="330">
        <f t="shared" si="6308"/>
        <v>16488.39</v>
      </c>
      <c r="CK387" s="289"/>
      <c r="CL387" s="328"/>
      <c r="CM387" s="287"/>
      <c r="CN387" s="279"/>
      <c r="CQ387" s="33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42"/>
      <c r="DQ387" s="78"/>
      <c r="DR387" s="101"/>
      <c r="DS387" s="33"/>
      <c r="FA387" s="119"/>
      <c r="FB387" s="119"/>
      <c r="FC387" s="119"/>
      <c r="FD387" s="119"/>
      <c r="FE387" s="119"/>
      <c r="FF387" s="119"/>
      <c r="FG387" s="119"/>
      <c r="FH387" s="119"/>
      <c r="FI387" s="119"/>
    </row>
    <row r="388" spans="2:165" s="29" customFormat="1" ht="18.75" customHeight="1" x14ac:dyDescent="0.25">
      <c r="B388" s="368"/>
      <c r="C388" s="368"/>
      <c r="D388" s="367"/>
      <c r="E388" s="368"/>
      <c r="F388" s="366"/>
      <c r="G388" s="363"/>
      <c r="I388" s="33"/>
      <c r="K388" s="58"/>
      <c r="M388" s="27"/>
      <c r="N388" s="63"/>
      <c r="P388" s="33"/>
      <c r="R388" s="33"/>
      <c r="T388" s="33"/>
      <c r="U388" s="33"/>
      <c r="V388" s="27"/>
      <c r="W388" s="27"/>
      <c r="X388" s="33"/>
      <c r="Y388" s="27"/>
      <c r="Z388" s="27"/>
      <c r="AA388" s="33"/>
      <c r="AB388" s="27"/>
      <c r="AC388" s="27"/>
      <c r="AD388" s="33"/>
      <c r="AE388" s="27"/>
      <c r="AF388" s="27"/>
      <c r="AG388" s="33"/>
      <c r="AH388" s="27"/>
      <c r="AI388" s="27"/>
      <c r="AJ388" s="33"/>
      <c r="AK388" s="27"/>
      <c r="AL388" s="27"/>
      <c r="AM388" s="33"/>
      <c r="AN388" s="27"/>
      <c r="AO388" s="27"/>
      <c r="AP388" s="33"/>
      <c r="AQ388" s="27"/>
      <c r="AR388" s="27"/>
      <c r="AS388" s="33"/>
      <c r="AT388" s="27"/>
      <c r="AU388" s="27"/>
      <c r="AV388" s="33"/>
      <c r="AW388" s="27"/>
      <c r="AX388" s="155"/>
      <c r="AY388" s="65"/>
      <c r="AZ388" s="7"/>
      <c r="BA388" s="62"/>
      <c r="BB388" s="62"/>
      <c r="BC388" s="7"/>
      <c r="BD388" s="62"/>
      <c r="BE388" s="62"/>
      <c r="BF388" s="27"/>
      <c r="BG388" s="62"/>
      <c r="BH388" s="32"/>
      <c r="BI388" s="146"/>
      <c r="BJ388" s="62"/>
      <c r="BK388" s="32"/>
      <c r="BL388" s="146"/>
      <c r="BM388" s="62"/>
      <c r="BN388" s="32"/>
      <c r="BO388" s="146"/>
      <c r="BP388" s="159"/>
      <c r="BQ388" s="64"/>
      <c r="BR388" s="27"/>
      <c r="BS388" s="27"/>
      <c r="BU388" s="146"/>
      <c r="BV388" s="27"/>
      <c r="BW388" s="27"/>
      <c r="BX388" s="146"/>
      <c r="BY388" s="27"/>
      <c r="CA388" s="146"/>
      <c r="CB388" s="27"/>
      <c r="CD388" s="60"/>
      <c r="CF388" s="27"/>
      <c r="CH388" s="50"/>
      <c r="CI388" s="289">
        <f t="shared" si="6307"/>
        <v>44075</v>
      </c>
      <c r="CJ388" s="330">
        <f t="shared" si="6308"/>
        <v>-10996.3</v>
      </c>
      <c r="CK388" s="289"/>
      <c r="CL388" s="328" t="s">
        <v>7</v>
      </c>
      <c r="CM388" s="329">
        <f>SUM(CH55:CH377)</f>
        <v>59</v>
      </c>
      <c r="CN388" s="279"/>
      <c r="CQ388" s="33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42"/>
      <c r="DQ388" s="78"/>
      <c r="DR388" s="101"/>
      <c r="DS388" s="33"/>
      <c r="FA388" s="119"/>
      <c r="FB388" s="119"/>
      <c r="FC388" s="119"/>
      <c r="FD388" s="119"/>
      <c r="FE388" s="119"/>
      <c r="FF388" s="119"/>
      <c r="FG388" s="119"/>
      <c r="FH388" s="119"/>
      <c r="FI388" s="119"/>
    </row>
    <row r="389" spans="2:165" s="29" customFormat="1" ht="18.75" customHeight="1" x14ac:dyDescent="0.25">
      <c r="B389" s="368"/>
      <c r="C389" s="368"/>
      <c r="D389" s="367"/>
      <c r="E389" s="368"/>
      <c r="F389" s="366"/>
      <c r="G389" s="363"/>
      <c r="I389" s="33"/>
      <c r="K389" s="58"/>
      <c r="M389" s="27"/>
      <c r="N389" s="63"/>
      <c r="P389" s="33"/>
      <c r="R389" s="33"/>
      <c r="T389" s="33"/>
      <c r="U389" s="33"/>
      <c r="V389" s="27"/>
      <c r="W389" s="27"/>
      <c r="X389" s="33"/>
      <c r="Y389" s="27"/>
      <c r="Z389" s="27"/>
      <c r="AA389" s="33"/>
      <c r="AB389" s="27"/>
      <c r="AC389" s="27"/>
      <c r="AD389" s="33"/>
      <c r="AE389" s="27"/>
      <c r="AF389" s="27"/>
      <c r="AG389" s="33"/>
      <c r="AH389" s="27"/>
      <c r="AI389" s="27"/>
      <c r="AJ389" s="33"/>
      <c r="AK389" s="27"/>
      <c r="AL389" s="27"/>
      <c r="AM389" s="33"/>
      <c r="AN389" s="27"/>
      <c r="AO389" s="27"/>
      <c r="AP389" s="33"/>
      <c r="AQ389" s="27"/>
      <c r="AR389" s="27"/>
      <c r="AS389" s="33"/>
      <c r="AT389" s="27"/>
      <c r="AU389" s="27"/>
      <c r="AV389" s="33"/>
      <c r="AW389" s="27"/>
      <c r="AX389" s="155"/>
      <c r="AY389" s="65"/>
      <c r="AZ389" s="7"/>
      <c r="BA389" s="62"/>
      <c r="BB389" s="62"/>
      <c r="BC389" s="7"/>
      <c r="BD389" s="62"/>
      <c r="BE389" s="62"/>
      <c r="BF389" s="30"/>
      <c r="BG389" s="62"/>
      <c r="BH389" s="32"/>
      <c r="BI389" s="60"/>
      <c r="BJ389" s="62"/>
      <c r="BK389" s="32"/>
      <c r="BL389" s="60"/>
      <c r="BM389" s="62"/>
      <c r="BN389" s="32"/>
      <c r="BO389" s="146"/>
      <c r="BP389" s="159"/>
      <c r="BQ389" s="64"/>
      <c r="BR389" s="27"/>
      <c r="BS389" s="27"/>
      <c r="BU389" s="146"/>
      <c r="BV389" s="27"/>
      <c r="BW389" s="27"/>
      <c r="BX389" s="146"/>
      <c r="BY389" s="27"/>
      <c r="CA389" s="146"/>
      <c r="CB389" s="27"/>
      <c r="CD389" s="146"/>
      <c r="CF389" s="27"/>
      <c r="CH389" s="50"/>
      <c r="CI389" s="289">
        <f t="shared" si="6307"/>
        <v>44105</v>
      </c>
      <c r="CJ389" s="330">
        <f t="shared" si="6308"/>
        <v>-667.48</v>
      </c>
      <c r="CK389" s="289"/>
      <c r="CL389" s="328" t="s">
        <v>81</v>
      </c>
      <c r="CM389" s="331">
        <f>SUM(CK55:CK377)</f>
        <v>-349123.11</v>
      </c>
      <c r="CN389" s="279"/>
      <c r="CQ389" s="33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42"/>
      <c r="DQ389" s="78"/>
      <c r="DR389" s="101"/>
      <c r="DS389" s="33"/>
      <c r="FA389" s="119"/>
      <c r="FB389" s="119"/>
      <c r="FC389" s="119"/>
      <c r="FD389" s="119"/>
      <c r="FE389" s="119"/>
      <c r="FF389" s="119"/>
      <c r="FG389" s="119"/>
      <c r="FH389" s="119"/>
      <c r="FI389" s="119"/>
    </row>
    <row r="390" spans="2:165" s="29" customFormat="1" ht="18.75" customHeight="1" x14ac:dyDescent="0.25">
      <c r="B390" s="368"/>
      <c r="C390" s="368"/>
      <c r="D390" s="367"/>
      <c r="E390" s="368"/>
      <c r="F390" s="366"/>
      <c r="G390" s="363"/>
      <c r="I390" s="33"/>
      <c r="K390" s="58"/>
      <c r="M390" s="27"/>
      <c r="N390" s="63"/>
      <c r="P390" s="33"/>
      <c r="R390" s="33"/>
      <c r="T390" s="33"/>
      <c r="U390" s="33"/>
      <c r="V390" s="27"/>
      <c r="W390" s="27"/>
      <c r="X390" s="33"/>
      <c r="Y390" s="27"/>
      <c r="Z390" s="27"/>
      <c r="AA390" s="33"/>
      <c r="AB390" s="27"/>
      <c r="AC390" s="27"/>
      <c r="AD390" s="33"/>
      <c r="AE390" s="27"/>
      <c r="AF390" s="27"/>
      <c r="AG390" s="33"/>
      <c r="AH390" s="27"/>
      <c r="AI390" s="27"/>
      <c r="AJ390" s="33"/>
      <c r="AK390" s="27"/>
      <c r="AL390" s="27"/>
      <c r="AM390" s="33"/>
      <c r="AN390" s="27"/>
      <c r="AO390" s="27"/>
      <c r="AP390" s="33"/>
      <c r="AQ390" s="27"/>
      <c r="AR390" s="27"/>
      <c r="AS390" s="33"/>
      <c r="AT390" s="27"/>
      <c r="AU390" s="27"/>
      <c r="AV390" s="33"/>
      <c r="AW390" s="27"/>
      <c r="AX390" s="155"/>
      <c r="AY390" s="65"/>
      <c r="AZ390" s="7"/>
      <c r="BA390" s="62"/>
      <c r="BB390" s="62"/>
      <c r="BC390" s="7"/>
      <c r="BD390" s="62"/>
      <c r="BE390" s="62"/>
      <c r="BF390" s="27"/>
      <c r="BG390" s="62"/>
      <c r="BH390" s="32"/>
      <c r="BI390" s="146"/>
      <c r="BJ390" s="62"/>
      <c r="BK390" s="32"/>
      <c r="BL390" s="146"/>
      <c r="BM390" s="62"/>
      <c r="BN390" s="32"/>
      <c r="BO390" s="146"/>
      <c r="BP390" s="159"/>
      <c r="BQ390" s="64"/>
      <c r="BR390" s="27"/>
      <c r="BS390" s="27"/>
      <c r="BU390" s="146"/>
      <c r="BV390" s="27"/>
      <c r="BW390" s="27"/>
      <c r="BX390" s="146"/>
      <c r="BY390" s="27"/>
      <c r="CA390" s="146"/>
      <c r="CB390" s="27"/>
      <c r="CD390" s="146"/>
      <c r="CF390" s="27"/>
      <c r="CH390" s="50"/>
      <c r="CI390" s="289">
        <f t="shared" si="6307"/>
        <v>44136</v>
      </c>
      <c r="CJ390" s="330">
        <f t="shared" si="6308"/>
        <v>901.34999999999991</v>
      </c>
      <c r="CK390" s="289"/>
      <c r="CL390" s="328" t="s">
        <v>82</v>
      </c>
      <c r="CM390" s="287">
        <f>CM389/CM388</f>
        <v>-5917.3408474576272</v>
      </c>
      <c r="CN390" s="279"/>
      <c r="CQ390" s="33"/>
      <c r="CR390" s="106"/>
      <c r="CS390" s="106"/>
      <c r="CT390" s="106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42"/>
      <c r="DQ390" s="78"/>
      <c r="DR390" s="101"/>
      <c r="DS390" s="33"/>
      <c r="FA390" s="119"/>
      <c r="FB390" s="119"/>
      <c r="FC390" s="119"/>
      <c r="FD390" s="119"/>
      <c r="FE390" s="119"/>
      <c r="FF390" s="119"/>
      <c r="FG390" s="119"/>
      <c r="FH390" s="119"/>
      <c r="FI390" s="119"/>
    </row>
    <row r="391" spans="2:165" s="29" customFormat="1" ht="18.75" customHeight="1" x14ac:dyDescent="0.25">
      <c r="B391" s="368"/>
      <c r="C391" s="368"/>
      <c r="D391" s="367"/>
      <c r="E391" s="368"/>
      <c r="F391" s="366"/>
      <c r="G391" s="363"/>
      <c r="I391" s="33"/>
      <c r="K391" s="58"/>
      <c r="M391" s="27"/>
      <c r="N391" s="63"/>
      <c r="P391" s="33"/>
      <c r="R391" s="33"/>
      <c r="T391" s="33"/>
      <c r="U391" s="33"/>
      <c r="V391" s="27"/>
      <c r="W391" s="27"/>
      <c r="X391" s="33"/>
      <c r="Y391" s="27"/>
      <c r="Z391" s="27"/>
      <c r="AA391" s="33"/>
      <c r="AB391" s="27"/>
      <c r="AC391" s="27"/>
      <c r="AD391" s="33"/>
      <c r="AE391" s="27"/>
      <c r="AF391" s="27"/>
      <c r="AG391" s="33"/>
      <c r="AH391" s="27"/>
      <c r="AI391" s="27"/>
      <c r="AJ391" s="33"/>
      <c r="AK391" s="27"/>
      <c r="AL391" s="27"/>
      <c r="AM391" s="33"/>
      <c r="AN391" s="27"/>
      <c r="AO391" s="27"/>
      <c r="AP391" s="33"/>
      <c r="AQ391" s="27"/>
      <c r="AR391" s="27"/>
      <c r="AS391" s="33"/>
      <c r="AT391" s="27"/>
      <c r="AU391" s="27"/>
      <c r="AV391" s="33"/>
      <c r="AW391" s="27"/>
      <c r="AX391" s="155"/>
      <c r="AY391" s="65"/>
      <c r="AZ391" s="7"/>
      <c r="BA391" s="62"/>
      <c r="BB391" s="62"/>
      <c r="BC391" s="7"/>
      <c r="BD391" s="62"/>
      <c r="BE391" s="62"/>
      <c r="BF391" s="27"/>
      <c r="BG391" s="62"/>
      <c r="BH391" s="32"/>
      <c r="BI391" s="146"/>
      <c r="BJ391" s="62"/>
      <c r="BK391" s="32"/>
      <c r="BL391" s="146"/>
      <c r="BM391" s="62"/>
      <c r="BN391" s="32"/>
      <c r="BO391" s="146"/>
      <c r="BP391" s="159"/>
      <c r="BQ391" s="64"/>
      <c r="BR391" s="27"/>
      <c r="BS391" s="27"/>
      <c r="BU391" s="146"/>
      <c r="BV391" s="27"/>
      <c r="BW391" s="27"/>
      <c r="BX391" s="146"/>
      <c r="BY391" s="27"/>
      <c r="CA391" s="146"/>
      <c r="CB391" s="27"/>
      <c r="CD391" s="146"/>
      <c r="CF391" s="27"/>
      <c r="CH391" s="50"/>
      <c r="CI391" s="289">
        <f t="shared" si="6307"/>
        <v>44166</v>
      </c>
      <c r="CJ391" s="330">
        <f t="shared" si="6308"/>
        <v>13265.350000000002</v>
      </c>
      <c r="CK391" s="289"/>
      <c r="CL391" s="328" t="s">
        <v>14</v>
      </c>
      <c r="CM391" s="332">
        <f>MIN(CK55:CK377)</f>
        <v>-20877.38</v>
      </c>
      <c r="CN391" s="279"/>
      <c r="CQ391" s="33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42"/>
      <c r="DQ391" s="78"/>
      <c r="DR391" s="101"/>
      <c r="DS391" s="33"/>
      <c r="FA391" s="119"/>
      <c r="FB391" s="119"/>
      <c r="FC391" s="119"/>
      <c r="FD391" s="119"/>
      <c r="FE391" s="119"/>
      <c r="FF391" s="119"/>
      <c r="FG391" s="119"/>
      <c r="FH391" s="119"/>
      <c r="FI391" s="119"/>
    </row>
    <row r="392" spans="2:165" s="29" customFormat="1" ht="18.75" customHeight="1" x14ac:dyDescent="0.25">
      <c r="B392" s="368"/>
      <c r="C392" s="368"/>
      <c r="D392" s="367"/>
      <c r="E392" s="368"/>
      <c r="F392" s="366"/>
      <c r="G392" s="363"/>
      <c r="I392" s="33"/>
      <c r="K392" s="58"/>
      <c r="M392" s="27"/>
      <c r="N392" s="63"/>
      <c r="P392" s="33"/>
      <c r="R392" s="33"/>
      <c r="T392" s="33"/>
      <c r="U392" s="33"/>
      <c r="V392" s="27"/>
      <c r="W392" s="27"/>
      <c r="X392" s="33"/>
      <c r="Y392" s="27"/>
      <c r="Z392" s="27"/>
      <c r="AA392" s="33"/>
      <c r="AB392" s="27"/>
      <c r="AC392" s="27"/>
      <c r="AD392" s="33"/>
      <c r="AE392" s="27"/>
      <c r="AF392" s="27"/>
      <c r="AG392" s="33"/>
      <c r="AH392" s="27"/>
      <c r="AI392" s="27"/>
      <c r="AJ392" s="33"/>
      <c r="AK392" s="27"/>
      <c r="AL392" s="27"/>
      <c r="AM392" s="33"/>
      <c r="AN392" s="27"/>
      <c r="AO392" s="27"/>
      <c r="AP392" s="33"/>
      <c r="AQ392" s="27"/>
      <c r="AR392" s="27"/>
      <c r="AS392" s="33"/>
      <c r="AT392" s="27"/>
      <c r="AU392" s="27"/>
      <c r="AV392" s="33"/>
      <c r="AW392" s="27"/>
      <c r="AX392" s="155"/>
      <c r="AY392" s="65"/>
      <c r="AZ392" s="7"/>
      <c r="BA392" s="62"/>
      <c r="BB392" s="62"/>
      <c r="BC392" s="7"/>
      <c r="BD392" s="62"/>
      <c r="BE392" s="62"/>
      <c r="BF392" s="27"/>
      <c r="BG392" s="62"/>
      <c r="BH392" s="32"/>
      <c r="BI392" s="146"/>
      <c r="BJ392" s="62"/>
      <c r="BK392" s="32"/>
      <c r="BL392" s="146"/>
      <c r="BM392" s="62"/>
      <c r="BN392" s="32"/>
      <c r="BO392" s="146"/>
      <c r="BP392" s="159"/>
      <c r="BQ392" s="64"/>
      <c r="BR392" s="27"/>
      <c r="BS392" s="27"/>
      <c r="BU392" s="146"/>
      <c r="BV392" s="27"/>
      <c r="BW392" s="27"/>
      <c r="BX392" s="146"/>
      <c r="BY392" s="27"/>
      <c r="CA392" s="146"/>
      <c r="CB392" s="27"/>
      <c r="CD392" s="146"/>
      <c r="CF392" s="27"/>
      <c r="CH392" s="50"/>
      <c r="CI392" s="289">
        <f>CI370</f>
        <v>44197</v>
      </c>
      <c r="CJ392" s="330">
        <f>CF370</f>
        <v>-3319.78</v>
      </c>
      <c r="CK392" s="289"/>
      <c r="CL392" s="328"/>
      <c r="CM392" s="287"/>
      <c r="CN392" s="279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42"/>
      <c r="DQ392" s="78"/>
      <c r="DR392" s="101"/>
      <c r="DS392" s="33"/>
      <c r="FA392" s="119"/>
      <c r="FB392" s="119"/>
      <c r="FC392" s="119"/>
      <c r="FD392" s="119"/>
      <c r="FE392" s="119"/>
      <c r="FF392" s="119"/>
      <c r="FG392" s="119"/>
      <c r="FH392" s="119"/>
      <c r="FI392" s="119"/>
    </row>
    <row r="393" spans="2:165" s="29" customFormat="1" ht="18.75" customHeight="1" x14ac:dyDescent="0.25">
      <c r="B393" s="368"/>
      <c r="C393" s="368"/>
      <c r="D393" s="367"/>
      <c r="E393" s="368"/>
      <c r="F393" s="366"/>
      <c r="G393" s="363"/>
      <c r="I393" s="33"/>
      <c r="K393" s="58"/>
      <c r="M393" s="27"/>
      <c r="N393" s="63"/>
      <c r="P393" s="33"/>
      <c r="R393" s="33"/>
      <c r="T393" s="33"/>
      <c r="U393" s="33"/>
      <c r="V393" s="27"/>
      <c r="W393" s="27"/>
      <c r="X393" s="33"/>
      <c r="Y393" s="27"/>
      <c r="Z393" s="27"/>
      <c r="AA393" s="33"/>
      <c r="AB393" s="27"/>
      <c r="AC393" s="27"/>
      <c r="AD393" s="33"/>
      <c r="AE393" s="27"/>
      <c r="AF393" s="27"/>
      <c r="AG393" s="33"/>
      <c r="AH393" s="27"/>
      <c r="AI393" s="27"/>
      <c r="AJ393" s="33"/>
      <c r="AK393" s="27"/>
      <c r="AL393" s="27"/>
      <c r="AM393" s="33"/>
      <c r="AN393" s="27"/>
      <c r="AO393" s="27"/>
      <c r="AP393" s="33"/>
      <c r="AQ393" s="27"/>
      <c r="AR393" s="27"/>
      <c r="AS393" s="33"/>
      <c r="AT393" s="27"/>
      <c r="AU393" s="27"/>
      <c r="AV393" s="33"/>
      <c r="AW393" s="27"/>
      <c r="AX393" s="155"/>
      <c r="AY393" s="65"/>
      <c r="AZ393" s="7"/>
      <c r="BA393" s="62"/>
      <c r="BB393" s="62"/>
      <c r="BC393" s="7"/>
      <c r="BD393" s="62"/>
      <c r="BE393" s="62"/>
      <c r="BF393" s="27"/>
      <c r="BG393" s="62"/>
      <c r="BH393" s="32"/>
      <c r="BI393" s="146"/>
      <c r="BJ393" s="62"/>
      <c r="BK393" s="32"/>
      <c r="BL393" s="146"/>
      <c r="BM393" s="62"/>
      <c r="BN393" s="32"/>
      <c r="BO393" s="146"/>
      <c r="BP393" s="159"/>
      <c r="BQ393" s="64"/>
      <c r="BR393" s="27"/>
      <c r="BS393" s="27"/>
      <c r="BU393" s="146"/>
      <c r="BV393" s="27"/>
      <c r="BW393" s="27"/>
      <c r="BX393" s="146"/>
      <c r="BY393" s="27"/>
      <c r="CA393" s="146"/>
      <c r="CB393" s="27"/>
      <c r="CD393" s="146"/>
      <c r="CF393" s="27"/>
      <c r="CH393" s="50"/>
      <c r="CI393" s="289">
        <f>CI371</f>
        <v>44228</v>
      </c>
      <c r="CJ393" s="330">
        <f>CF371</f>
        <v>12189.7</v>
      </c>
      <c r="CK393" s="289"/>
      <c r="CL393" s="279" t="s">
        <v>3</v>
      </c>
      <c r="CM393" s="287">
        <f>CL372</f>
        <v>1596509.7699999998</v>
      </c>
      <c r="CN393" s="279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42"/>
      <c r="DQ393" s="78"/>
      <c r="DR393" s="101"/>
      <c r="DS393" s="33"/>
      <c r="FA393" s="119"/>
      <c r="FB393" s="119"/>
      <c r="FC393" s="119"/>
      <c r="FD393" s="119"/>
      <c r="FE393" s="119"/>
      <c r="FF393" s="119"/>
      <c r="FG393" s="119"/>
      <c r="FH393" s="119"/>
      <c r="FI393" s="119"/>
    </row>
    <row r="394" spans="2:165" s="29" customFormat="1" ht="18.75" customHeight="1" x14ac:dyDescent="0.25">
      <c r="B394" s="368"/>
      <c r="C394" s="368"/>
      <c r="D394" s="367"/>
      <c r="E394" s="368"/>
      <c r="F394" s="366"/>
      <c r="G394" s="363"/>
      <c r="I394" s="33"/>
      <c r="K394" s="58"/>
      <c r="M394" s="27"/>
      <c r="N394" s="63"/>
      <c r="P394" s="33"/>
      <c r="R394" s="33"/>
      <c r="T394" s="33"/>
      <c r="U394" s="33"/>
      <c r="V394" s="27"/>
      <c r="W394" s="27"/>
      <c r="X394" s="33"/>
      <c r="Y394" s="27"/>
      <c r="Z394" s="27"/>
      <c r="AA394" s="33"/>
      <c r="AB394" s="27"/>
      <c r="AC394" s="27"/>
      <c r="AD394" s="33"/>
      <c r="AE394" s="27"/>
      <c r="AF394" s="27"/>
      <c r="AG394" s="33"/>
      <c r="AH394" s="27"/>
      <c r="AI394" s="27"/>
      <c r="AJ394" s="33"/>
      <c r="AK394" s="27"/>
      <c r="AL394" s="27"/>
      <c r="AM394" s="33"/>
      <c r="AN394" s="27"/>
      <c r="AO394" s="27"/>
      <c r="AP394" s="33"/>
      <c r="AQ394" s="27"/>
      <c r="AR394" s="27"/>
      <c r="AS394" s="33"/>
      <c r="AT394" s="27"/>
      <c r="AU394" s="27"/>
      <c r="AV394" s="33"/>
      <c r="AW394" s="27"/>
      <c r="AX394" s="155"/>
      <c r="AY394" s="65"/>
      <c r="AZ394" s="7"/>
      <c r="BA394" s="62"/>
      <c r="BB394" s="62"/>
      <c r="BC394" s="7"/>
      <c r="BD394" s="62"/>
      <c r="BE394" s="62"/>
      <c r="BF394" s="27"/>
      <c r="BG394" s="62"/>
      <c r="BH394" s="32"/>
      <c r="BI394" s="146"/>
      <c r="BJ394" s="62"/>
      <c r="BK394" s="32"/>
      <c r="BL394" s="146"/>
      <c r="BM394" s="62"/>
      <c r="BN394" s="32"/>
      <c r="BO394" s="146"/>
      <c r="BP394" s="159"/>
      <c r="BQ394" s="64"/>
      <c r="BR394" s="27"/>
      <c r="BS394" s="27"/>
      <c r="BU394" s="146"/>
      <c r="BV394" s="27"/>
      <c r="BW394" s="27"/>
      <c r="BX394" s="146"/>
      <c r="BY394" s="27"/>
      <c r="CA394" s="146"/>
      <c r="CB394" s="27"/>
      <c r="CD394" s="146"/>
      <c r="CF394" s="27"/>
      <c r="CH394" s="50"/>
      <c r="CI394" s="289">
        <f>CI372</f>
        <v>44256</v>
      </c>
      <c r="CJ394" s="330">
        <f>CF372</f>
        <v>28983.95</v>
      </c>
      <c r="CK394" s="289"/>
      <c r="CL394" s="279" t="s">
        <v>5</v>
      </c>
      <c r="CM394" s="287">
        <f>MIN(CN55:CN377)</f>
        <v>-23383.920000000391</v>
      </c>
      <c r="CN394" s="279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42"/>
      <c r="DQ394" s="78"/>
      <c r="DR394" s="101"/>
      <c r="DS394" s="33"/>
      <c r="FA394" s="119"/>
      <c r="FB394" s="119"/>
      <c r="FC394" s="119"/>
      <c r="FD394" s="119"/>
      <c r="FE394" s="119"/>
      <c r="FF394" s="119"/>
      <c r="FG394" s="119"/>
      <c r="FH394" s="119"/>
      <c r="FI394" s="119"/>
    </row>
    <row r="395" spans="2:165" s="29" customFormat="1" ht="18.75" customHeight="1" x14ac:dyDescent="0.25">
      <c r="B395" s="368"/>
      <c r="C395" s="368"/>
      <c r="D395" s="367"/>
      <c r="E395" s="368"/>
      <c r="F395" s="366"/>
      <c r="G395" s="363"/>
      <c r="I395" s="33"/>
      <c r="K395" s="58"/>
      <c r="M395" s="27"/>
      <c r="N395" s="63"/>
      <c r="P395" s="33"/>
      <c r="R395" s="33"/>
      <c r="T395" s="33"/>
      <c r="U395" s="33"/>
      <c r="V395" s="27"/>
      <c r="W395" s="27"/>
      <c r="X395" s="33"/>
      <c r="Y395" s="27"/>
      <c r="Z395" s="27"/>
      <c r="AA395" s="33"/>
      <c r="AB395" s="27"/>
      <c r="AC395" s="27"/>
      <c r="AD395" s="33"/>
      <c r="AE395" s="27"/>
      <c r="AF395" s="27"/>
      <c r="AG395" s="33"/>
      <c r="AH395" s="27"/>
      <c r="AI395" s="27"/>
      <c r="AJ395" s="33"/>
      <c r="AK395" s="27"/>
      <c r="AL395" s="27"/>
      <c r="AM395" s="33"/>
      <c r="AN395" s="27"/>
      <c r="AO395" s="27"/>
      <c r="AP395" s="33"/>
      <c r="AQ395" s="27"/>
      <c r="AR395" s="27"/>
      <c r="AS395" s="33"/>
      <c r="AT395" s="27"/>
      <c r="AU395" s="27"/>
      <c r="AV395" s="33"/>
      <c r="AW395" s="27"/>
      <c r="AX395" s="155"/>
      <c r="AY395" s="65"/>
      <c r="AZ395" s="7"/>
      <c r="BA395" s="62"/>
      <c r="BB395" s="62"/>
      <c r="BC395" s="7"/>
      <c r="BD395" s="62"/>
      <c r="BE395" s="62"/>
      <c r="BF395" s="27"/>
      <c r="BG395" s="62"/>
      <c r="BH395" s="32"/>
      <c r="BI395" s="146"/>
      <c r="BJ395" s="62"/>
      <c r="BK395" s="32"/>
      <c r="BL395" s="146"/>
      <c r="BM395" s="62"/>
      <c r="BN395" s="32"/>
      <c r="BO395" s="146"/>
      <c r="BP395" s="159"/>
      <c r="BQ395" s="64"/>
      <c r="BR395" s="27"/>
      <c r="BS395" s="27"/>
      <c r="BU395" s="146"/>
      <c r="BV395" s="27"/>
      <c r="BW395" s="27"/>
      <c r="BX395" s="146"/>
      <c r="BY395" s="27"/>
      <c r="CA395" s="146"/>
      <c r="CB395" s="27"/>
      <c r="CD395" s="146"/>
      <c r="CF395" s="27"/>
      <c r="CH395" s="50"/>
      <c r="CI395" s="279" t="s">
        <v>86</v>
      </c>
      <c r="CJ395" s="333">
        <f>SUM(CJ383:CJ394)</f>
        <v>129705.86</v>
      </c>
      <c r="CK395" s="289"/>
      <c r="CL395" s="279" t="s">
        <v>32</v>
      </c>
      <c r="CM395" s="334">
        <f>CM393/-CM394</f>
        <v>68.273829623090279</v>
      </c>
      <c r="CN395" s="279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42"/>
      <c r="DQ395" s="78"/>
      <c r="DR395" s="101"/>
      <c r="DS395" s="33"/>
      <c r="FA395" s="119"/>
      <c r="FB395" s="119"/>
      <c r="FC395" s="119"/>
      <c r="FD395" s="119"/>
      <c r="FE395" s="119"/>
      <c r="FF395" s="119"/>
      <c r="FG395" s="119"/>
      <c r="FH395" s="119"/>
      <c r="FI395" s="119"/>
    </row>
    <row r="396" spans="2:165" s="29" customFormat="1" ht="18.75" customHeight="1" x14ac:dyDescent="0.25">
      <c r="B396" s="368"/>
      <c r="C396" s="368"/>
      <c r="D396" s="367"/>
      <c r="E396" s="368"/>
      <c r="F396" s="366"/>
      <c r="G396" s="363"/>
      <c r="I396" s="33"/>
      <c r="K396" s="58"/>
      <c r="M396" s="27"/>
      <c r="N396" s="63"/>
      <c r="P396" s="33"/>
      <c r="R396" s="33"/>
      <c r="T396" s="33"/>
      <c r="U396" s="33"/>
      <c r="V396" s="27"/>
      <c r="W396" s="27"/>
      <c r="X396" s="33"/>
      <c r="Y396" s="27"/>
      <c r="Z396" s="27"/>
      <c r="AA396" s="33"/>
      <c r="AB396" s="27"/>
      <c r="AC396" s="27"/>
      <c r="AD396" s="33"/>
      <c r="AE396" s="27"/>
      <c r="AF396" s="27"/>
      <c r="AG396" s="33"/>
      <c r="AH396" s="27"/>
      <c r="AI396" s="27"/>
      <c r="AJ396" s="33"/>
      <c r="AK396" s="27"/>
      <c r="AL396" s="27"/>
      <c r="AM396" s="33"/>
      <c r="AN396" s="27"/>
      <c r="AO396" s="27"/>
      <c r="AP396" s="33"/>
      <c r="AQ396" s="27"/>
      <c r="AR396" s="27"/>
      <c r="AS396" s="33"/>
      <c r="AT396" s="27"/>
      <c r="AU396" s="27"/>
      <c r="AV396" s="33"/>
      <c r="AW396" s="27"/>
      <c r="AX396" s="155"/>
      <c r="AY396" s="65"/>
      <c r="AZ396" s="7"/>
      <c r="BA396" s="62"/>
      <c r="BB396" s="62"/>
      <c r="BC396" s="7"/>
      <c r="BD396" s="62"/>
      <c r="BE396" s="62"/>
      <c r="BF396" s="27"/>
      <c r="BG396" s="62"/>
      <c r="BH396" s="32"/>
      <c r="BI396" s="146"/>
      <c r="BJ396" s="62"/>
      <c r="BK396" s="32"/>
      <c r="BL396" s="146"/>
      <c r="BM396" s="62"/>
      <c r="BN396" s="32"/>
      <c r="BO396" s="146"/>
      <c r="BP396" s="159"/>
      <c r="BQ396" s="64"/>
      <c r="BR396" s="27"/>
      <c r="BS396" s="27"/>
      <c r="BU396" s="146"/>
      <c r="BV396" s="27"/>
      <c r="BW396" s="27"/>
      <c r="BX396" s="146"/>
      <c r="BY396" s="27"/>
      <c r="CA396" s="146"/>
      <c r="CB396" s="27"/>
      <c r="CD396" s="146"/>
      <c r="CF396" s="27"/>
      <c r="CH396" s="50"/>
      <c r="CI396" s="279"/>
      <c r="CJ396" s="279"/>
      <c r="CK396" s="289"/>
      <c r="CL396" s="279"/>
      <c r="CM396" s="335"/>
      <c r="CN396" s="279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42"/>
      <c r="DQ396" s="78"/>
      <c r="DR396" s="101"/>
      <c r="DS396" s="33"/>
      <c r="FA396" s="119"/>
      <c r="FB396" s="119"/>
      <c r="FC396" s="119"/>
      <c r="FD396" s="119"/>
      <c r="FE396" s="119"/>
      <c r="FF396" s="119"/>
      <c r="FG396" s="119"/>
      <c r="FH396" s="119"/>
      <c r="FI396" s="119"/>
    </row>
    <row r="397" spans="2:165" s="29" customFormat="1" ht="18.75" customHeight="1" x14ac:dyDescent="0.25">
      <c r="B397" s="368"/>
      <c r="C397" s="368"/>
      <c r="D397" s="367"/>
      <c r="E397" s="368"/>
      <c r="F397" s="366"/>
      <c r="G397" s="363"/>
      <c r="I397" s="33"/>
      <c r="K397" s="58"/>
      <c r="M397" s="27"/>
      <c r="N397" s="63"/>
      <c r="P397" s="33"/>
      <c r="R397" s="33"/>
      <c r="T397" s="33"/>
      <c r="U397" s="33"/>
      <c r="V397" s="27"/>
      <c r="W397" s="27"/>
      <c r="X397" s="33"/>
      <c r="Y397" s="27"/>
      <c r="Z397" s="27"/>
      <c r="AA397" s="33"/>
      <c r="AB397" s="27"/>
      <c r="AC397" s="27"/>
      <c r="AD397" s="33"/>
      <c r="AE397" s="27"/>
      <c r="AF397" s="27"/>
      <c r="AG397" s="33"/>
      <c r="AH397" s="27"/>
      <c r="AI397" s="27"/>
      <c r="AJ397" s="33"/>
      <c r="AK397" s="27"/>
      <c r="AL397" s="27"/>
      <c r="AM397" s="33"/>
      <c r="AN397" s="27"/>
      <c r="AO397" s="27"/>
      <c r="AP397" s="33"/>
      <c r="AQ397" s="27"/>
      <c r="AR397" s="27"/>
      <c r="AS397" s="33"/>
      <c r="AT397" s="27"/>
      <c r="AU397" s="27"/>
      <c r="AV397" s="33"/>
      <c r="AW397" s="27"/>
      <c r="AX397" s="155"/>
      <c r="AY397" s="65"/>
      <c r="AZ397" s="7"/>
      <c r="BA397" s="62"/>
      <c r="BB397" s="62"/>
      <c r="BC397" s="7"/>
      <c r="BD397" s="62"/>
      <c r="BE397" s="62"/>
      <c r="BF397" s="27"/>
      <c r="BG397" s="62"/>
      <c r="BH397" s="32"/>
      <c r="BI397" s="146"/>
      <c r="BJ397" s="62"/>
      <c r="BK397" s="32"/>
      <c r="BL397" s="146"/>
      <c r="BM397" s="62"/>
      <c r="BN397" s="32"/>
      <c r="BO397" s="146"/>
      <c r="BP397" s="159"/>
      <c r="BQ397" s="64"/>
      <c r="BR397" s="27"/>
      <c r="BS397" s="27"/>
      <c r="BU397" s="146"/>
      <c r="BV397" s="27"/>
      <c r="BW397" s="27"/>
      <c r="BX397" s="146"/>
      <c r="BY397" s="27"/>
      <c r="CA397" s="146"/>
      <c r="CB397" s="27"/>
      <c r="CD397" s="146"/>
      <c r="CF397" s="27"/>
      <c r="CH397" s="50"/>
      <c r="CI397" s="279"/>
      <c r="CJ397" s="279"/>
      <c r="CK397" s="289" t="s">
        <v>19</v>
      </c>
      <c r="CL397" s="279"/>
      <c r="CM397" s="279"/>
      <c r="CN397" s="279" t="s">
        <v>21</v>
      </c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42"/>
      <c r="DQ397" s="78"/>
      <c r="DR397" s="101"/>
      <c r="DS397" s="33"/>
      <c r="FA397" s="119"/>
      <c r="FB397" s="119"/>
      <c r="FC397" s="119"/>
      <c r="FD397" s="119"/>
      <c r="FE397" s="119"/>
      <c r="FF397" s="119"/>
      <c r="FG397" s="119"/>
      <c r="FH397" s="119"/>
      <c r="FI397" s="119"/>
    </row>
    <row r="398" spans="2:165" s="29" customFormat="1" ht="18.75" customHeight="1" x14ac:dyDescent="0.25">
      <c r="B398" s="368"/>
      <c r="C398" s="368"/>
      <c r="D398" s="367"/>
      <c r="E398" s="368"/>
      <c r="F398" s="366"/>
      <c r="G398" s="363"/>
      <c r="I398" s="33"/>
      <c r="K398" s="58"/>
      <c r="M398" s="27"/>
      <c r="N398" s="63"/>
      <c r="P398" s="33"/>
      <c r="R398" s="33"/>
      <c r="T398" s="33"/>
      <c r="U398" s="33"/>
      <c r="V398" s="27"/>
      <c r="W398" s="27"/>
      <c r="X398" s="33"/>
      <c r="Y398" s="27"/>
      <c r="Z398" s="27"/>
      <c r="AA398" s="33"/>
      <c r="AB398" s="27"/>
      <c r="AC398" s="27"/>
      <c r="AD398" s="33"/>
      <c r="AE398" s="27"/>
      <c r="AF398" s="27"/>
      <c r="AG398" s="33"/>
      <c r="AH398" s="27"/>
      <c r="AI398" s="27"/>
      <c r="AJ398" s="33"/>
      <c r="AK398" s="27"/>
      <c r="AL398" s="27"/>
      <c r="AM398" s="33"/>
      <c r="AN398" s="27"/>
      <c r="AO398" s="27"/>
      <c r="AP398" s="33"/>
      <c r="AQ398" s="27"/>
      <c r="AR398" s="27"/>
      <c r="AS398" s="33"/>
      <c r="AT398" s="27"/>
      <c r="AU398" s="27"/>
      <c r="AV398" s="33"/>
      <c r="AW398" s="27"/>
      <c r="AX398" s="155"/>
      <c r="AY398" s="65"/>
      <c r="AZ398" s="7"/>
      <c r="BA398" s="62"/>
      <c r="BB398" s="62"/>
      <c r="BC398" s="7"/>
      <c r="BD398" s="62"/>
      <c r="BE398" s="62"/>
      <c r="BF398" s="27"/>
      <c r="BG398" s="62"/>
      <c r="BH398" s="32"/>
      <c r="BI398" s="146"/>
      <c r="BJ398" s="62"/>
      <c r="BK398" s="32"/>
      <c r="BL398" s="146"/>
      <c r="BM398" s="62"/>
      <c r="BN398" s="32"/>
      <c r="BO398" s="146"/>
      <c r="BP398" s="159"/>
      <c r="BQ398" s="64"/>
      <c r="BR398" s="27"/>
      <c r="BS398" s="27"/>
      <c r="BU398" s="146"/>
      <c r="BV398" s="27"/>
      <c r="BW398" s="27"/>
      <c r="BX398" s="146"/>
      <c r="BY398" s="27"/>
      <c r="CA398" s="146"/>
      <c r="CB398" s="27"/>
      <c r="CD398" s="146"/>
      <c r="CF398" s="27"/>
      <c r="CH398" s="50"/>
      <c r="CI398" s="336">
        <f t="shared" ref="CI398:CI419" si="6309">F29</f>
        <v>2000</v>
      </c>
      <c r="CJ398" s="274">
        <f t="shared" ref="CJ398:CJ418" si="6310">H29</f>
        <v>53718.33</v>
      </c>
      <c r="CK398" s="337">
        <f t="shared" ref="CK398:CK419" si="6311">CL398*CJ398</f>
        <v>53718.33</v>
      </c>
      <c r="CL398" s="281">
        <f t="shared" ref="CL398:CL418" si="6312">(CJ398&gt;0)*1</f>
        <v>1</v>
      </c>
      <c r="CM398" s="281">
        <f t="shared" ref="CM398:CM419" si="6313">(CJ398&lt;0)*1</f>
        <v>0</v>
      </c>
      <c r="CN398" s="337">
        <f t="shared" ref="CN398:CN419" si="6314">-CJ398*-CM398</f>
        <v>0</v>
      </c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42"/>
      <c r="DQ398" s="78"/>
      <c r="DR398" s="101"/>
      <c r="DS398" s="33"/>
      <c r="FA398" s="119"/>
      <c r="FB398" s="119"/>
      <c r="FC398" s="119"/>
      <c r="FD398" s="119"/>
      <c r="FE398" s="119"/>
      <c r="FF398" s="119"/>
      <c r="FG398" s="119"/>
      <c r="FH398" s="119"/>
      <c r="FI398" s="119"/>
    </row>
    <row r="399" spans="2:165" s="29" customFormat="1" ht="18.75" customHeight="1" x14ac:dyDescent="0.25">
      <c r="B399" s="368"/>
      <c r="C399" s="368"/>
      <c r="D399" s="367"/>
      <c r="E399" s="368"/>
      <c r="F399" s="366"/>
      <c r="G399" s="363"/>
      <c r="I399" s="33"/>
      <c r="K399" s="58"/>
      <c r="M399" s="27"/>
      <c r="N399" s="63"/>
      <c r="P399" s="33"/>
      <c r="R399" s="33"/>
      <c r="T399" s="33"/>
      <c r="U399" s="33"/>
      <c r="V399" s="27"/>
      <c r="W399" s="27"/>
      <c r="X399" s="33"/>
      <c r="Y399" s="27"/>
      <c r="Z399" s="27"/>
      <c r="AA399" s="33"/>
      <c r="AB399" s="27"/>
      <c r="AC399" s="27"/>
      <c r="AD399" s="33"/>
      <c r="AE399" s="27"/>
      <c r="AF399" s="27"/>
      <c r="AG399" s="33"/>
      <c r="AH399" s="27"/>
      <c r="AI399" s="27"/>
      <c r="AJ399" s="33"/>
      <c r="AK399" s="27"/>
      <c r="AL399" s="27"/>
      <c r="AM399" s="33"/>
      <c r="AN399" s="27"/>
      <c r="AO399" s="27"/>
      <c r="AP399" s="33"/>
      <c r="AQ399" s="27"/>
      <c r="AR399" s="27"/>
      <c r="AS399" s="33"/>
      <c r="AT399" s="27"/>
      <c r="AU399" s="27"/>
      <c r="AV399" s="33"/>
      <c r="AW399" s="27"/>
      <c r="AX399" s="155"/>
      <c r="AY399" s="65"/>
      <c r="AZ399" s="7"/>
      <c r="BA399" s="62"/>
      <c r="BB399" s="62"/>
      <c r="BC399" s="7"/>
      <c r="BD399" s="62"/>
      <c r="BE399" s="62"/>
      <c r="BF399" s="27"/>
      <c r="BG399" s="62"/>
      <c r="BH399" s="32"/>
      <c r="BI399" s="146"/>
      <c r="BJ399" s="62"/>
      <c r="BK399" s="32"/>
      <c r="BL399" s="146"/>
      <c r="BM399" s="62"/>
      <c r="BN399" s="32"/>
      <c r="BO399" s="146"/>
      <c r="BP399" s="159"/>
      <c r="BQ399" s="64"/>
      <c r="BR399" s="27"/>
      <c r="BS399" s="27"/>
      <c r="BU399" s="146"/>
      <c r="BV399" s="27"/>
      <c r="BW399" s="27"/>
      <c r="BX399" s="146"/>
      <c r="BY399" s="27"/>
      <c r="CA399" s="146"/>
      <c r="CB399" s="27"/>
      <c r="CD399" s="146"/>
      <c r="CF399" s="27"/>
      <c r="CH399" s="50"/>
      <c r="CI399" s="336">
        <f t="shared" si="6309"/>
        <v>2001</v>
      </c>
      <c r="CJ399" s="274">
        <f t="shared" si="6310"/>
        <v>57990.919999999991</v>
      </c>
      <c r="CK399" s="337">
        <f t="shared" si="6311"/>
        <v>57990.919999999991</v>
      </c>
      <c r="CL399" s="281">
        <f t="shared" si="6312"/>
        <v>1</v>
      </c>
      <c r="CM399" s="281">
        <f t="shared" si="6313"/>
        <v>0</v>
      </c>
      <c r="CN399" s="337">
        <f t="shared" si="6314"/>
        <v>0</v>
      </c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42"/>
      <c r="DQ399" s="78"/>
      <c r="DR399" s="101"/>
      <c r="DS399" s="33"/>
      <c r="FA399" s="119"/>
      <c r="FB399" s="119"/>
      <c r="FC399" s="119"/>
      <c r="FD399" s="119"/>
      <c r="FE399" s="119"/>
      <c r="FF399" s="119"/>
      <c r="FG399" s="119"/>
      <c r="FH399" s="119"/>
      <c r="FI399" s="119"/>
    </row>
    <row r="400" spans="2:165" s="29" customFormat="1" ht="18.75" customHeight="1" x14ac:dyDescent="0.25">
      <c r="B400" s="368"/>
      <c r="C400" s="368"/>
      <c r="D400" s="369"/>
      <c r="E400" s="368"/>
      <c r="F400" s="366"/>
      <c r="G400" s="363"/>
      <c r="I400" s="33"/>
      <c r="K400" s="58"/>
      <c r="M400" s="27"/>
      <c r="N400" s="63"/>
      <c r="P400" s="33"/>
      <c r="R400" s="33"/>
      <c r="T400" s="33"/>
      <c r="U400" s="33"/>
      <c r="V400" s="27"/>
      <c r="W400" s="27"/>
      <c r="X400" s="33"/>
      <c r="Y400" s="27"/>
      <c r="Z400" s="27"/>
      <c r="AA400" s="33"/>
      <c r="AB400" s="27"/>
      <c r="AC400" s="27"/>
      <c r="AD400" s="33"/>
      <c r="AE400" s="27"/>
      <c r="AF400" s="27"/>
      <c r="AG400" s="33"/>
      <c r="AH400" s="27"/>
      <c r="AI400" s="27"/>
      <c r="AJ400" s="33"/>
      <c r="AK400" s="27"/>
      <c r="AL400" s="27"/>
      <c r="AM400" s="33"/>
      <c r="AN400" s="27"/>
      <c r="AO400" s="27"/>
      <c r="AP400" s="33"/>
      <c r="AQ400" s="27"/>
      <c r="AR400" s="27"/>
      <c r="AS400" s="33"/>
      <c r="AT400" s="27"/>
      <c r="AU400" s="27"/>
      <c r="AV400" s="33"/>
      <c r="AW400" s="27"/>
      <c r="AX400" s="155"/>
      <c r="AY400" s="65"/>
      <c r="AZ400" s="7"/>
      <c r="BA400" s="62"/>
      <c r="BB400" s="62"/>
      <c r="BC400" s="7"/>
      <c r="BD400" s="62"/>
      <c r="BE400" s="62"/>
      <c r="BF400" s="27"/>
      <c r="BG400" s="62"/>
      <c r="BH400" s="32"/>
      <c r="BI400" s="146"/>
      <c r="BJ400" s="62"/>
      <c r="BK400" s="32"/>
      <c r="BL400" s="146"/>
      <c r="BM400" s="62"/>
      <c r="BN400" s="32"/>
      <c r="BO400" s="146"/>
      <c r="BP400" s="159"/>
      <c r="BQ400" s="64"/>
      <c r="BR400" s="27"/>
      <c r="BS400" s="27"/>
      <c r="BU400" s="146"/>
      <c r="BV400" s="27"/>
      <c r="BW400" s="27"/>
      <c r="BX400" s="146"/>
      <c r="BY400" s="27"/>
      <c r="CA400" s="146"/>
      <c r="CB400" s="27"/>
      <c r="CD400" s="146"/>
      <c r="CF400" s="27"/>
      <c r="CH400" s="50"/>
      <c r="CI400" s="336">
        <f t="shared" si="6309"/>
        <v>2002</v>
      </c>
      <c r="CJ400" s="274">
        <f t="shared" si="6310"/>
        <v>56828.539999999994</v>
      </c>
      <c r="CK400" s="337">
        <f t="shared" si="6311"/>
        <v>56828.539999999994</v>
      </c>
      <c r="CL400" s="281">
        <f t="shared" si="6312"/>
        <v>1</v>
      </c>
      <c r="CM400" s="281">
        <f t="shared" si="6313"/>
        <v>0</v>
      </c>
      <c r="CN400" s="337">
        <f t="shared" si="6314"/>
        <v>0</v>
      </c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42"/>
      <c r="DQ400" s="78"/>
      <c r="DR400" s="101"/>
      <c r="DS400" s="33"/>
      <c r="FA400" s="119"/>
      <c r="FB400" s="119"/>
      <c r="FC400" s="119"/>
      <c r="FD400" s="119"/>
      <c r="FE400" s="119"/>
      <c r="FF400" s="119"/>
      <c r="FG400" s="119"/>
      <c r="FH400" s="119"/>
      <c r="FI400" s="119"/>
    </row>
    <row r="401" spans="2:165" s="29" customFormat="1" ht="18.75" customHeight="1" x14ac:dyDescent="0.25">
      <c r="B401" s="368"/>
      <c r="C401" s="368"/>
      <c r="D401" s="369"/>
      <c r="E401" s="368"/>
      <c r="F401" s="366"/>
      <c r="G401" s="363"/>
      <c r="I401" s="33"/>
      <c r="K401" s="58"/>
      <c r="M401" s="27"/>
      <c r="N401" s="63"/>
      <c r="P401" s="33"/>
      <c r="R401" s="33"/>
      <c r="T401" s="33"/>
      <c r="U401" s="33"/>
      <c r="V401" s="27"/>
      <c r="W401" s="27"/>
      <c r="X401" s="33"/>
      <c r="Y401" s="27"/>
      <c r="Z401" s="27"/>
      <c r="AA401" s="33"/>
      <c r="AB401" s="27"/>
      <c r="AC401" s="27"/>
      <c r="AD401" s="33"/>
      <c r="AE401" s="27"/>
      <c r="AF401" s="27"/>
      <c r="AG401" s="33"/>
      <c r="AH401" s="27"/>
      <c r="AI401" s="27"/>
      <c r="AJ401" s="33"/>
      <c r="AK401" s="27"/>
      <c r="AL401" s="27"/>
      <c r="AM401" s="33"/>
      <c r="AN401" s="27"/>
      <c r="AO401" s="27"/>
      <c r="AP401" s="33"/>
      <c r="AQ401" s="27"/>
      <c r="AR401" s="27"/>
      <c r="AS401" s="33"/>
      <c r="AT401" s="27"/>
      <c r="AU401" s="27"/>
      <c r="AV401" s="33"/>
      <c r="AW401" s="27"/>
      <c r="AX401" s="155"/>
      <c r="AY401" s="65"/>
      <c r="AZ401" s="7"/>
      <c r="BA401" s="62"/>
      <c r="BB401" s="62"/>
      <c r="BC401" s="7"/>
      <c r="BD401" s="62"/>
      <c r="BE401" s="62"/>
      <c r="BF401" s="27"/>
      <c r="BG401" s="62"/>
      <c r="BH401" s="32"/>
      <c r="BI401" s="146"/>
      <c r="BJ401" s="62"/>
      <c r="BK401" s="32"/>
      <c r="BL401" s="146"/>
      <c r="BM401" s="62"/>
      <c r="BN401" s="32"/>
      <c r="BO401" s="146"/>
      <c r="BP401" s="159"/>
      <c r="BQ401" s="64"/>
      <c r="BR401" s="27"/>
      <c r="BS401" s="27"/>
      <c r="BU401" s="146"/>
      <c r="BV401" s="27"/>
      <c r="BW401" s="27"/>
      <c r="BX401" s="146"/>
      <c r="BY401" s="27"/>
      <c r="CA401" s="146"/>
      <c r="CB401" s="27"/>
      <c r="CD401" s="146"/>
      <c r="CF401" s="27"/>
      <c r="CH401" s="50"/>
      <c r="CI401" s="336">
        <f t="shared" si="6309"/>
        <v>2003</v>
      </c>
      <c r="CJ401" s="274">
        <f t="shared" si="6310"/>
        <v>64001.68</v>
      </c>
      <c r="CK401" s="337">
        <f t="shared" si="6311"/>
        <v>64001.68</v>
      </c>
      <c r="CL401" s="281">
        <f t="shared" si="6312"/>
        <v>1</v>
      </c>
      <c r="CM401" s="281">
        <f t="shared" si="6313"/>
        <v>0</v>
      </c>
      <c r="CN401" s="337">
        <f t="shared" si="6314"/>
        <v>0</v>
      </c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42"/>
      <c r="DQ401" s="78"/>
      <c r="DR401" s="101"/>
      <c r="DS401" s="33"/>
      <c r="FA401" s="119"/>
      <c r="FB401" s="119"/>
      <c r="FC401" s="119"/>
      <c r="FD401" s="119"/>
      <c r="FE401" s="119"/>
      <c r="FF401" s="119"/>
      <c r="FG401" s="119"/>
      <c r="FH401" s="119"/>
      <c r="FI401" s="119"/>
    </row>
    <row r="402" spans="2:165" s="29" customFormat="1" ht="18.75" customHeight="1" x14ac:dyDescent="0.25">
      <c r="B402" s="368"/>
      <c r="C402" s="368"/>
      <c r="D402" s="367"/>
      <c r="E402" s="368"/>
      <c r="F402" s="366"/>
      <c r="G402" s="363"/>
      <c r="I402" s="33"/>
      <c r="K402" s="58"/>
      <c r="M402" s="27"/>
      <c r="N402" s="63"/>
      <c r="P402" s="33"/>
      <c r="R402" s="33"/>
      <c r="T402" s="33"/>
      <c r="U402" s="33"/>
      <c r="V402" s="27"/>
      <c r="W402" s="27"/>
      <c r="X402" s="33"/>
      <c r="Y402" s="27"/>
      <c r="Z402" s="27"/>
      <c r="AA402" s="33"/>
      <c r="AB402" s="27"/>
      <c r="AC402" s="27"/>
      <c r="AD402" s="33"/>
      <c r="AE402" s="27"/>
      <c r="AF402" s="27"/>
      <c r="AG402" s="33"/>
      <c r="AH402" s="27"/>
      <c r="AI402" s="27"/>
      <c r="AJ402" s="33"/>
      <c r="AK402" s="27"/>
      <c r="AL402" s="27"/>
      <c r="AM402" s="33"/>
      <c r="AN402" s="27"/>
      <c r="AO402" s="27"/>
      <c r="AP402" s="33"/>
      <c r="AQ402" s="27"/>
      <c r="AR402" s="27"/>
      <c r="AS402" s="33"/>
      <c r="AT402" s="27"/>
      <c r="AU402" s="27"/>
      <c r="AV402" s="33"/>
      <c r="AW402" s="27"/>
      <c r="AX402" s="155"/>
      <c r="AY402" s="65"/>
      <c r="AZ402" s="7"/>
      <c r="BA402" s="62"/>
      <c r="BB402" s="62"/>
      <c r="BC402" s="7"/>
      <c r="BD402" s="62"/>
      <c r="BE402" s="62"/>
      <c r="BF402" s="27"/>
      <c r="BG402" s="62"/>
      <c r="BH402" s="32"/>
      <c r="BI402" s="146"/>
      <c r="BJ402" s="62"/>
      <c r="BK402" s="32"/>
      <c r="BL402" s="146"/>
      <c r="BM402" s="62"/>
      <c r="BN402" s="32"/>
      <c r="BO402" s="146"/>
      <c r="BP402" s="159"/>
      <c r="BQ402" s="64"/>
      <c r="BR402" s="27"/>
      <c r="BS402" s="27"/>
      <c r="BU402" s="146"/>
      <c r="BV402" s="27"/>
      <c r="BW402" s="27"/>
      <c r="BX402" s="146"/>
      <c r="BY402" s="27"/>
      <c r="CA402" s="146"/>
      <c r="CB402" s="27"/>
      <c r="CD402" s="146"/>
      <c r="CF402" s="27"/>
      <c r="CH402" s="50"/>
      <c r="CI402" s="336">
        <f t="shared" si="6309"/>
        <v>2004</v>
      </c>
      <c r="CJ402" s="274">
        <f t="shared" si="6310"/>
        <v>32440.019999999997</v>
      </c>
      <c r="CK402" s="337">
        <f t="shared" si="6311"/>
        <v>32440.019999999997</v>
      </c>
      <c r="CL402" s="281">
        <f t="shared" si="6312"/>
        <v>1</v>
      </c>
      <c r="CM402" s="281">
        <f t="shared" si="6313"/>
        <v>0</v>
      </c>
      <c r="CN402" s="337">
        <f t="shared" si="6314"/>
        <v>0</v>
      </c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42"/>
      <c r="DQ402" s="78"/>
      <c r="DR402" s="101"/>
      <c r="DS402" s="33"/>
      <c r="FA402" s="119"/>
      <c r="FB402" s="119"/>
      <c r="FC402" s="119"/>
      <c r="FD402" s="119"/>
      <c r="FE402" s="119"/>
      <c r="FF402" s="119"/>
      <c r="FG402" s="119"/>
      <c r="FH402" s="119"/>
      <c r="FI402" s="119"/>
    </row>
    <row r="403" spans="2:165" s="29" customFormat="1" ht="18.75" customHeight="1" x14ac:dyDescent="0.25">
      <c r="B403" s="368"/>
      <c r="C403" s="368"/>
      <c r="D403" s="367"/>
      <c r="E403" s="368"/>
      <c r="F403" s="366"/>
      <c r="G403" s="363"/>
      <c r="I403" s="33"/>
      <c r="K403" s="58"/>
      <c r="M403" s="27"/>
      <c r="N403" s="63"/>
      <c r="P403" s="33"/>
      <c r="R403" s="33"/>
      <c r="T403" s="33"/>
      <c r="U403" s="33"/>
      <c r="V403" s="27"/>
      <c r="W403" s="27"/>
      <c r="X403" s="33"/>
      <c r="Y403" s="27"/>
      <c r="Z403" s="27"/>
      <c r="AA403" s="33"/>
      <c r="AB403" s="27"/>
      <c r="AC403" s="27"/>
      <c r="AD403" s="33"/>
      <c r="AE403" s="27"/>
      <c r="AF403" s="27"/>
      <c r="AG403" s="33"/>
      <c r="AH403" s="27"/>
      <c r="AI403" s="27"/>
      <c r="AJ403" s="33"/>
      <c r="AK403" s="27"/>
      <c r="AL403" s="27"/>
      <c r="AM403" s="33"/>
      <c r="AN403" s="27"/>
      <c r="AO403" s="27"/>
      <c r="AP403" s="33"/>
      <c r="AQ403" s="27"/>
      <c r="AR403" s="27"/>
      <c r="AS403" s="33"/>
      <c r="AT403" s="27"/>
      <c r="AU403" s="27"/>
      <c r="AV403" s="33"/>
      <c r="AW403" s="27"/>
      <c r="AX403" s="155"/>
      <c r="AY403" s="65"/>
      <c r="AZ403" s="7"/>
      <c r="BA403" s="62"/>
      <c r="BB403" s="62"/>
      <c r="BC403" s="7"/>
      <c r="BD403" s="62"/>
      <c r="BE403" s="62"/>
      <c r="BF403" s="27"/>
      <c r="BG403" s="62"/>
      <c r="BH403" s="32"/>
      <c r="BI403" s="146"/>
      <c r="BJ403" s="62"/>
      <c r="BK403" s="32"/>
      <c r="BL403" s="146"/>
      <c r="BM403" s="62"/>
      <c r="BN403" s="32"/>
      <c r="BO403" s="146"/>
      <c r="BP403" s="159"/>
      <c r="BQ403" s="64"/>
      <c r="BR403" s="27"/>
      <c r="BS403" s="27"/>
      <c r="BU403" s="146"/>
      <c r="BV403" s="27"/>
      <c r="BW403" s="27"/>
      <c r="BX403" s="146"/>
      <c r="BY403" s="27"/>
      <c r="CA403" s="146"/>
      <c r="CB403" s="27"/>
      <c r="CD403" s="146"/>
      <c r="CF403" s="27"/>
      <c r="CH403" s="50"/>
      <c r="CI403" s="336">
        <f t="shared" si="6309"/>
        <v>2005</v>
      </c>
      <c r="CJ403" s="274">
        <f t="shared" si="6310"/>
        <v>42565.41</v>
      </c>
      <c r="CK403" s="337">
        <f t="shared" si="6311"/>
        <v>42565.41</v>
      </c>
      <c r="CL403" s="281">
        <f t="shared" si="6312"/>
        <v>1</v>
      </c>
      <c r="CM403" s="281">
        <f t="shared" si="6313"/>
        <v>0</v>
      </c>
      <c r="CN403" s="337">
        <f t="shared" si="6314"/>
        <v>0</v>
      </c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42"/>
      <c r="DQ403" s="78"/>
      <c r="DR403" s="101"/>
      <c r="DS403" s="33"/>
      <c r="FA403" s="119"/>
      <c r="FB403" s="119"/>
      <c r="FC403" s="119"/>
      <c r="FD403" s="119"/>
      <c r="FE403" s="119"/>
      <c r="FF403" s="119"/>
      <c r="FG403" s="119"/>
      <c r="FH403" s="119"/>
      <c r="FI403" s="119"/>
    </row>
    <row r="404" spans="2:165" s="29" customFormat="1" ht="18.75" customHeight="1" x14ac:dyDescent="0.25">
      <c r="B404" s="368"/>
      <c r="C404" s="368"/>
      <c r="D404" s="367"/>
      <c r="E404" s="368"/>
      <c r="F404" s="366"/>
      <c r="G404" s="363"/>
      <c r="I404" s="33"/>
      <c r="K404" s="58"/>
      <c r="M404" s="27"/>
      <c r="N404" s="63"/>
      <c r="P404" s="33"/>
      <c r="R404" s="33"/>
      <c r="T404" s="33"/>
      <c r="U404" s="33"/>
      <c r="V404" s="27"/>
      <c r="W404" s="27"/>
      <c r="X404" s="33"/>
      <c r="Y404" s="27"/>
      <c r="Z404" s="27"/>
      <c r="AA404" s="33"/>
      <c r="AB404" s="27"/>
      <c r="AC404" s="27"/>
      <c r="AD404" s="33"/>
      <c r="AE404" s="27"/>
      <c r="AF404" s="27"/>
      <c r="AG404" s="33"/>
      <c r="AH404" s="27"/>
      <c r="AI404" s="27"/>
      <c r="AJ404" s="33"/>
      <c r="AK404" s="27"/>
      <c r="AL404" s="27"/>
      <c r="AM404" s="33"/>
      <c r="AN404" s="27"/>
      <c r="AO404" s="27"/>
      <c r="AP404" s="33"/>
      <c r="AQ404" s="27"/>
      <c r="AR404" s="27"/>
      <c r="AS404" s="33"/>
      <c r="AT404" s="27"/>
      <c r="AU404" s="27"/>
      <c r="AV404" s="33"/>
      <c r="AW404" s="27"/>
      <c r="AX404" s="155"/>
      <c r="AY404" s="65"/>
      <c r="AZ404" s="7"/>
      <c r="BA404" s="62"/>
      <c r="BB404" s="62"/>
      <c r="BC404" s="7"/>
      <c r="BD404" s="62"/>
      <c r="BE404" s="62"/>
      <c r="BF404" s="27"/>
      <c r="BG404" s="62"/>
      <c r="BH404" s="32"/>
      <c r="BI404" s="146"/>
      <c r="BJ404" s="62"/>
      <c r="BK404" s="32"/>
      <c r="BL404" s="146"/>
      <c r="BM404" s="62"/>
      <c r="BN404" s="32"/>
      <c r="BO404" s="146"/>
      <c r="BP404" s="159"/>
      <c r="BQ404" s="64"/>
      <c r="BR404" s="27"/>
      <c r="BS404" s="27"/>
      <c r="BU404" s="146"/>
      <c r="BV404" s="27"/>
      <c r="BW404" s="27"/>
      <c r="BX404" s="146"/>
      <c r="BY404" s="27"/>
      <c r="CA404" s="146"/>
      <c r="CB404" s="27"/>
      <c r="CD404" s="146"/>
      <c r="CF404" s="27"/>
      <c r="CH404" s="50"/>
      <c r="CI404" s="336">
        <f t="shared" si="6309"/>
        <v>2006</v>
      </c>
      <c r="CJ404" s="274">
        <f t="shared" si="6310"/>
        <v>44280.85</v>
      </c>
      <c r="CK404" s="337">
        <f t="shared" si="6311"/>
        <v>44280.85</v>
      </c>
      <c r="CL404" s="281">
        <f t="shared" si="6312"/>
        <v>1</v>
      </c>
      <c r="CM404" s="281">
        <f t="shared" si="6313"/>
        <v>0</v>
      </c>
      <c r="CN404" s="337">
        <f t="shared" si="6314"/>
        <v>0</v>
      </c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42"/>
      <c r="DQ404" s="78"/>
      <c r="DR404" s="101"/>
      <c r="DS404" s="33"/>
      <c r="FA404" s="119"/>
      <c r="FB404" s="119"/>
      <c r="FC404" s="119"/>
      <c r="FD404" s="119"/>
      <c r="FE404" s="119"/>
      <c r="FF404" s="119"/>
      <c r="FG404" s="119"/>
      <c r="FH404" s="119"/>
      <c r="FI404" s="119"/>
    </row>
    <row r="405" spans="2:165" s="29" customFormat="1" ht="18.75" customHeight="1" x14ac:dyDescent="0.25">
      <c r="B405" s="368"/>
      <c r="C405" s="368"/>
      <c r="D405" s="367"/>
      <c r="E405" s="368"/>
      <c r="F405" s="366"/>
      <c r="G405" s="363"/>
      <c r="I405" s="33"/>
      <c r="K405" s="58"/>
      <c r="M405" s="27"/>
      <c r="N405" s="63"/>
      <c r="P405" s="33"/>
      <c r="R405" s="33"/>
      <c r="T405" s="33"/>
      <c r="U405" s="33"/>
      <c r="V405" s="27"/>
      <c r="W405" s="27"/>
      <c r="X405" s="33"/>
      <c r="Y405" s="27"/>
      <c r="Z405" s="27"/>
      <c r="AA405" s="33"/>
      <c r="AB405" s="27"/>
      <c r="AC405" s="27"/>
      <c r="AD405" s="33"/>
      <c r="AE405" s="27"/>
      <c r="AF405" s="27"/>
      <c r="AG405" s="33"/>
      <c r="AH405" s="27"/>
      <c r="AI405" s="27"/>
      <c r="AJ405" s="33"/>
      <c r="AK405" s="27"/>
      <c r="AL405" s="27"/>
      <c r="AM405" s="33"/>
      <c r="AN405" s="27"/>
      <c r="AO405" s="27"/>
      <c r="AP405" s="33"/>
      <c r="AQ405" s="27"/>
      <c r="AR405" s="27"/>
      <c r="AS405" s="33"/>
      <c r="AT405" s="27"/>
      <c r="AU405" s="27"/>
      <c r="AV405" s="33"/>
      <c r="AW405" s="27"/>
      <c r="AX405" s="155"/>
      <c r="AY405" s="65"/>
      <c r="AZ405" s="7"/>
      <c r="BA405" s="62"/>
      <c r="BB405" s="62"/>
      <c r="BC405" s="7"/>
      <c r="BD405" s="62"/>
      <c r="BE405" s="62"/>
      <c r="BF405" s="27"/>
      <c r="BG405" s="62"/>
      <c r="BH405" s="32"/>
      <c r="BI405" s="146"/>
      <c r="BJ405" s="62"/>
      <c r="BK405" s="32"/>
      <c r="BL405" s="146"/>
      <c r="BM405" s="62"/>
      <c r="BN405" s="32"/>
      <c r="BO405" s="146"/>
      <c r="BP405" s="159"/>
      <c r="BQ405" s="64"/>
      <c r="BR405" s="27"/>
      <c r="BS405" s="27"/>
      <c r="BU405" s="146"/>
      <c r="BV405" s="27"/>
      <c r="BW405" s="27"/>
      <c r="BX405" s="146"/>
      <c r="BY405" s="27"/>
      <c r="CA405" s="146"/>
      <c r="CB405" s="27"/>
      <c r="CD405" s="146"/>
      <c r="CF405" s="27"/>
      <c r="CH405" s="50"/>
      <c r="CI405" s="336">
        <f t="shared" si="6309"/>
        <v>2007</v>
      </c>
      <c r="CJ405" s="274">
        <f t="shared" si="6310"/>
        <v>60370.99</v>
      </c>
      <c r="CK405" s="337">
        <f t="shared" si="6311"/>
        <v>60370.99</v>
      </c>
      <c r="CL405" s="281">
        <f t="shared" si="6312"/>
        <v>1</v>
      </c>
      <c r="CM405" s="281">
        <f t="shared" si="6313"/>
        <v>0</v>
      </c>
      <c r="CN405" s="337">
        <f t="shared" si="6314"/>
        <v>0</v>
      </c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42"/>
      <c r="DQ405" s="78"/>
      <c r="DR405" s="101"/>
      <c r="DS405" s="33"/>
      <c r="FA405" s="119"/>
      <c r="FB405" s="119"/>
      <c r="FC405" s="119"/>
      <c r="FD405" s="119"/>
      <c r="FE405" s="119"/>
      <c r="FF405" s="119"/>
      <c r="FG405" s="119"/>
      <c r="FH405" s="119"/>
      <c r="FI405" s="119"/>
    </row>
    <row r="406" spans="2:165" s="29" customFormat="1" ht="18.75" customHeight="1" x14ac:dyDescent="0.25">
      <c r="B406" s="363"/>
      <c r="C406" s="363"/>
      <c r="D406" s="364"/>
      <c r="E406" s="363"/>
      <c r="F406" s="362"/>
      <c r="G406" s="363"/>
      <c r="I406" s="33"/>
      <c r="K406" s="58"/>
      <c r="M406" s="27"/>
      <c r="N406" s="63"/>
      <c r="P406" s="33"/>
      <c r="R406" s="33"/>
      <c r="T406" s="33"/>
      <c r="U406" s="33"/>
      <c r="V406" s="27"/>
      <c r="W406" s="27"/>
      <c r="X406" s="33"/>
      <c r="Y406" s="27"/>
      <c r="Z406" s="27"/>
      <c r="AA406" s="33"/>
      <c r="AB406" s="27"/>
      <c r="AC406" s="27"/>
      <c r="AD406" s="33"/>
      <c r="AE406" s="27"/>
      <c r="AF406" s="27"/>
      <c r="AG406" s="33"/>
      <c r="AH406" s="27"/>
      <c r="AI406" s="27"/>
      <c r="AJ406" s="33"/>
      <c r="AK406" s="27"/>
      <c r="AL406" s="27"/>
      <c r="AM406" s="33"/>
      <c r="AN406" s="27"/>
      <c r="AO406" s="27"/>
      <c r="AP406" s="33"/>
      <c r="AQ406" s="27"/>
      <c r="AR406" s="27"/>
      <c r="AS406" s="33"/>
      <c r="AT406" s="27"/>
      <c r="AU406" s="27"/>
      <c r="AV406" s="33"/>
      <c r="AW406" s="27"/>
      <c r="AX406" s="155"/>
      <c r="AY406" s="65"/>
      <c r="AZ406" s="7"/>
      <c r="BA406" s="62"/>
      <c r="BB406" s="62"/>
      <c r="BC406" s="7"/>
      <c r="BD406" s="62"/>
      <c r="BE406" s="62"/>
      <c r="BF406" s="27"/>
      <c r="BG406" s="62"/>
      <c r="BH406" s="32"/>
      <c r="BI406" s="146"/>
      <c r="BJ406" s="62"/>
      <c r="BK406" s="32"/>
      <c r="BL406" s="146"/>
      <c r="BM406" s="62"/>
      <c r="BN406" s="32"/>
      <c r="BO406" s="146"/>
      <c r="BP406" s="159"/>
      <c r="BQ406" s="64"/>
      <c r="BR406" s="27"/>
      <c r="BS406" s="27"/>
      <c r="BU406" s="146"/>
      <c r="BV406" s="27"/>
      <c r="BW406" s="27"/>
      <c r="BX406" s="146"/>
      <c r="BY406" s="27"/>
      <c r="CA406" s="146"/>
      <c r="CB406" s="27"/>
      <c r="CD406" s="146"/>
      <c r="CF406" s="27"/>
      <c r="CH406" s="50"/>
      <c r="CI406" s="336">
        <f t="shared" si="6309"/>
        <v>2008</v>
      </c>
      <c r="CJ406" s="274">
        <f t="shared" si="6310"/>
        <v>208099.11</v>
      </c>
      <c r="CK406" s="337">
        <f t="shared" si="6311"/>
        <v>208099.11</v>
      </c>
      <c r="CL406" s="281">
        <f t="shared" si="6312"/>
        <v>1</v>
      </c>
      <c r="CM406" s="281">
        <f t="shared" si="6313"/>
        <v>0</v>
      </c>
      <c r="CN406" s="337">
        <f t="shared" si="6314"/>
        <v>0</v>
      </c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42"/>
      <c r="DQ406" s="78"/>
      <c r="DR406" s="101"/>
      <c r="DS406" s="33"/>
      <c r="FA406" s="119"/>
      <c r="FB406" s="119"/>
      <c r="FC406" s="119"/>
      <c r="FD406" s="119"/>
      <c r="FE406" s="119"/>
      <c r="FF406" s="119"/>
      <c r="FG406" s="119"/>
      <c r="FH406" s="119"/>
      <c r="FI406" s="119"/>
    </row>
    <row r="407" spans="2:165" s="29" customFormat="1" ht="18.75" customHeight="1" x14ac:dyDescent="0.25">
      <c r="B407" s="363"/>
      <c r="C407" s="363"/>
      <c r="D407" s="364"/>
      <c r="E407" s="363"/>
      <c r="F407" s="362"/>
      <c r="G407" s="363"/>
      <c r="I407" s="33"/>
      <c r="K407" s="58"/>
      <c r="M407" s="27"/>
      <c r="N407" s="63"/>
      <c r="P407" s="33"/>
      <c r="R407" s="33"/>
      <c r="T407" s="33"/>
      <c r="U407" s="33"/>
      <c r="V407" s="27"/>
      <c r="W407" s="27"/>
      <c r="X407" s="33"/>
      <c r="Y407" s="27"/>
      <c r="Z407" s="27"/>
      <c r="AA407" s="33"/>
      <c r="AB407" s="27"/>
      <c r="AC407" s="27"/>
      <c r="AD407" s="33"/>
      <c r="AE407" s="27"/>
      <c r="AF407" s="27"/>
      <c r="AG407" s="33"/>
      <c r="AH407" s="27"/>
      <c r="AI407" s="27"/>
      <c r="AJ407" s="33"/>
      <c r="AK407" s="27"/>
      <c r="AL407" s="27"/>
      <c r="AM407" s="33"/>
      <c r="AN407" s="27"/>
      <c r="AO407" s="27"/>
      <c r="AP407" s="33"/>
      <c r="AQ407" s="27"/>
      <c r="AR407" s="27"/>
      <c r="AS407" s="33"/>
      <c r="AT407" s="27"/>
      <c r="AU407" s="27"/>
      <c r="AV407" s="33"/>
      <c r="AW407" s="27"/>
      <c r="AX407" s="155"/>
      <c r="AY407" s="65"/>
      <c r="AZ407" s="7"/>
      <c r="BA407" s="62"/>
      <c r="BB407" s="62"/>
      <c r="BC407" s="7"/>
      <c r="BD407" s="62"/>
      <c r="BE407" s="62"/>
      <c r="BF407" s="27"/>
      <c r="BG407" s="62"/>
      <c r="BH407" s="32"/>
      <c r="BI407" s="146"/>
      <c r="BJ407" s="62"/>
      <c r="BK407" s="32"/>
      <c r="BL407" s="146"/>
      <c r="BM407" s="62"/>
      <c r="BN407" s="32"/>
      <c r="BO407" s="146"/>
      <c r="BP407" s="159"/>
      <c r="BQ407" s="64"/>
      <c r="BR407" s="27"/>
      <c r="BS407" s="27"/>
      <c r="BU407" s="146"/>
      <c r="BV407" s="27"/>
      <c r="BW407" s="27"/>
      <c r="BX407" s="146"/>
      <c r="BY407" s="27"/>
      <c r="CA407" s="146"/>
      <c r="CB407" s="27"/>
      <c r="CD407" s="146"/>
      <c r="CF407" s="27"/>
      <c r="CH407" s="50"/>
      <c r="CI407" s="336">
        <f t="shared" si="6309"/>
        <v>2009</v>
      </c>
      <c r="CJ407" s="274">
        <f t="shared" si="6310"/>
        <v>110410</v>
      </c>
      <c r="CK407" s="337">
        <f t="shared" si="6311"/>
        <v>110410</v>
      </c>
      <c r="CL407" s="281">
        <f t="shared" si="6312"/>
        <v>1</v>
      </c>
      <c r="CM407" s="281">
        <f t="shared" si="6313"/>
        <v>0</v>
      </c>
      <c r="CN407" s="337">
        <f t="shared" si="6314"/>
        <v>0</v>
      </c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42"/>
      <c r="DQ407" s="78"/>
      <c r="DR407" s="101"/>
      <c r="DS407" s="33"/>
      <c r="FA407" s="119"/>
      <c r="FB407" s="119"/>
      <c r="FC407" s="119"/>
      <c r="FD407" s="119"/>
      <c r="FE407" s="119"/>
      <c r="FF407" s="119"/>
      <c r="FG407" s="119"/>
      <c r="FH407" s="119"/>
      <c r="FI407" s="119"/>
    </row>
    <row r="408" spans="2:165" s="29" customFormat="1" ht="18.75" customHeight="1" x14ac:dyDescent="0.25">
      <c r="B408" s="363"/>
      <c r="C408" s="363"/>
      <c r="D408" s="364"/>
      <c r="E408" s="363"/>
      <c r="F408" s="362"/>
      <c r="G408" s="363"/>
      <c r="I408" s="33"/>
      <c r="K408" s="58"/>
      <c r="M408" s="27"/>
      <c r="N408" s="63"/>
      <c r="P408" s="33"/>
      <c r="R408" s="33"/>
      <c r="T408" s="33"/>
      <c r="U408" s="33"/>
      <c r="V408" s="27"/>
      <c r="W408" s="27"/>
      <c r="X408" s="33"/>
      <c r="Y408" s="27"/>
      <c r="Z408" s="27"/>
      <c r="AA408" s="33"/>
      <c r="AB408" s="27"/>
      <c r="AC408" s="27"/>
      <c r="AD408" s="33"/>
      <c r="AE408" s="27"/>
      <c r="AF408" s="27"/>
      <c r="AG408" s="33"/>
      <c r="AH408" s="27"/>
      <c r="AI408" s="27"/>
      <c r="AJ408" s="33"/>
      <c r="AK408" s="27"/>
      <c r="AL408" s="27"/>
      <c r="AM408" s="33"/>
      <c r="AN408" s="27"/>
      <c r="AO408" s="27"/>
      <c r="AP408" s="33"/>
      <c r="AQ408" s="27"/>
      <c r="AR408" s="27"/>
      <c r="AS408" s="33"/>
      <c r="AT408" s="27"/>
      <c r="AU408" s="27"/>
      <c r="AV408" s="33"/>
      <c r="AW408" s="27"/>
      <c r="AX408" s="155"/>
      <c r="AY408" s="65"/>
      <c r="AZ408" s="7"/>
      <c r="BA408" s="62"/>
      <c r="BB408" s="62"/>
      <c r="BC408" s="7"/>
      <c r="BD408" s="62"/>
      <c r="BE408" s="62"/>
      <c r="BF408" s="27"/>
      <c r="BG408" s="62"/>
      <c r="BH408" s="32"/>
      <c r="BI408" s="146"/>
      <c r="BJ408" s="62"/>
      <c r="BK408" s="32"/>
      <c r="BL408" s="146"/>
      <c r="BM408" s="62"/>
      <c r="BN408" s="32"/>
      <c r="BO408" s="146"/>
      <c r="BP408" s="159"/>
      <c r="BQ408" s="64"/>
      <c r="BR408" s="27"/>
      <c r="BS408" s="27"/>
      <c r="BU408" s="146"/>
      <c r="BV408" s="27"/>
      <c r="BW408" s="27"/>
      <c r="BX408" s="146"/>
      <c r="BY408" s="27"/>
      <c r="CA408" s="146"/>
      <c r="CB408" s="27"/>
      <c r="CD408" s="146"/>
      <c r="CF408" s="27"/>
      <c r="CH408" s="50"/>
      <c r="CI408" s="336">
        <f t="shared" si="6309"/>
        <v>2010</v>
      </c>
      <c r="CJ408" s="274">
        <f t="shared" si="6310"/>
        <v>88927.679999999993</v>
      </c>
      <c r="CK408" s="337">
        <f t="shared" si="6311"/>
        <v>88927.679999999993</v>
      </c>
      <c r="CL408" s="281">
        <f t="shared" si="6312"/>
        <v>1</v>
      </c>
      <c r="CM408" s="281">
        <f t="shared" si="6313"/>
        <v>0</v>
      </c>
      <c r="CN408" s="337">
        <f t="shared" si="6314"/>
        <v>0</v>
      </c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42"/>
      <c r="DQ408" s="78"/>
      <c r="DR408" s="101"/>
      <c r="DS408" s="33"/>
      <c r="FA408" s="119"/>
      <c r="FB408" s="119"/>
      <c r="FC408" s="119"/>
      <c r="FD408" s="119"/>
      <c r="FE408" s="119"/>
      <c r="FF408" s="119"/>
      <c r="FG408" s="119"/>
      <c r="FH408" s="119"/>
      <c r="FI408" s="119"/>
    </row>
    <row r="409" spans="2:165" s="29" customFormat="1" ht="18.75" customHeight="1" x14ac:dyDescent="0.25">
      <c r="B409" s="363"/>
      <c r="C409" s="363"/>
      <c r="D409" s="364"/>
      <c r="E409" s="363"/>
      <c r="F409" s="362"/>
      <c r="G409" s="363"/>
      <c r="I409" s="33"/>
      <c r="K409" s="58"/>
      <c r="M409" s="27"/>
      <c r="N409" s="63"/>
      <c r="P409" s="33"/>
      <c r="R409" s="33"/>
      <c r="T409" s="33"/>
      <c r="U409" s="33"/>
      <c r="V409" s="27"/>
      <c r="W409" s="27"/>
      <c r="X409" s="33"/>
      <c r="Y409" s="27"/>
      <c r="Z409" s="27"/>
      <c r="AA409" s="33"/>
      <c r="AB409" s="27"/>
      <c r="AC409" s="27"/>
      <c r="AD409" s="33"/>
      <c r="AE409" s="27"/>
      <c r="AF409" s="27"/>
      <c r="AG409" s="33"/>
      <c r="AH409" s="27"/>
      <c r="AI409" s="27"/>
      <c r="AJ409" s="33"/>
      <c r="AK409" s="27"/>
      <c r="AL409" s="27"/>
      <c r="AM409" s="33"/>
      <c r="AN409" s="27"/>
      <c r="AO409" s="27"/>
      <c r="AP409" s="33"/>
      <c r="AQ409" s="27"/>
      <c r="AR409" s="27"/>
      <c r="AS409" s="33"/>
      <c r="AT409" s="27"/>
      <c r="AU409" s="27"/>
      <c r="AV409" s="33"/>
      <c r="AW409" s="27"/>
      <c r="AX409" s="155"/>
      <c r="AY409" s="65"/>
      <c r="AZ409" s="7"/>
      <c r="BA409" s="62"/>
      <c r="BB409" s="62"/>
      <c r="BC409" s="7"/>
      <c r="BD409" s="62"/>
      <c r="BE409" s="62"/>
      <c r="BF409" s="27"/>
      <c r="BG409" s="62"/>
      <c r="BH409" s="32"/>
      <c r="BI409" s="146"/>
      <c r="BJ409" s="62"/>
      <c r="BK409" s="32"/>
      <c r="BL409" s="146"/>
      <c r="BM409" s="62"/>
      <c r="BN409" s="32"/>
      <c r="BO409" s="146"/>
      <c r="BP409" s="159"/>
      <c r="BQ409" s="64"/>
      <c r="BR409" s="27"/>
      <c r="BS409" s="27"/>
      <c r="BU409" s="146"/>
      <c r="BV409" s="27"/>
      <c r="BW409" s="27"/>
      <c r="BX409" s="146"/>
      <c r="BY409" s="27"/>
      <c r="CA409" s="146"/>
      <c r="CB409" s="27"/>
      <c r="CD409" s="146"/>
      <c r="CF409" s="27"/>
      <c r="CH409" s="50"/>
      <c r="CI409" s="336">
        <f t="shared" si="6309"/>
        <v>2011</v>
      </c>
      <c r="CJ409" s="274">
        <f t="shared" si="6310"/>
        <v>90214.88</v>
      </c>
      <c r="CK409" s="337">
        <f t="shared" si="6311"/>
        <v>90214.88</v>
      </c>
      <c r="CL409" s="281">
        <f t="shared" si="6312"/>
        <v>1</v>
      </c>
      <c r="CM409" s="281">
        <f t="shared" si="6313"/>
        <v>0</v>
      </c>
      <c r="CN409" s="337">
        <f t="shared" si="6314"/>
        <v>0</v>
      </c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42"/>
      <c r="DQ409" s="78"/>
      <c r="DR409" s="101"/>
      <c r="DS409" s="33"/>
      <c r="FA409" s="119"/>
      <c r="FB409" s="119"/>
      <c r="FC409" s="119"/>
      <c r="FD409" s="119"/>
      <c r="FE409" s="119"/>
      <c r="FF409" s="119"/>
      <c r="FG409" s="119"/>
      <c r="FH409" s="119"/>
      <c r="FI409" s="119"/>
    </row>
    <row r="410" spans="2:165" s="29" customFormat="1" ht="18.75" customHeight="1" x14ac:dyDescent="0.25">
      <c r="B410" s="363"/>
      <c r="C410" s="363"/>
      <c r="D410" s="364"/>
      <c r="E410" s="363"/>
      <c r="F410" s="362"/>
      <c r="G410" s="363"/>
      <c r="I410" s="33"/>
      <c r="K410" s="58"/>
      <c r="M410" s="27"/>
      <c r="N410" s="63"/>
      <c r="P410" s="33"/>
      <c r="R410" s="33"/>
      <c r="T410" s="33"/>
      <c r="U410" s="33"/>
      <c r="V410" s="27"/>
      <c r="W410" s="27"/>
      <c r="X410" s="33"/>
      <c r="Y410" s="27"/>
      <c r="Z410" s="27"/>
      <c r="AA410" s="33"/>
      <c r="AB410" s="27"/>
      <c r="AC410" s="27"/>
      <c r="AD410" s="33"/>
      <c r="AE410" s="27"/>
      <c r="AF410" s="27"/>
      <c r="AG410" s="33"/>
      <c r="AH410" s="27"/>
      <c r="AI410" s="27"/>
      <c r="AJ410" s="33"/>
      <c r="AK410" s="27"/>
      <c r="AL410" s="27"/>
      <c r="AM410" s="33"/>
      <c r="AN410" s="27"/>
      <c r="AO410" s="27"/>
      <c r="AP410" s="33"/>
      <c r="AQ410" s="27"/>
      <c r="AR410" s="27"/>
      <c r="AS410" s="33"/>
      <c r="AT410" s="27"/>
      <c r="AU410" s="27"/>
      <c r="AV410" s="33"/>
      <c r="AW410" s="27"/>
      <c r="AX410" s="155"/>
      <c r="AY410" s="65"/>
      <c r="AZ410" s="7"/>
      <c r="BA410" s="62"/>
      <c r="BB410" s="62"/>
      <c r="BC410" s="7"/>
      <c r="BD410" s="62"/>
      <c r="BE410" s="62"/>
      <c r="BF410" s="27"/>
      <c r="BG410" s="62"/>
      <c r="BH410" s="32"/>
      <c r="BI410" s="146"/>
      <c r="BJ410" s="62"/>
      <c r="BK410" s="32"/>
      <c r="BL410" s="146"/>
      <c r="BM410" s="62"/>
      <c r="BN410" s="32"/>
      <c r="BO410" s="146"/>
      <c r="BP410" s="159"/>
      <c r="BQ410" s="64"/>
      <c r="BR410" s="27"/>
      <c r="BS410" s="27"/>
      <c r="BU410" s="146"/>
      <c r="BV410" s="27"/>
      <c r="BW410" s="27"/>
      <c r="BX410" s="146"/>
      <c r="BY410" s="27"/>
      <c r="CA410" s="146"/>
      <c r="CB410" s="27"/>
      <c r="CD410" s="146"/>
      <c r="CF410" s="27"/>
      <c r="CH410" s="50"/>
      <c r="CI410" s="336">
        <f t="shared" si="6309"/>
        <v>2012</v>
      </c>
      <c r="CJ410" s="274">
        <f t="shared" si="6310"/>
        <v>105427.38</v>
      </c>
      <c r="CK410" s="337">
        <f t="shared" si="6311"/>
        <v>105427.38</v>
      </c>
      <c r="CL410" s="281">
        <f t="shared" si="6312"/>
        <v>1</v>
      </c>
      <c r="CM410" s="281">
        <f t="shared" si="6313"/>
        <v>0</v>
      </c>
      <c r="CN410" s="337">
        <f t="shared" si="6314"/>
        <v>0</v>
      </c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42"/>
      <c r="DQ410" s="78"/>
      <c r="DR410" s="101"/>
      <c r="DS410" s="33"/>
      <c r="FA410" s="119"/>
      <c r="FB410" s="119"/>
      <c r="FC410" s="119"/>
      <c r="FD410" s="119"/>
      <c r="FE410" s="119"/>
      <c r="FF410" s="119"/>
      <c r="FG410" s="119"/>
      <c r="FH410" s="119"/>
      <c r="FI410" s="119"/>
    </row>
    <row r="411" spans="2:165" s="29" customFormat="1" ht="18.75" customHeight="1" x14ac:dyDescent="0.25">
      <c r="B411" s="33"/>
      <c r="C411" s="33"/>
      <c r="D411" s="61"/>
      <c r="E411" s="33"/>
      <c r="F411" s="27"/>
      <c r="G411" s="33"/>
      <c r="I411" s="33"/>
      <c r="K411" s="58"/>
      <c r="M411" s="27"/>
      <c r="N411" s="63"/>
      <c r="P411" s="33"/>
      <c r="R411" s="33"/>
      <c r="T411" s="33"/>
      <c r="U411" s="33"/>
      <c r="V411" s="27"/>
      <c r="W411" s="27"/>
      <c r="X411" s="33"/>
      <c r="Y411" s="27"/>
      <c r="Z411" s="27"/>
      <c r="AA411" s="33"/>
      <c r="AB411" s="27"/>
      <c r="AC411" s="27"/>
      <c r="AD411" s="33"/>
      <c r="AE411" s="27"/>
      <c r="AF411" s="27"/>
      <c r="AG411" s="33"/>
      <c r="AH411" s="27"/>
      <c r="AI411" s="27"/>
      <c r="AJ411" s="33"/>
      <c r="AK411" s="27"/>
      <c r="AL411" s="27"/>
      <c r="AM411" s="33"/>
      <c r="AN411" s="27"/>
      <c r="AO411" s="27"/>
      <c r="AP411" s="33"/>
      <c r="AQ411" s="27"/>
      <c r="AR411" s="27"/>
      <c r="AS411" s="33"/>
      <c r="AT411" s="27"/>
      <c r="AU411" s="27"/>
      <c r="AV411" s="33"/>
      <c r="AW411" s="27"/>
      <c r="AX411" s="155"/>
      <c r="AY411" s="65"/>
      <c r="AZ411" s="7"/>
      <c r="BA411" s="62"/>
      <c r="BB411" s="62"/>
      <c r="BC411" s="7"/>
      <c r="BD411" s="62"/>
      <c r="BE411" s="62"/>
      <c r="BF411" s="27"/>
      <c r="BG411" s="62"/>
      <c r="BH411" s="32"/>
      <c r="BI411" s="146"/>
      <c r="BJ411" s="62"/>
      <c r="BK411" s="32"/>
      <c r="BL411" s="146"/>
      <c r="BM411" s="62"/>
      <c r="BN411" s="32"/>
      <c r="BO411" s="146"/>
      <c r="BP411" s="159"/>
      <c r="BQ411" s="64"/>
      <c r="BR411" s="27"/>
      <c r="BS411" s="27"/>
      <c r="BU411" s="146"/>
      <c r="BV411" s="27"/>
      <c r="BW411" s="27"/>
      <c r="BX411" s="146"/>
      <c r="BY411" s="27"/>
      <c r="CA411" s="146"/>
      <c r="CB411" s="27"/>
      <c r="CD411" s="146"/>
      <c r="CF411" s="27"/>
      <c r="CH411" s="50"/>
      <c r="CI411" s="336">
        <f t="shared" si="6309"/>
        <v>2013</v>
      </c>
      <c r="CJ411" s="274">
        <f t="shared" si="6310"/>
        <v>116449.48000000001</v>
      </c>
      <c r="CK411" s="337">
        <f t="shared" si="6311"/>
        <v>116449.48000000001</v>
      </c>
      <c r="CL411" s="281">
        <f t="shared" si="6312"/>
        <v>1</v>
      </c>
      <c r="CM411" s="281">
        <f t="shared" si="6313"/>
        <v>0</v>
      </c>
      <c r="CN411" s="337">
        <f t="shared" si="6314"/>
        <v>0</v>
      </c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42"/>
      <c r="DQ411" s="78"/>
      <c r="DR411" s="101"/>
      <c r="DS411" s="33"/>
      <c r="FA411" s="119"/>
      <c r="FB411" s="119"/>
      <c r="FC411" s="119"/>
      <c r="FD411" s="119"/>
      <c r="FE411" s="119"/>
      <c r="FF411" s="119"/>
      <c r="FG411" s="119"/>
      <c r="FH411" s="119"/>
      <c r="FI411" s="119"/>
    </row>
    <row r="412" spans="2:165" s="29" customFormat="1" ht="18.75" customHeight="1" x14ac:dyDescent="0.25">
      <c r="B412" s="33"/>
      <c r="C412" s="33"/>
      <c r="D412" s="61"/>
      <c r="E412" s="33"/>
      <c r="F412" s="27"/>
      <c r="G412" s="33"/>
      <c r="I412" s="33"/>
      <c r="K412" s="58"/>
      <c r="M412" s="27"/>
      <c r="N412" s="63"/>
      <c r="P412" s="33"/>
      <c r="R412" s="33"/>
      <c r="T412" s="33"/>
      <c r="U412" s="33"/>
      <c r="V412" s="27"/>
      <c r="W412" s="27"/>
      <c r="X412" s="33"/>
      <c r="Y412" s="27"/>
      <c r="Z412" s="27"/>
      <c r="AA412" s="33"/>
      <c r="AB412" s="27"/>
      <c r="AC412" s="27"/>
      <c r="AD412" s="33"/>
      <c r="AE412" s="27"/>
      <c r="AF412" s="27"/>
      <c r="AG412" s="33"/>
      <c r="AH412" s="27"/>
      <c r="AI412" s="27"/>
      <c r="AJ412" s="33"/>
      <c r="AK412" s="27"/>
      <c r="AL412" s="27"/>
      <c r="AM412" s="33"/>
      <c r="AN412" s="27"/>
      <c r="AO412" s="27"/>
      <c r="AP412" s="33"/>
      <c r="AQ412" s="27"/>
      <c r="AR412" s="27"/>
      <c r="AS412" s="33"/>
      <c r="AT412" s="27"/>
      <c r="AU412" s="27"/>
      <c r="AV412" s="33"/>
      <c r="AW412" s="27"/>
      <c r="AX412" s="155"/>
      <c r="AY412" s="65"/>
      <c r="AZ412" s="7"/>
      <c r="BA412" s="62"/>
      <c r="BB412" s="62"/>
      <c r="BC412" s="7"/>
      <c r="BD412" s="62"/>
      <c r="BE412" s="62"/>
      <c r="BF412" s="27"/>
      <c r="BG412" s="62"/>
      <c r="BH412" s="32"/>
      <c r="BI412" s="146"/>
      <c r="BJ412" s="62"/>
      <c r="BK412" s="32"/>
      <c r="BL412" s="146"/>
      <c r="BM412" s="62"/>
      <c r="BN412" s="32"/>
      <c r="BO412" s="146"/>
      <c r="BP412" s="159"/>
      <c r="BQ412" s="64"/>
      <c r="BR412" s="27"/>
      <c r="BS412" s="27"/>
      <c r="BU412" s="146"/>
      <c r="BV412" s="27"/>
      <c r="BW412" s="27"/>
      <c r="BX412" s="146"/>
      <c r="BY412" s="27"/>
      <c r="CA412" s="146"/>
      <c r="CB412" s="27"/>
      <c r="CD412" s="146"/>
      <c r="CF412" s="27"/>
      <c r="CH412" s="50"/>
      <c r="CI412" s="336">
        <f t="shared" si="6309"/>
        <v>2014</v>
      </c>
      <c r="CJ412" s="274">
        <f t="shared" si="6310"/>
        <v>64688.119999999995</v>
      </c>
      <c r="CK412" s="337">
        <f t="shared" si="6311"/>
        <v>64688.119999999995</v>
      </c>
      <c r="CL412" s="281">
        <f t="shared" si="6312"/>
        <v>1</v>
      </c>
      <c r="CM412" s="281">
        <f t="shared" si="6313"/>
        <v>0</v>
      </c>
      <c r="CN412" s="337">
        <f t="shared" si="6314"/>
        <v>0</v>
      </c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42"/>
      <c r="DQ412" s="78"/>
      <c r="DR412" s="101"/>
      <c r="DS412" s="33"/>
    </row>
    <row r="413" spans="2:165" s="29" customFormat="1" ht="18.75" customHeight="1" x14ac:dyDescent="0.25">
      <c r="B413" s="33"/>
      <c r="C413" s="33"/>
      <c r="D413" s="61"/>
      <c r="E413" s="33"/>
      <c r="F413" s="27"/>
      <c r="G413" s="33"/>
      <c r="I413" s="33"/>
      <c r="K413" s="58"/>
      <c r="M413" s="27"/>
      <c r="N413" s="63"/>
      <c r="P413" s="33"/>
      <c r="R413" s="33"/>
      <c r="T413" s="33"/>
      <c r="U413" s="33"/>
      <c r="V413" s="27"/>
      <c r="W413" s="27"/>
      <c r="X413" s="33"/>
      <c r="Y413" s="27"/>
      <c r="Z413" s="27"/>
      <c r="AA413" s="33"/>
      <c r="AB413" s="27"/>
      <c r="AC413" s="27"/>
      <c r="AD413" s="33"/>
      <c r="AE413" s="27"/>
      <c r="AF413" s="27"/>
      <c r="AG413" s="33"/>
      <c r="AH413" s="27"/>
      <c r="AI413" s="27"/>
      <c r="AJ413" s="33"/>
      <c r="AK413" s="27"/>
      <c r="AL413" s="27"/>
      <c r="AM413" s="33"/>
      <c r="AN413" s="27"/>
      <c r="AO413" s="27"/>
      <c r="AP413" s="33"/>
      <c r="AQ413" s="27"/>
      <c r="AR413" s="27"/>
      <c r="AS413" s="33"/>
      <c r="AT413" s="27"/>
      <c r="AU413" s="27"/>
      <c r="AV413" s="33"/>
      <c r="AW413" s="27"/>
      <c r="AX413" s="155"/>
      <c r="AY413" s="65"/>
      <c r="AZ413" s="7"/>
      <c r="BA413" s="62"/>
      <c r="BB413" s="62"/>
      <c r="BC413" s="7"/>
      <c r="BD413" s="62"/>
      <c r="BE413" s="62"/>
      <c r="BF413" s="27"/>
      <c r="BG413" s="62"/>
      <c r="BH413" s="32"/>
      <c r="BI413" s="146"/>
      <c r="BJ413" s="62"/>
      <c r="BK413" s="32"/>
      <c r="BL413" s="146"/>
      <c r="BM413" s="62"/>
      <c r="BN413" s="32"/>
      <c r="BO413" s="146"/>
      <c r="BP413" s="159"/>
      <c r="BQ413" s="64"/>
      <c r="BR413" s="27"/>
      <c r="BS413" s="27"/>
      <c r="BU413" s="146"/>
      <c r="BV413" s="27"/>
      <c r="BW413" s="27"/>
      <c r="BX413" s="146"/>
      <c r="BY413" s="27"/>
      <c r="CA413" s="146"/>
      <c r="CB413" s="27"/>
      <c r="CD413" s="146"/>
      <c r="CF413" s="27"/>
      <c r="CH413" s="115"/>
      <c r="CI413" s="336">
        <f t="shared" si="6309"/>
        <v>2015</v>
      </c>
      <c r="CJ413" s="274">
        <f t="shared" si="6310"/>
        <v>32432.309999999998</v>
      </c>
      <c r="CK413" s="337">
        <f t="shared" si="6311"/>
        <v>32432.309999999998</v>
      </c>
      <c r="CL413" s="281">
        <f t="shared" si="6312"/>
        <v>1</v>
      </c>
      <c r="CM413" s="281">
        <f t="shared" si="6313"/>
        <v>0</v>
      </c>
      <c r="CN413" s="337">
        <f t="shared" si="6314"/>
        <v>0</v>
      </c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42"/>
      <c r="DQ413" s="78"/>
      <c r="DR413" s="101"/>
      <c r="DS413" s="33"/>
    </row>
    <row r="414" spans="2:165" s="29" customFormat="1" ht="18.75" customHeight="1" x14ac:dyDescent="0.25">
      <c r="B414" s="33"/>
      <c r="C414" s="33"/>
      <c r="D414" s="61"/>
      <c r="E414" s="33"/>
      <c r="F414" s="27"/>
      <c r="G414" s="33"/>
      <c r="I414" s="33"/>
      <c r="K414" s="58"/>
      <c r="M414" s="27"/>
      <c r="N414" s="63"/>
      <c r="P414" s="33"/>
      <c r="R414" s="33"/>
      <c r="T414" s="33"/>
      <c r="U414" s="33"/>
      <c r="V414" s="27"/>
      <c r="W414" s="27"/>
      <c r="X414" s="33"/>
      <c r="Y414" s="27"/>
      <c r="Z414" s="27"/>
      <c r="AA414" s="33"/>
      <c r="AB414" s="27"/>
      <c r="AC414" s="27"/>
      <c r="AD414" s="33"/>
      <c r="AE414" s="27"/>
      <c r="AF414" s="27"/>
      <c r="AG414" s="33"/>
      <c r="AH414" s="27"/>
      <c r="AI414" s="27"/>
      <c r="AJ414" s="33"/>
      <c r="AK414" s="27"/>
      <c r="AL414" s="27"/>
      <c r="AM414" s="33"/>
      <c r="AN414" s="27"/>
      <c r="AO414" s="27"/>
      <c r="AP414" s="33"/>
      <c r="AQ414" s="27"/>
      <c r="AR414" s="27"/>
      <c r="AS414" s="33"/>
      <c r="AT414" s="27"/>
      <c r="AU414" s="27"/>
      <c r="AV414" s="33"/>
      <c r="AW414" s="27"/>
      <c r="AX414" s="155"/>
      <c r="AY414" s="65"/>
      <c r="AZ414" s="7"/>
      <c r="BA414" s="62"/>
      <c r="BB414" s="62"/>
      <c r="BC414" s="7"/>
      <c r="BD414" s="62"/>
      <c r="BE414" s="62"/>
      <c r="BF414" s="27"/>
      <c r="BG414" s="62"/>
      <c r="BH414" s="32"/>
      <c r="BI414" s="146"/>
      <c r="BJ414" s="62"/>
      <c r="BK414" s="32"/>
      <c r="BL414" s="146"/>
      <c r="BM414" s="62"/>
      <c r="BN414" s="32"/>
      <c r="BO414" s="146"/>
      <c r="BP414" s="159"/>
      <c r="BQ414" s="64"/>
      <c r="BR414" s="27"/>
      <c r="BS414" s="27"/>
      <c r="BU414" s="146"/>
      <c r="BV414" s="27"/>
      <c r="BW414" s="27"/>
      <c r="BX414" s="146"/>
      <c r="BY414" s="27"/>
      <c r="CA414" s="146"/>
      <c r="CB414" s="27"/>
      <c r="CD414" s="146"/>
      <c r="CF414" s="27"/>
      <c r="CH414" s="50"/>
      <c r="CI414" s="336">
        <f t="shared" si="6309"/>
        <v>2016</v>
      </c>
      <c r="CJ414" s="274">
        <f t="shared" si="6310"/>
        <v>52035.49</v>
      </c>
      <c r="CK414" s="337">
        <f t="shared" si="6311"/>
        <v>52035.49</v>
      </c>
      <c r="CL414" s="281">
        <f t="shared" si="6312"/>
        <v>1</v>
      </c>
      <c r="CM414" s="281">
        <f t="shared" si="6313"/>
        <v>0</v>
      </c>
      <c r="CN414" s="337">
        <f t="shared" si="6314"/>
        <v>0</v>
      </c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42"/>
      <c r="DQ414" s="78"/>
      <c r="DR414" s="101"/>
      <c r="DS414" s="33"/>
    </row>
    <row r="415" spans="2:165" s="29" customFormat="1" ht="18.75" customHeight="1" x14ac:dyDescent="0.25">
      <c r="B415" s="33"/>
      <c r="C415" s="33"/>
      <c r="D415" s="66"/>
      <c r="E415" s="33"/>
      <c r="F415" s="27"/>
      <c r="G415" s="33"/>
      <c r="I415" s="33"/>
      <c r="K415" s="58"/>
      <c r="M415" s="27"/>
      <c r="N415" s="63"/>
      <c r="P415" s="33"/>
      <c r="R415" s="33"/>
      <c r="T415" s="33"/>
      <c r="U415" s="33"/>
      <c r="V415" s="27"/>
      <c r="W415" s="27"/>
      <c r="X415" s="33"/>
      <c r="Y415" s="27"/>
      <c r="Z415" s="27"/>
      <c r="AA415" s="33"/>
      <c r="AB415" s="27"/>
      <c r="AC415" s="27"/>
      <c r="AD415" s="33"/>
      <c r="AE415" s="27"/>
      <c r="AF415" s="27"/>
      <c r="AG415" s="33"/>
      <c r="AH415" s="27"/>
      <c r="AI415" s="27"/>
      <c r="AJ415" s="33"/>
      <c r="AK415" s="27"/>
      <c r="AL415" s="27"/>
      <c r="AM415" s="33"/>
      <c r="AN415" s="27"/>
      <c r="AO415" s="27"/>
      <c r="AP415" s="33"/>
      <c r="AQ415" s="27"/>
      <c r="AR415" s="27"/>
      <c r="AS415" s="33"/>
      <c r="AT415" s="27"/>
      <c r="AU415" s="27"/>
      <c r="AV415" s="33"/>
      <c r="AW415" s="27"/>
      <c r="AX415" s="155"/>
      <c r="AY415" s="65"/>
      <c r="AZ415" s="7"/>
      <c r="BA415" s="62"/>
      <c r="BB415" s="62"/>
      <c r="BC415" s="7"/>
      <c r="BD415" s="62"/>
      <c r="BE415" s="62"/>
      <c r="BF415" s="27"/>
      <c r="BG415" s="62"/>
      <c r="BH415" s="32"/>
      <c r="BI415" s="146"/>
      <c r="BJ415" s="62"/>
      <c r="BK415" s="32"/>
      <c r="BL415" s="146"/>
      <c r="BM415" s="62"/>
      <c r="BN415" s="32"/>
      <c r="BO415" s="146"/>
      <c r="BP415" s="159"/>
      <c r="BQ415" s="64"/>
      <c r="BR415" s="27"/>
      <c r="BS415" s="27"/>
      <c r="BU415" s="146"/>
      <c r="BV415" s="27"/>
      <c r="BW415" s="27"/>
      <c r="BX415" s="146"/>
      <c r="BY415" s="27"/>
      <c r="CA415" s="146"/>
      <c r="CB415" s="27"/>
      <c r="CD415" s="146"/>
      <c r="CF415" s="27"/>
      <c r="CH415" s="50"/>
      <c r="CI415" s="336">
        <f t="shared" si="6309"/>
        <v>2017</v>
      </c>
      <c r="CJ415" s="274">
        <f t="shared" si="6310"/>
        <v>59458.94</v>
      </c>
      <c r="CK415" s="337">
        <f t="shared" si="6311"/>
        <v>59458.94</v>
      </c>
      <c r="CL415" s="281">
        <f t="shared" si="6312"/>
        <v>1</v>
      </c>
      <c r="CM415" s="281">
        <f t="shared" si="6313"/>
        <v>0</v>
      </c>
      <c r="CN415" s="337">
        <f t="shared" si="6314"/>
        <v>0</v>
      </c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42"/>
      <c r="DQ415" s="78"/>
      <c r="DR415" s="101"/>
      <c r="DS415" s="33"/>
    </row>
    <row r="416" spans="2:165" s="29" customFormat="1" ht="18.75" customHeight="1" x14ac:dyDescent="0.25">
      <c r="B416" s="33"/>
      <c r="C416" s="33"/>
      <c r="D416" s="66"/>
      <c r="E416" s="33"/>
      <c r="F416" s="27"/>
      <c r="G416" s="33"/>
      <c r="I416" s="33"/>
      <c r="K416" s="58"/>
      <c r="M416" s="27"/>
      <c r="N416" s="63"/>
      <c r="P416" s="33"/>
      <c r="R416" s="33"/>
      <c r="T416" s="33"/>
      <c r="U416" s="33"/>
      <c r="V416" s="27"/>
      <c r="W416" s="27"/>
      <c r="X416" s="33"/>
      <c r="Y416" s="27"/>
      <c r="Z416" s="27"/>
      <c r="AA416" s="33"/>
      <c r="AB416" s="27"/>
      <c r="AC416" s="27"/>
      <c r="AD416" s="33"/>
      <c r="AE416" s="27"/>
      <c r="AF416" s="27"/>
      <c r="AG416" s="33"/>
      <c r="AH416" s="27"/>
      <c r="AI416" s="27"/>
      <c r="AJ416" s="33"/>
      <c r="AK416" s="27"/>
      <c r="AL416" s="27"/>
      <c r="AM416" s="33"/>
      <c r="AN416" s="27"/>
      <c r="AO416" s="27"/>
      <c r="AP416" s="33"/>
      <c r="AQ416" s="27"/>
      <c r="AR416" s="27"/>
      <c r="AS416" s="33"/>
      <c r="AT416" s="27"/>
      <c r="AU416" s="27"/>
      <c r="AV416" s="33"/>
      <c r="AW416" s="27"/>
      <c r="AX416" s="155"/>
      <c r="AY416" s="65"/>
      <c r="AZ416" s="7"/>
      <c r="BA416" s="62"/>
      <c r="BB416" s="62"/>
      <c r="BC416" s="7"/>
      <c r="BD416" s="62"/>
      <c r="BE416" s="62"/>
      <c r="BF416" s="27"/>
      <c r="BG416" s="62"/>
      <c r="BH416" s="32"/>
      <c r="BI416" s="146"/>
      <c r="BJ416" s="62"/>
      <c r="BK416" s="32"/>
      <c r="BL416" s="146"/>
      <c r="BM416" s="62"/>
      <c r="BN416" s="32"/>
      <c r="BO416" s="146"/>
      <c r="BP416" s="159"/>
      <c r="BQ416" s="64"/>
      <c r="BR416" s="27"/>
      <c r="BS416" s="27"/>
      <c r="BU416" s="146"/>
      <c r="BV416" s="27"/>
      <c r="BW416" s="27"/>
      <c r="BX416" s="146"/>
      <c r="BY416" s="27"/>
      <c r="CA416" s="146"/>
      <c r="CB416" s="27"/>
      <c r="CD416" s="146"/>
      <c r="CF416" s="27"/>
      <c r="CH416" s="50"/>
      <c r="CI416" s="336">
        <f t="shared" si="6309"/>
        <v>2018</v>
      </c>
      <c r="CJ416" s="274">
        <f t="shared" si="6310"/>
        <v>60852.15</v>
      </c>
      <c r="CK416" s="337">
        <f t="shared" si="6311"/>
        <v>60852.15</v>
      </c>
      <c r="CL416" s="281">
        <f t="shared" si="6312"/>
        <v>1</v>
      </c>
      <c r="CM416" s="281">
        <f t="shared" si="6313"/>
        <v>0</v>
      </c>
      <c r="CN416" s="337">
        <f t="shared" si="6314"/>
        <v>0</v>
      </c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42"/>
      <c r="DQ416" s="78"/>
      <c r="DR416" s="101"/>
      <c r="DS416" s="33"/>
    </row>
    <row r="417" spans="2:123" s="29" customFormat="1" ht="18.75" customHeight="1" x14ac:dyDescent="0.25">
      <c r="B417" s="33"/>
      <c r="C417" s="33"/>
      <c r="D417" s="61"/>
      <c r="E417" s="33"/>
      <c r="F417" s="27"/>
      <c r="G417" s="33"/>
      <c r="I417" s="33"/>
      <c r="K417" s="58"/>
      <c r="M417" s="27"/>
      <c r="N417" s="63"/>
      <c r="P417" s="33"/>
      <c r="R417" s="33"/>
      <c r="T417" s="33"/>
      <c r="U417" s="33"/>
      <c r="V417" s="27"/>
      <c r="W417" s="27"/>
      <c r="X417" s="33"/>
      <c r="Y417" s="27"/>
      <c r="Z417" s="27"/>
      <c r="AA417" s="33"/>
      <c r="AB417" s="27"/>
      <c r="AC417" s="27"/>
      <c r="AD417" s="33"/>
      <c r="AE417" s="27"/>
      <c r="AF417" s="27"/>
      <c r="AG417" s="33"/>
      <c r="AH417" s="27"/>
      <c r="AI417" s="27"/>
      <c r="AJ417" s="33"/>
      <c r="AK417" s="27"/>
      <c r="AL417" s="27"/>
      <c r="AM417" s="33"/>
      <c r="AN417" s="27"/>
      <c r="AO417" s="27"/>
      <c r="AP417" s="33"/>
      <c r="AQ417" s="27"/>
      <c r="AR417" s="27"/>
      <c r="AS417" s="33"/>
      <c r="AT417" s="27"/>
      <c r="AU417" s="27"/>
      <c r="AV417" s="33"/>
      <c r="AW417" s="27"/>
      <c r="AX417" s="155"/>
      <c r="AY417" s="65"/>
      <c r="AZ417" s="7"/>
      <c r="BA417" s="62"/>
      <c r="BB417" s="62"/>
      <c r="BC417" s="7"/>
      <c r="BD417" s="62"/>
      <c r="BE417" s="62"/>
      <c r="BF417" s="27"/>
      <c r="BG417" s="62"/>
      <c r="BH417" s="32"/>
      <c r="BI417" s="146"/>
      <c r="BJ417" s="62"/>
      <c r="BK417" s="32"/>
      <c r="BL417" s="146"/>
      <c r="BM417" s="62"/>
      <c r="BN417" s="32"/>
      <c r="BO417" s="146"/>
      <c r="BP417" s="159"/>
      <c r="BQ417" s="64"/>
      <c r="BR417" s="27"/>
      <c r="BS417" s="27"/>
      <c r="BU417" s="146"/>
      <c r="BV417" s="27"/>
      <c r="BW417" s="27"/>
      <c r="BX417" s="146"/>
      <c r="BY417" s="27"/>
      <c r="CA417" s="146"/>
      <c r="CB417" s="27"/>
      <c r="CD417" s="146"/>
      <c r="CF417" s="27"/>
      <c r="CH417" s="50"/>
      <c r="CI417" s="336">
        <f t="shared" si="6309"/>
        <v>2019</v>
      </c>
      <c r="CJ417" s="274">
        <f t="shared" si="6310"/>
        <v>35620.42</v>
      </c>
      <c r="CK417" s="337">
        <f t="shared" si="6311"/>
        <v>35620.42</v>
      </c>
      <c r="CL417" s="281">
        <f t="shared" si="6312"/>
        <v>1</v>
      </c>
      <c r="CM417" s="281">
        <f t="shared" si="6313"/>
        <v>0</v>
      </c>
      <c r="CN417" s="337">
        <f t="shared" si="6314"/>
        <v>0</v>
      </c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42"/>
      <c r="DQ417" s="78"/>
      <c r="DR417" s="101"/>
      <c r="DS417" s="33"/>
    </row>
    <row r="418" spans="2:123" s="29" customFormat="1" ht="18.75" customHeight="1" x14ac:dyDescent="0.25">
      <c r="B418" s="33"/>
      <c r="C418" s="33"/>
      <c r="D418" s="61"/>
      <c r="E418" s="33"/>
      <c r="F418" s="27"/>
      <c r="G418" s="33"/>
      <c r="I418" s="33"/>
      <c r="K418" s="58"/>
      <c r="M418" s="27"/>
      <c r="N418" s="63"/>
      <c r="P418" s="33"/>
      <c r="R418" s="33"/>
      <c r="T418" s="33"/>
      <c r="U418" s="33"/>
      <c r="V418" s="27"/>
      <c r="W418" s="27"/>
      <c r="X418" s="33"/>
      <c r="Y418" s="27"/>
      <c r="Z418" s="27"/>
      <c r="AA418" s="33"/>
      <c r="AB418" s="27"/>
      <c r="AC418" s="27"/>
      <c r="AD418" s="33"/>
      <c r="AE418" s="27"/>
      <c r="AF418" s="27"/>
      <c r="AG418" s="33"/>
      <c r="AH418" s="27"/>
      <c r="AI418" s="27"/>
      <c r="AJ418" s="33"/>
      <c r="AK418" s="27"/>
      <c r="AL418" s="27"/>
      <c r="AM418" s="33"/>
      <c r="AN418" s="27"/>
      <c r="AO418" s="27"/>
      <c r="AP418" s="33"/>
      <c r="AQ418" s="27"/>
      <c r="AR418" s="27"/>
      <c r="AS418" s="33"/>
      <c r="AT418" s="27"/>
      <c r="AU418" s="27"/>
      <c r="AV418" s="33"/>
      <c r="AW418" s="27"/>
      <c r="AX418" s="155"/>
      <c r="AY418" s="65"/>
      <c r="AZ418" s="7"/>
      <c r="BA418" s="62"/>
      <c r="BB418" s="62"/>
      <c r="BC418" s="7"/>
      <c r="BD418" s="62"/>
      <c r="BE418" s="62"/>
      <c r="BF418" s="27"/>
      <c r="BG418" s="62"/>
      <c r="BH418" s="32"/>
      <c r="BI418" s="146"/>
      <c r="BJ418" s="62"/>
      <c r="BK418" s="32"/>
      <c r="BL418" s="146"/>
      <c r="BM418" s="62"/>
      <c r="BN418" s="32"/>
      <c r="BO418" s="146"/>
      <c r="BP418" s="159"/>
      <c r="BQ418" s="64"/>
      <c r="BR418" s="27"/>
      <c r="BS418" s="27"/>
      <c r="BU418" s="146"/>
      <c r="BV418" s="27"/>
      <c r="BW418" s="27"/>
      <c r="BX418" s="146"/>
      <c r="BY418" s="27"/>
      <c r="CA418" s="146"/>
      <c r="CB418" s="27"/>
      <c r="CD418" s="146"/>
      <c r="CF418" s="27"/>
      <c r="CH418" s="50"/>
      <c r="CI418" s="336">
        <f t="shared" si="6309"/>
        <v>2020</v>
      </c>
      <c r="CJ418" s="274">
        <f t="shared" si="6310"/>
        <v>121842.36000000002</v>
      </c>
      <c r="CK418" s="337">
        <f t="shared" si="6311"/>
        <v>121842.36000000002</v>
      </c>
      <c r="CL418" s="281">
        <f t="shared" si="6312"/>
        <v>1</v>
      </c>
      <c r="CM418" s="281">
        <f t="shared" si="6313"/>
        <v>0</v>
      </c>
      <c r="CN418" s="337">
        <f t="shared" si="6314"/>
        <v>0</v>
      </c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42"/>
      <c r="DQ418" s="78"/>
      <c r="DR418" s="101"/>
      <c r="DS418" s="33"/>
    </row>
    <row r="419" spans="2:123" s="29" customFormat="1" ht="18.75" customHeight="1" x14ac:dyDescent="0.25">
      <c r="B419" s="33"/>
      <c r="C419" s="33"/>
      <c r="D419" s="61"/>
      <c r="E419" s="33"/>
      <c r="F419" s="27"/>
      <c r="G419" s="33"/>
      <c r="I419" s="33"/>
      <c r="K419" s="58"/>
      <c r="M419" s="27"/>
      <c r="N419" s="63"/>
      <c r="P419" s="33"/>
      <c r="R419" s="33"/>
      <c r="T419" s="33"/>
      <c r="U419" s="33"/>
      <c r="V419" s="27"/>
      <c r="W419" s="27"/>
      <c r="X419" s="33"/>
      <c r="Y419" s="27"/>
      <c r="Z419" s="27"/>
      <c r="AA419" s="33"/>
      <c r="AB419" s="27"/>
      <c r="AC419" s="27"/>
      <c r="AD419" s="33"/>
      <c r="AE419" s="27"/>
      <c r="AF419" s="27"/>
      <c r="AG419" s="33"/>
      <c r="AH419" s="27"/>
      <c r="AI419" s="27"/>
      <c r="AJ419" s="33"/>
      <c r="AK419" s="27"/>
      <c r="AL419" s="27"/>
      <c r="AM419" s="33"/>
      <c r="AN419" s="27"/>
      <c r="AO419" s="27"/>
      <c r="AP419" s="33"/>
      <c r="AQ419" s="27"/>
      <c r="AR419" s="27"/>
      <c r="AS419" s="33"/>
      <c r="AT419" s="27"/>
      <c r="AU419" s="27"/>
      <c r="AV419" s="33"/>
      <c r="AW419" s="27"/>
      <c r="AX419" s="155"/>
      <c r="AY419" s="65"/>
      <c r="AZ419" s="7"/>
      <c r="BA419" s="62"/>
      <c r="BB419" s="62"/>
      <c r="BC419" s="7"/>
      <c r="BD419" s="62"/>
      <c r="BE419" s="62"/>
      <c r="BF419" s="27"/>
      <c r="BG419" s="62"/>
      <c r="BH419" s="32"/>
      <c r="BI419" s="146"/>
      <c r="BJ419" s="62"/>
      <c r="BK419" s="32"/>
      <c r="BL419" s="146"/>
      <c r="BM419" s="62"/>
      <c r="BN419" s="32"/>
      <c r="BO419" s="146"/>
      <c r="BP419" s="159"/>
      <c r="BQ419" s="64"/>
      <c r="BR419" s="27"/>
      <c r="BS419" s="27"/>
      <c r="BU419" s="146"/>
      <c r="BV419" s="27"/>
      <c r="BW419" s="27"/>
      <c r="BX419" s="146"/>
      <c r="BY419" s="27"/>
      <c r="CA419" s="146"/>
      <c r="CB419" s="27"/>
      <c r="CD419" s="146"/>
      <c r="CF419" s="27"/>
      <c r="CH419" s="50"/>
      <c r="CI419" s="336">
        <f t="shared" si="6309"/>
        <v>2021</v>
      </c>
      <c r="CJ419" s="274">
        <f>CF374</f>
        <v>47428.119999999995</v>
      </c>
      <c r="CK419" s="337">
        <f t="shared" si="6311"/>
        <v>11857.029999999999</v>
      </c>
      <c r="CL419" s="281">
        <f>(CJ419&gt;0)*0.25</f>
        <v>0.25</v>
      </c>
      <c r="CM419" s="281">
        <f t="shared" si="6313"/>
        <v>0</v>
      </c>
      <c r="CN419" s="337">
        <f t="shared" si="6314"/>
        <v>0</v>
      </c>
      <c r="CQ419" s="118"/>
      <c r="CR419" s="118"/>
      <c r="CS419" s="118"/>
      <c r="CT419" s="116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42"/>
      <c r="DQ419" s="78"/>
      <c r="DR419" s="101"/>
      <c r="DS419" s="33"/>
    </row>
    <row r="420" spans="2:123" s="29" customFormat="1" ht="18.75" customHeight="1" x14ac:dyDescent="0.25">
      <c r="B420" s="33"/>
      <c r="C420" s="33"/>
      <c r="D420" s="61"/>
      <c r="E420" s="33"/>
      <c r="F420" s="27"/>
      <c r="G420" s="33"/>
      <c r="I420" s="33"/>
      <c r="K420" s="58"/>
      <c r="M420" s="27"/>
      <c r="N420" s="63"/>
      <c r="P420" s="33"/>
      <c r="R420" s="33"/>
      <c r="T420" s="33"/>
      <c r="U420" s="33"/>
      <c r="V420" s="27"/>
      <c r="W420" s="27"/>
      <c r="X420" s="33"/>
      <c r="Y420" s="27"/>
      <c r="Z420" s="27"/>
      <c r="AA420" s="33"/>
      <c r="AB420" s="27"/>
      <c r="AC420" s="27"/>
      <c r="AD420" s="33"/>
      <c r="AE420" s="27"/>
      <c r="AF420" s="27"/>
      <c r="AG420" s="33"/>
      <c r="AH420" s="27"/>
      <c r="AI420" s="27"/>
      <c r="AJ420" s="33"/>
      <c r="AK420" s="27"/>
      <c r="AL420" s="27"/>
      <c r="AM420" s="33"/>
      <c r="AN420" s="27"/>
      <c r="AO420" s="27"/>
      <c r="AP420" s="33"/>
      <c r="AQ420" s="27"/>
      <c r="AR420" s="27"/>
      <c r="AS420" s="33"/>
      <c r="AT420" s="27"/>
      <c r="AU420" s="27"/>
      <c r="AV420" s="33"/>
      <c r="AW420" s="27"/>
      <c r="AX420" s="155"/>
      <c r="AY420" s="65"/>
      <c r="AZ420" s="7"/>
      <c r="BA420" s="62"/>
      <c r="BB420" s="62"/>
      <c r="BC420" s="7"/>
      <c r="BD420" s="62"/>
      <c r="BE420" s="62"/>
      <c r="BF420" s="27"/>
      <c r="BG420" s="62"/>
      <c r="BH420" s="32"/>
      <c r="BI420" s="146"/>
      <c r="BJ420" s="62"/>
      <c r="BK420" s="32"/>
      <c r="BL420" s="146"/>
      <c r="BM420" s="62"/>
      <c r="BN420" s="32"/>
      <c r="BO420" s="146"/>
      <c r="BP420" s="159"/>
      <c r="BQ420" s="64"/>
      <c r="BR420" s="27"/>
      <c r="BS420" s="27"/>
      <c r="BU420" s="146"/>
      <c r="BV420" s="27"/>
      <c r="BW420" s="27"/>
      <c r="BX420" s="146"/>
      <c r="BY420" s="27"/>
      <c r="CA420" s="146"/>
      <c r="CB420" s="27"/>
      <c r="CD420" s="146"/>
      <c r="CF420" s="27"/>
      <c r="CH420" s="50"/>
      <c r="CI420" s="336"/>
      <c r="CJ420" s="274"/>
      <c r="CK420" s="337"/>
      <c r="CL420" s="281"/>
      <c r="CM420" s="281"/>
      <c r="CN420" s="337"/>
      <c r="CQ420" s="33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42"/>
      <c r="DQ420" s="78"/>
      <c r="DR420" s="101"/>
      <c r="DS420" s="33"/>
    </row>
    <row r="421" spans="2:123" s="29" customFormat="1" ht="18.75" customHeight="1" x14ac:dyDescent="0.25">
      <c r="B421" s="33"/>
      <c r="C421" s="33"/>
      <c r="D421" s="61"/>
      <c r="E421" s="33"/>
      <c r="F421" s="27"/>
      <c r="G421" s="33"/>
      <c r="I421" s="33"/>
      <c r="K421" s="58"/>
      <c r="M421" s="27"/>
      <c r="N421" s="63"/>
      <c r="P421" s="33"/>
      <c r="R421" s="33"/>
      <c r="T421" s="33"/>
      <c r="U421" s="33"/>
      <c r="V421" s="27"/>
      <c r="W421" s="27"/>
      <c r="X421" s="33"/>
      <c r="Y421" s="27"/>
      <c r="Z421" s="27"/>
      <c r="AA421" s="33"/>
      <c r="AB421" s="27"/>
      <c r="AC421" s="27"/>
      <c r="AD421" s="33"/>
      <c r="AE421" s="27"/>
      <c r="AF421" s="27"/>
      <c r="AG421" s="33"/>
      <c r="AH421" s="27"/>
      <c r="AI421" s="27"/>
      <c r="AJ421" s="33"/>
      <c r="AK421" s="27"/>
      <c r="AL421" s="27"/>
      <c r="AM421" s="33"/>
      <c r="AN421" s="27"/>
      <c r="AO421" s="27"/>
      <c r="AP421" s="33"/>
      <c r="AQ421" s="27"/>
      <c r="AR421" s="27"/>
      <c r="AS421" s="33"/>
      <c r="AT421" s="27"/>
      <c r="AU421" s="27"/>
      <c r="AV421" s="33"/>
      <c r="AW421" s="27"/>
      <c r="AX421" s="155"/>
      <c r="AY421" s="65"/>
      <c r="AZ421" s="7"/>
      <c r="BA421" s="62"/>
      <c r="BB421" s="62"/>
      <c r="BC421" s="7"/>
      <c r="BD421" s="62"/>
      <c r="BE421" s="62"/>
      <c r="BF421" s="27"/>
      <c r="BG421" s="62"/>
      <c r="BH421" s="32"/>
      <c r="BI421" s="146"/>
      <c r="BJ421" s="62"/>
      <c r="BK421" s="32"/>
      <c r="BL421" s="146"/>
      <c r="BM421" s="62"/>
      <c r="BN421" s="32"/>
      <c r="BO421" s="146"/>
      <c r="BP421" s="159"/>
      <c r="BQ421" s="64"/>
      <c r="BR421" s="27"/>
      <c r="BS421" s="27"/>
      <c r="BU421" s="146"/>
      <c r="BV421" s="27"/>
      <c r="BW421" s="27"/>
      <c r="BX421" s="146"/>
      <c r="BY421" s="27"/>
      <c r="CA421" s="146"/>
      <c r="CB421" s="27"/>
      <c r="CD421" s="146"/>
      <c r="CF421" s="27"/>
      <c r="CH421" s="50"/>
      <c r="CI421" s="336" t="s">
        <v>29</v>
      </c>
      <c r="CJ421" s="338">
        <f>MAX(CK398:CK419)</f>
        <v>208099.11</v>
      </c>
      <c r="CK421" s="338">
        <f>SUM(CK398:CK419)</f>
        <v>1570512.09</v>
      </c>
      <c r="CL421" s="281">
        <f>SUM(CL398:CL419)</f>
        <v>21.25</v>
      </c>
      <c r="CM421" s="281">
        <f>SUM(CM398:CM419)</f>
        <v>0</v>
      </c>
      <c r="CN421" s="337">
        <f>SUM(CN398:CN420)</f>
        <v>0</v>
      </c>
      <c r="CQ421" s="33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42"/>
      <c r="DQ421" s="78"/>
      <c r="DR421" s="101"/>
      <c r="DS421" s="33"/>
    </row>
    <row r="422" spans="2:123" s="29" customFormat="1" ht="18.75" customHeight="1" x14ac:dyDescent="0.25">
      <c r="B422" s="33"/>
      <c r="C422" s="33"/>
      <c r="D422" s="61"/>
      <c r="E422" s="33"/>
      <c r="F422" s="27"/>
      <c r="G422" s="33"/>
      <c r="I422" s="33"/>
      <c r="K422" s="58"/>
      <c r="M422" s="27"/>
      <c r="N422" s="63"/>
      <c r="P422" s="33"/>
      <c r="R422" s="33"/>
      <c r="T422" s="33"/>
      <c r="U422" s="33"/>
      <c r="V422" s="27"/>
      <c r="W422" s="27"/>
      <c r="X422" s="33"/>
      <c r="Y422" s="27"/>
      <c r="Z422" s="27"/>
      <c r="AA422" s="33"/>
      <c r="AB422" s="27"/>
      <c r="AC422" s="27"/>
      <c r="AD422" s="33"/>
      <c r="AE422" s="27"/>
      <c r="AF422" s="27"/>
      <c r="AG422" s="33"/>
      <c r="AH422" s="27"/>
      <c r="AI422" s="27"/>
      <c r="AJ422" s="33"/>
      <c r="AK422" s="27"/>
      <c r="AL422" s="27"/>
      <c r="AM422" s="33"/>
      <c r="AN422" s="27"/>
      <c r="AO422" s="27"/>
      <c r="AP422" s="33"/>
      <c r="AQ422" s="27"/>
      <c r="AR422" s="27"/>
      <c r="AS422" s="33"/>
      <c r="AT422" s="27"/>
      <c r="AU422" s="27"/>
      <c r="AV422" s="33"/>
      <c r="AW422" s="27"/>
      <c r="AX422" s="155"/>
      <c r="AY422" s="65"/>
      <c r="AZ422" s="7"/>
      <c r="BA422" s="62"/>
      <c r="BB422" s="62"/>
      <c r="BC422" s="7"/>
      <c r="BD422" s="62"/>
      <c r="BE422" s="62"/>
      <c r="BF422" s="27"/>
      <c r="BG422" s="62"/>
      <c r="BH422" s="32"/>
      <c r="BI422" s="146"/>
      <c r="BJ422" s="62"/>
      <c r="BK422" s="32"/>
      <c r="BL422" s="146"/>
      <c r="BM422" s="62"/>
      <c r="BN422" s="32"/>
      <c r="BO422" s="146"/>
      <c r="BP422" s="159"/>
      <c r="BQ422" s="64"/>
      <c r="BR422" s="27"/>
      <c r="BS422" s="27"/>
      <c r="BU422" s="146"/>
      <c r="BV422" s="27"/>
      <c r="BW422" s="27"/>
      <c r="BX422" s="146"/>
      <c r="BY422" s="27"/>
      <c r="CA422" s="146"/>
      <c r="CB422" s="27"/>
      <c r="CD422" s="146"/>
      <c r="CF422" s="27"/>
      <c r="CH422" s="50"/>
      <c r="CI422" s="279"/>
      <c r="CJ422" s="279"/>
      <c r="CK422" s="328"/>
      <c r="CL422" s="279"/>
      <c r="CM422" s="279"/>
      <c r="CN422" s="328"/>
      <c r="CQ422" s="33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42"/>
      <c r="DQ422" s="78"/>
      <c r="DR422" s="101"/>
      <c r="DS422" s="33"/>
    </row>
    <row r="423" spans="2:123" s="29" customFormat="1" ht="18.75" customHeight="1" x14ac:dyDescent="0.25">
      <c r="B423" s="33"/>
      <c r="C423" s="33"/>
      <c r="D423" s="61"/>
      <c r="E423" s="33"/>
      <c r="F423" s="27"/>
      <c r="G423" s="33"/>
      <c r="I423" s="33"/>
      <c r="K423" s="58"/>
      <c r="M423" s="27"/>
      <c r="N423" s="63"/>
      <c r="P423" s="33"/>
      <c r="R423" s="33"/>
      <c r="T423" s="33"/>
      <c r="U423" s="33"/>
      <c r="V423" s="27"/>
      <c r="W423" s="27"/>
      <c r="X423" s="33"/>
      <c r="Y423" s="27"/>
      <c r="Z423" s="27"/>
      <c r="AA423" s="33"/>
      <c r="AB423" s="27"/>
      <c r="AC423" s="27"/>
      <c r="AD423" s="33"/>
      <c r="AE423" s="27"/>
      <c r="AF423" s="27"/>
      <c r="AG423" s="33"/>
      <c r="AH423" s="27"/>
      <c r="AI423" s="27"/>
      <c r="AJ423" s="33"/>
      <c r="AK423" s="27"/>
      <c r="AL423" s="27"/>
      <c r="AM423" s="33"/>
      <c r="AN423" s="27"/>
      <c r="AO423" s="27"/>
      <c r="AP423" s="33"/>
      <c r="AQ423" s="27"/>
      <c r="AR423" s="27"/>
      <c r="AS423" s="33"/>
      <c r="AT423" s="27"/>
      <c r="AU423" s="27"/>
      <c r="AV423" s="33"/>
      <c r="AW423" s="27"/>
      <c r="AX423" s="155"/>
      <c r="AY423" s="65"/>
      <c r="AZ423" s="7"/>
      <c r="BA423" s="62"/>
      <c r="BB423" s="62"/>
      <c r="BC423" s="7"/>
      <c r="BD423" s="62"/>
      <c r="BE423" s="62"/>
      <c r="BF423" s="27"/>
      <c r="BG423" s="62"/>
      <c r="BH423" s="32"/>
      <c r="BI423" s="146"/>
      <c r="BJ423" s="62"/>
      <c r="BK423" s="32"/>
      <c r="BL423" s="146"/>
      <c r="BM423" s="62"/>
      <c r="BN423" s="32"/>
      <c r="BO423" s="146"/>
      <c r="BP423" s="159"/>
      <c r="BQ423" s="64"/>
      <c r="BR423" s="27"/>
      <c r="BS423" s="27"/>
      <c r="BU423" s="146"/>
      <c r="BV423" s="27"/>
      <c r="BW423" s="27"/>
      <c r="BX423" s="146"/>
      <c r="BY423" s="27"/>
      <c r="CA423" s="146"/>
      <c r="CB423" s="27"/>
      <c r="CD423" s="146"/>
      <c r="CF423" s="27"/>
      <c r="CH423" s="50"/>
      <c r="CI423" s="279"/>
      <c r="CJ423" s="339">
        <f>SUM(CJ398:CJ419)/CL421</f>
        <v>75580.384941176482</v>
      </c>
      <c r="CK423" s="279"/>
      <c r="CL423" s="279"/>
      <c r="CM423" s="279"/>
      <c r="CN423" s="279"/>
      <c r="CQ423" s="33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42"/>
      <c r="DQ423" s="78"/>
      <c r="DR423" s="101"/>
      <c r="DS423" s="33"/>
    </row>
    <row r="424" spans="2:123" s="29" customFormat="1" ht="18.75" customHeight="1" x14ac:dyDescent="0.25">
      <c r="B424" s="33"/>
      <c r="C424" s="33"/>
      <c r="D424" s="61"/>
      <c r="E424" s="33"/>
      <c r="F424" s="27"/>
      <c r="G424" s="33"/>
      <c r="I424" s="33"/>
      <c r="K424" s="58"/>
      <c r="M424" s="27"/>
      <c r="N424" s="63"/>
      <c r="P424" s="33"/>
      <c r="R424" s="33"/>
      <c r="T424" s="33"/>
      <c r="U424" s="33"/>
      <c r="V424" s="27"/>
      <c r="W424" s="27"/>
      <c r="X424" s="33"/>
      <c r="Y424" s="27"/>
      <c r="Z424" s="27"/>
      <c r="AA424" s="33"/>
      <c r="AB424" s="27"/>
      <c r="AC424" s="27"/>
      <c r="AD424" s="33"/>
      <c r="AE424" s="27"/>
      <c r="AF424" s="27"/>
      <c r="AG424" s="33"/>
      <c r="AH424" s="27"/>
      <c r="AI424" s="27"/>
      <c r="AJ424" s="33"/>
      <c r="AK424" s="27"/>
      <c r="AL424" s="27"/>
      <c r="AM424" s="33"/>
      <c r="AN424" s="27"/>
      <c r="AO424" s="27"/>
      <c r="AP424" s="33"/>
      <c r="AQ424" s="27"/>
      <c r="AR424" s="27"/>
      <c r="AS424" s="33"/>
      <c r="AT424" s="27"/>
      <c r="AU424" s="27"/>
      <c r="AV424" s="33"/>
      <c r="AW424" s="27"/>
      <c r="AX424" s="155"/>
      <c r="AY424" s="65"/>
      <c r="AZ424" s="7"/>
      <c r="BA424" s="62"/>
      <c r="BB424" s="62"/>
      <c r="BC424" s="7"/>
      <c r="BD424" s="62"/>
      <c r="BE424" s="62"/>
      <c r="BF424" s="27"/>
      <c r="BG424" s="62"/>
      <c r="BH424" s="32"/>
      <c r="BI424" s="146"/>
      <c r="BJ424" s="62"/>
      <c r="BK424" s="32"/>
      <c r="BL424" s="146"/>
      <c r="BM424" s="62"/>
      <c r="BN424" s="32"/>
      <c r="BO424" s="146"/>
      <c r="BP424" s="159"/>
      <c r="BQ424" s="64"/>
      <c r="BR424" s="27"/>
      <c r="BS424" s="27"/>
      <c r="BU424" s="146"/>
      <c r="BV424" s="27"/>
      <c r="BW424" s="27"/>
      <c r="BX424" s="146"/>
      <c r="BY424" s="27"/>
      <c r="CA424" s="146"/>
      <c r="CB424" s="27"/>
      <c r="CD424" s="146"/>
      <c r="CF424" s="27"/>
      <c r="CH424" s="50"/>
      <c r="CI424" s="279" t="s">
        <v>31</v>
      </c>
      <c r="CJ424" s="340">
        <f>CM393/CL421</f>
        <v>75129.871529411757</v>
      </c>
      <c r="CK424" s="279" t="s">
        <v>18</v>
      </c>
      <c r="CL424" s="279">
        <f>CL421+CM421</f>
        <v>21.25</v>
      </c>
      <c r="CM424" s="279"/>
      <c r="CN424" s="279"/>
      <c r="CQ424" s="33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42"/>
      <c r="DQ424" s="78"/>
      <c r="DR424" s="101"/>
      <c r="DS424" s="33"/>
    </row>
    <row r="425" spans="2:123" s="29" customFormat="1" ht="18.75" customHeight="1" x14ac:dyDescent="0.25">
      <c r="B425" s="33"/>
      <c r="C425" s="33"/>
      <c r="D425" s="61"/>
      <c r="E425" s="33"/>
      <c r="F425" s="27"/>
      <c r="G425" s="33"/>
      <c r="I425" s="33"/>
      <c r="K425" s="58"/>
      <c r="M425" s="27"/>
      <c r="N425" s="63"/>
      <c r="P425" s="33"/>
      <c r="R425" s="33"/>
      <c r="T425" s="33"/>
      <c r="U425" s="33"/>
      <c r="V425" s="27"/>
      <c r="W425" s="27"/>
      <c r="X425" s="33"/>
      <c r="Y425" s="27"/>
      <c r="Z425" s="27"/>
      <c r="AA425" s="33"/>
      <c r="AB425" s="27"/>
      <c r="AC425" s="27"/>
      <c r="AD425" s="33"/>
      <c r="AE425" s="27"/>
      <c r="AF425" s="27"/>
      <c r="AG425" s="33"/>
      <c r="AH425" s="27"/>
      <c r="AI425" s="27"/>
      <c r="AJ425" s="33"/>
      <c r="AK425" s="27"/>
      <c r="AL425" s="27"/>
      <c r="AM425" s="33"/>
      <c r="AN425" s="27"/>
      <c r="AO425" s="27"/>
      <c r="AP425" s="33"/>
      <c r="AQ425" s="27"/>
      <c r="AR425" s="27"/>
      <c r="AS425" s="33"/>
      <c r="AT425" s="27"/>
      <c r="AU425" s="27"/>
      <c r="AV425" s="33"/>
      <c r="AW425" s="27"/>
      <c r="AX425" s="155"/>
      <c r="AY425" s="65"/>
      <c r="AZ425" s="7"/>
      <c r="BA425" s="62"/>
      <c r="BB425" s="62"/>
      <c r="BC425" s="7"/>
      <c r="BD425" s="62"/>
      <c r="BE425" s="62"/>
      <c r="BF425" s="27"/>
      <c r="BG425" s="62"/>
      <c r="BH425" s="32"/>
      <c r="BI425" s="146"/>
      <c r="BJ425" s="62"/>
      <c r="BK425" s="32"/>
      <c r="BL425" s="146"/>
      <c r="BM425" s="62"/>
      <c r="BN425" s="32"/>
      <c r="BO425" s="146"/>
      <c r="BP425" s="159"/>
      <c r="BQ425" s="64"/>
      <c r="BR425" s="27"/>
      <c r="BS425" s="27"/>
      <c r="BU425" s="146"/>
      <c r="BV425" s="27"/>
      <c r="BW425" s="27"/>
      <c r="BX425" s="146"/>
      <c r="BY425" s="27"/>
      <c r="CA425" s="146"/>
      <c r="CB425" s="27"/>
      <c r="CD425" s="146"/>
      <c r="CF425" s="27"/>
      <c r="CH425" s="50"/>
      <c r="CI425" s="279"/>
      <c r="CJ425" s="341"/>
      <c r="CK425" s="279" t="s">
        <v>71</v>
      </c>
      <c r="CL425" s="340">
        <f>CK421/CL424</f>
        <v>73906.451294117651</v>
      </c>
      <c r="CM425" s="279"/>
      <c r="CN425" s="279"/>
      <c r="CQ425" s="33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42"/>
      <c r="DQ425" s="78"/>
      <c r="DR425" s="101"/>
      <c r="DS425" s="33"/>
    </row>
    <row r="426" spans="2:123" s="29" customFormat="1" ht="18.75" customHeight="1" x14ac:dyDescent="0.25">
      <c r="B426" s="33"/>
      <c r="C426" s="33"/>
      <c r="D426" s="61"/>
      <c r="E426" s="33"/>
      <c r="F426" s="27"/>
      <c r="G426" s="33"/>
      <c r="I426" s="33"/>
      <c r="K426" s="58"/>
      <c r="M426" s="27"/>
      <c r="N426" s="63"/>
      <c r="P426" s="33"/>
      <c r="R426" s="33"/>
      <c r="T426" s="33"/>
      <c r="U426" s="33"/>
      <c r="V426" s="27"/>
      <c r="W426" s="27"/>
      <c r="X426" s="33"/>
      <c r="Y426" s="27"/>
      <c r="Z426" s="27"/>
      <c r="AA426" s="33"/>
      <c r="AB426" s="27"/>
      <c r="AC426" s="27"/>
      <c r="AD426" s="33"/>
      <c r="AE426" s="27"/>
      <c r="AF426" s="27"/>
      <c r="AG426" s="33"/>
      <c r="AH426" s="27"/>
      <c r="AI426" s="27"/>
      <c r="AJ426" s="33"/>
      <c r="AK426" s="27"/>
      <c r="AL426" s="27"/>
      <c r="AM426" s="33"/>
      <c r="AN426" s="27"/>
      <c r="AO426" s="27"/>
      <c r="AP426" s="33"/>
      <c r="AQ426" s="27"/>
      <c r="AR426" s="27"/>
      <c r="AS426" s="33"/>
      <c r="AT426" s="27"/>
      <c r="AU426" s="27"/>
      <c r="AV426" s="33"/>
      <c r="AW426" s="27"/>
      <c r="AX426" s="155"/>
      <c r="AY426" s="65"/>
      <c r="AZ426" s="7"/>
      <c r="BA426" s="62"/>
      <c r="BB426" s="62"/>
      <c r="BC426" s="7"/>
      <c r="BD426" s="62"/>
      <c r="BE426" s="62"/>
      <c r="BF426" s="27"/>
      <c r="BG426" s="62"/>
      <c r="BH426" s="32"/>
      <c r="BI426" s="146"/>
      <c r="BJ426" s="62"/>
      <c r="BK426" s="32"/>
      <c r="BL426" s="146"/>
      <c r="BM426" s="62"/>
      <c r="BN426" s="32"/>
      <c r="BO426" s="146"/>
      <c r="BP426" s="159"/>
      <c r="BQ426" s="64"/>
      <c r="BR426" s="27"/>
      <c r="BS426" s="27"/>
      <c r="BU426" s="146"/>
      <c r="BV426" s="27"/>
      <c r="BW426" s="27"/>
      <c r="BX426" s="146"/>
      <c r="BY426" s="27"/>
      <c r="CA426" s="146"/>
      <c r="CB426" s="27"/>
      <c r="CD426" s="146"/>
      <c r="CF426" s="27"/>
      <c r="CH426" s="50"/>
      <c r="CI426" s="342" t="s">
        <v>30</v>
      </c>
      <c r="CJ426" s="328">
        <f>MIN(CN398:CN419)</f>
        <v>0</v>
      </c>
      <c r="CK426" s="279"/>
      <c r="CL426" s="279"/>
      <c r="CM426" s="279"/>
      <c r="CN426" s="279"/>
      <c r="CQ426" s="33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42"/>
      <c r="DQ426" s="78"/>
      <c r="DR426" s="101"/>
      <c r="DS426" s="33"/>
    </row>
    <row r="427" spans="2:123" s="29" customFormat="1" ht="18.75" customHeight="1" x14ac:dyDescent="0.25">
      <c r="B427" s="33"/>
      <c r="C427" s="33"/>
      <c r="D427" s="61"/>
      <c r="E427" s="33"/>
      <c r="F427" s="27"/>
      <c r="G427" s="33"/>
      <c r="I427" s="33"/>
      <c r="K427" s="58"/>
      <c r="M427" s="27"/>
      <c r="N427" s="63"/>
      <c r="P427" s="33"/>
      <c r="R427" s="33"/>
      <c r="T427" s="33"/>
      <c r="U427" s="33"/>
      <c r="V427" s="27"/>
      <c r="W427" s="27"/>
      <c r="X427" s="33"/>
      <c r="Y427" s="27"/>
      <c r="Z427" s="27"/>
      <c r="AA427" s="33"/>
      <c r="AB427" s="27"/>
      <c r="AC427" s="27"/>
      <c r="AD427" s="33"/>
      <c r="AE427" s="27"/>
      <c r="AF427" s="27"/>
      <c r="AG427" s="33"/>
      <c r="AH427" s="27"/>
      <c r="AI427" s="27"/>
      <c r="AJ427" s="33"/>
      <c r="AK427" s="27"/>
      <c r="AL427" s="27"/>
      <c r="AM427" s="33"/>
      <c r="AN427" s="27"/>
      <c r="AO427" s="27"/>
      <c r="AP427" s="33"/>
      <c r="AQ427" s="27"/>
      <c r="AR427" s="27"/>
      <c r="AS427" s="33"/>
      <c r="AT427" s="27"/>
      <c r="AU427" s="27"/>
      <c r="AV427" s="33"/>
      <c r="AW427" s="27"/>
      <c r="AX427" s="155"/>
      <c r="AY427" s="65"/>
      <c r="AZ427" s="7"/>
      <c r="BA427" s="62"/>
      <c r="BB427" s="62"/>
      <c r="BC427" s="7"/>
      <c r="BD427" s="62"/>
      <c r="BE427" s="62"/>
      <c r="BF427" s="27"/>
      <c r="BG427" s="62"/>
      <c r="BH427" s="32"/>
      <c r="BI427" s="146"/>
      <c r="BJ427" s="62"/>
      <c r="BK427" s="32"/>
      <c r="BL427" s="146"/>
      <c r="BM427" s="62"/>
      <c r="BN427" s="32"/>
      <c r="BO427" s="146"/>
      <c r="BP427" s="159"/>
      <c r="BQ427" s="64"/>
      <c r="BR427" s="27"/>
      <c r="BS427" s="27"/>
      <c r="BU427" s="146"/>
      <c r="BV427" s="27"/>
      <c r="BW427" s="27"/>
      <c r="BX427" s="146"/>
      <c r="BY427" s="27"/>
      <c r="CA427" s="146"/>
      <c r="CB427" s="27"/>
      <c r="CD427" s="146"/>
      <c r="CF427" s="27"/>
      <c r="CH427" s="50"/>
      <c r="CI427" s="279"/>
      <c r="CJ427" s="279"/>
      <c r="CK427" s="279"/>
      <c r="CL427" s="279"/>
      <c r="CM427" s="279"/>
      <c r="CN427" s="279"/>
      <c r="CQ427" s="33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42"/>
      <c r="DQ427" s="78"/>
      <c r="DR427" s="101"/>
      <c r="DS427" s="33"/>
    </row>
    <row r="428" spans="2:123" s="29" customFormat="1" ht="18.75" customHeight="1" x14ac:dyDescent="0.25">
      <c r="B428" s="33"/>
      <c r="C428" s="33"/>
      <c r="D428" s="61"/>
      <c r="E428" s="33"/>
      <c r="F428" s="27"/>
      <c r="G428" s="33"/>
      <c r="I428" s="33"/>
      <c r="K428" s="58"/>
      <c r="M428" s="27"/>
      <c r="N428" s="63"/>
      <c r="P428" s="33"/>
      <c r="R428" s="33"/>
      <c r="T428" s="33"/>
      <c r="U428" s="33"/>
      <c r="V428" s="27"/>
      <c r="W428" s="27"/>
      <c r="X428" s="33"/>
      <c r="Y428" s="27"/>
      <c r="Z428" s="27"/>
      <c r="AA428" s="33"/>
      <c r="AB428" s="27"/>
      <c r="AC428" s="27"/>
      <c r="AD428" s="33"/>
      <c r="AE428" s="27"/>
      <c r="AF428" s="27"/>
      <c r="AG428" s="33"/>
      <c r="AH428" s="27"/>
      <c r="AI428" s="27"/>
      <c r="AJ428" s="33"/>
      <c r="AK428" s="27"/>
      <c r="AL428" s="27"/>
      <c r="AM428" s="33"/>
      <c r="AN428" s="27"/>
      <c r="AO428" s="27"/>
      <c r="AP428" s="33"/>
      <c r="AQ428" s="27"/>
      <c r="AR428" s="27"/>
      <c r="AS428" s="33"/>
      <c r="AT428" s="27"/>
      <c r="AU428" s="27"/>
      <c r="AV428" s="33"/>
      <c r="AW428" s="27"/>
      <c r="AX428" s="155"/>
      <c r="AY428" s="65"/>
      <c r="AZ428" s="7"/>
      <c r="BA428" s="62"/>
      <c r="BB428" s="62"/>
      <c r="BC428" s="7"/>
      <c r="BD428" s="62"/>
      <c r="BE428" s="62"/>
      <c r="BF428" s="27"/>
      <c r="BG428" s="62"/>
      <c r="BH428" s="32"/>
      <c r="BI428" s="146"/>
      <c r="BJ428" s="62"/>
      <c r="BK428" s="32"/>
      <c r="BL428" s="146"/>
      <c r="BM428" s="62"/>
      <c r="BN428" s="32"/>
      <c r="BO428" s="146"/>
      <c r="BP428" s="159"/>
      <c r="BQ428" s="64"/>
      <c r="BR428" s="27"/>
      <c r="BS428" s="27"/>
      <c r="BU428" s="146"/>
      <c r="BV428" s="27"/>
      <c r="BW428" s="27"/>
      <c r="BX428" s="146"/>
      <c r="BY428" s="27"/>
      <c r="CA428" s="146"/>
      <c r="CB428" s="27"/>
      <c r="CD428" s="146"/>
      <c r="CF428" s="27"/>
      <c r="CH428" s="50"/>
      <c r="CI428" s="279" t="s">
        <v>31</v>
      </c>
      <c r="CJ428" s="217">
        <f>IFERROR((CN421/CM421),0)</f>
        <v>0</v>
      </c>
      <c r="CK428" s="343"/>
      <c r="CL428" s="279"/>
      <c r="CM428" s="279"/>
      <c r="CN428" s="279"/>
      <c r="CQ428" s="33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42"/>
      <c r="DQ428" s="78"/>
      <c r="DR428" s="101"/>
      <c r="DS428" s="33"/>
    </row>
    <row r="429" spans="2:123" s="29" customFormat="1" ht="18.75" customHeight="1" x14ac:dyDescent="0.25">
      <c r="B429" s="33"/>
      <c r="C429" s="33"/>
      <c r="D429" s="61"/>
      <c r="E429" s="33"/>
      <c r="F429" s="27"/>
      <c r="G429" s="33"/>
      <c r="I429" s="33"/>
      <c r="K429" s="58"/>
      <c r="M429" s="27"/>
      <c r="N429" s="63"/>
      <c r="P429" s="33"/>
      <c r="R429" s="33"/>
      <c r="T429" s="33"/>
      <c r="U429" s="33"/>
      <c r="V429" s="27"/>
      <c r="W429" s="27"/>
      <c r="X429" s="33"/>
      <c r="Y429" s="27"/>
      <c r="Z429" s="27"/>
      <c r="AA429" s="33"/>
      <c r="AB429" s="27"/>
      <c r="AC429" s="27"/>
      <c r="AD429" s="33"/>
      <c r="AE429" s="27"/>
      <c r="AF429" s="27"/>
      <c r="AG429" s="33"/>
      <c r="AH429" s="27"/>
      <c r="AI429" s="27"/>
      <c r="AJ429" s="33"/>
      <c r="AK429" s="27"/>
      <c r="AL429" s="27"/>
      <c r="AM429" s="33"/>
      <c r="AN429" s="27"/>
      <c r="AO429" s="27"/>
      <c r="AP429" s="33"/>
      <c r="AQ429" s="27"/>
      <c r="AR429" s="27"/>
      <c r="AS429" s="33"/>
      <c r="AT429" s="27"/>
      <c r="AU429" s="27"/>
      <c r="AV429" s="33"/>
      <c r="AW429" s="27"/>
      <c r="AX429" s="155"/>
      <c r="AY429" s="65"/>
      <c r="AZ429" s="7"/>
      <c r="BA429" s="62"/>
      <c r="BB429" s="62"/>
      <c r="BC429" s="7"/>
      <c r="BD429" s="62"/>
      <c r="BE429" s="62"/>
      <c r="BF429" s="27"/>
      <c r="BG429" s="62"/>
      <c r="BH429" s="32"/>
      <c r="BI429" s="146"/>
      <c r="BJ429" s="62"/>
      <c r="BK429" s="32"/>
      <c r="BL429" s="146"/>
      <c r="BM429" s="62"/>
      <c r="BN429" s="32"/>
      <c r="BO429" s="146"/>
      <c r="BP429" s="159"/>
      <c r="BQ429" s="64"/>
      <c r="BR429" s="27"/>
      <c r="BS429" s="27"/>
      <c r="BU429" s="146"/>
      <c r="BV429" s="27"/>
      <c r="BW429" s="27"/>
      <c r="BX429" s="146"/>
      <c r="BY429" s="27"/>
      <c r="CA429" s="146"/>
      <c r="CB429" s="27"/>
      <c r="CD429" s="146"/>
      <c r="CF429" s="27"/>
      <c r="CH429" s="50"/>
      <c r="CI429" s="279"/>
      <c r="CJ429" s="279"/>
      <c r="CK429" s="289"/>
      <c r="CL429" s="279"/>
      <c r="CM429" s="279"/>
      <c r="CN429" s="279"/>
      <c r="CQ429" s="33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42"/>
      <c r="DQ429" s="78"/>
      <c r="DR429" s="101"/>
      <c r="DS429" s="33"/>
    </row>
    <row r="430" spans="2:123" s="29" customFormat="1" ht="18.75" customHeight="1" x14ac:dyDescent="0.25">
      <c r="B430" s="33"/>
      <c r="C430" s="33"/>
      <c r="D430" s="66"/>
      <c r="E430" s="33"/>
      <c r="F430" s="27"/>
      <c r="G430" s="33"/>
      <c r="I430" s="33"/>
      <c r="K430" s="58"/>
      <c r="M430" s="27"/>
      <c r="N430" s="63"/>
      <c r="P430" s="33"/>
      <c r="R430" s="33"/>
      <c r="T430" s="33"/>
      <c r="U430" s="33"/>
      <c r="V430" s="27"/>
      <c r="W430" s="27"/>
      <c r="X430" s="33"/>
      <c r="Y430" s="27"/>
      <c r="Z430" s="27"/>
      <c r="AA430" s="33"/>
      <c r="AB430" s="27"/>
      <c r="AC430" s="27"/>
      <c r="AD430" s="33"/>
      <c r="AE430" s="27"/>
      <c r="AF430" s="27"/>
      <c r="AG430" s="33"/>
      <c r="AH430" s="27"/>
      <c r="AI430" s="27"/>
      <c r="AJ430" s="33"/>
      <c r="AK430" s="27"/>
      <c r="AL430" s="27"/>
      <c r="AM430" s="33"/>
      <c r="AN430" s="27"/>
      <c r="AO430" s="27"/>
      <c r="AP430" s="33"/>
      <c r="AQ430" s="27"/>
      <c r="AR430" s="27"/>
      <c r="AS430" s="33"/>
      <c r="AT430" s="27"/>
      <c r="AU430" s="27"/>
      <c r="AV430" s="33"/>
      <c r="AW430" s="27"/>
      <c r="AX430" s="155"/>
      <c r="AY430" s="65"/>
      <c r="AZ430" s="7"/>
      <c r="BA430" s="62"/>
      <c r="BB430" s="62"/>
      <c r="BC430" s="7"/>
      <c r="BD430" s="62"/>
      <c r="BE430" s="62"/>
      <c r="BF430" s="27"/>
      <c r="BG430" s="62"/>
      <c r="BH430" s="32"/>
      <c r="BI430" s="146"/>
      <c r="BJ430" s="62"/>
      <c r="BK430" s="32"/>
      <c r="BL430" s="146"/>
      <c r="BM430" s="62"/>
      <c r="BN430" s="32"/>
      <c r="BO430" s="146"/>
      <c r="BP430" s="159"/>
      <c r="BQ430" s="64"/>
      <c r="BR430" s="27"/>
      <c r="BS430" s="27"/>
      <c r="BU430" s="146"/>
      <c r="BV430" s="27"/>
      <c r="BW430" s="27"/>
      <c r="BX430" s="146"/>
      <c r="BY430" s="27"/>
      <c r="CA430" s="146"/>
      <c r="CB430" s="27"/>
      <c r="CD430" s="146"/>
      <c r="CF430" s="27"/>
      <c r="CG430" s="50"/>
      <c r="CH430" s="33"/>
      <c r="CI430" s="279"/>
      <c r="CJ430" s="289"/>
      <c r="CK430" s="279"/>
      <c r="CL430" s="279"/>
      <c r="CM430" s="279"/>
      <c r="CN430" s="279"/>
      <c r="CQ430" s="33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42"/>
      <c r="DQ430" s="78"/>
      <c r="DR430" s="101"/>
      <c r="DS430" s="33"/>
    </row>
    <row r="431" spans="2:123" s="29" customFormat="1" x14ac:dyDescent="0.25">
      <c r="B431" s="33"/>
      <c r="C431" s="33"/>
      <c r="D431" s="66"/>
      <c r="E431" s="33"/>
      <c r="F431" s="27"/>
      <c r="G431" s="33"/>
      <c r="I431" s="33"/>
      <c r="K431" s="58"/>
      <c r="M431" s="27"/>
      <c r="N431" s="63"/>
      <c r="P431" s="33"/>
      <c r="R431" s="33"/>
      <c r="T431" s="33"/>
      <c r="U431" s="33"/>
      <c r="V431" s="27"/>
      <c r="W431" s="27"/>
      <c r="X431" s="33"/>
      <c r="Y431" s="27"/>
      <c r="Z431" s="27"/>
      <c r="AA431" s="33"/>
      <c r="AB431" s="27"/>
      <c r="AC431" s="27"/>
      <c r="AD431" s="33"/>
      <c r="AE431" s="27"/>
      <c r="AF431" s="27"/>
      <c r="AG431" s="33"/>
      <c r="AH431" s="27"/>
      <c r="AI431" s="27"/>
      <c r="AJ431" s="33"/>
      <c r="AK431" s="27"/>
      <c r="AL431" s="27"/>
      <c r="AM431" s="33"/>
      <c r="AN431" s="27"/>
      <c r="AO431" s="27"/>
      <c r="AP431" s="33"/>
      <c r="AQ431" s="27"/>
      <c r="AR431" s="27"/>
      <c r="AS431" s="33"/>
      <c r="AT431" s="27"/>
      <c r="AU431" s="27"/>
      <c r="AV431" s="33"/>
      <c r="AW431" s="27"/>
      <c r="AX431" s="155"/>
      <c r="AY431" s="65"/>
      <c r="AZ431" s="7"/>
      <c r="BA431" s="62"/>
      <c r="BB431" s="62"/>
      <c r="BC431" s="7"/>
      <c r="BD431" s="62"/>
      <c r="BE431" s="62"/>
      <c r="BF431" s="27"/>
      <c r="BG431" s="62"/>
      <c r="BH431" s="32"/>
      <c r="BI431" s="146"/>
      <c r="BJ431" s="62"/>
      <c r="BK431" s="32"/>
      <c r="BL431" s="146"/>
      <c r="BM431" s="62"/>
      <c r="BN431" s="32"/>
      <c r="BO431" s="146"/>
      <c r="BP431" s="159"/>
      <c r="BQ431" s="64"/>
      <c r="BR431" s="27"/>
      <c r="BS431" s="27"/>
      <c r="BU431" s="146"/>
      <c r="BV431" s="27"/>
      <c r="BW431" s="27"/>
      <c r="BX431" s="146"/>
      <c r="BY431" s="27"/>
      <c r="CA431" s="146"/>
      <c r="CB431" s="27"/>
      <c r="CD431" s="146"/>
      <c r="CF431" s="27"/>
      <c r="CG431" s="50"/>
      <c r="CH431" s="33"/>
      <c r="CI431" s="27"/>
      <c r="CJ431" s="161"/>
      <c r="CK431" s="27"/>
      <c r="CL431" s="27"/>
      <c r="CM431" s="27"/>
      <c r="CN431" s="27"/>
      <c r="CQ431" s="33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42"/>
      <c r="DQ431" s="78"/>
      <c r="DR431" s="101"/>
      <c r="DS431" s="33"/>
    </row>
    <row r="432" spans="2:123" s="29" customFormat="1" ht="18.75" customHeight="1" x14ac:dyDescent="0.25">
      <c r="B432" s="33"/>
      <c r="C432" s="33"/>
      <c r="D432" s="66"/>
      <c r="E432" s="33"/>
      <c r="F432" s="27"/>
      <c r="G432" s="33"/>
      <c r="I432" s="33"/>
      <c r="K432" s="58"/>
      <c r="M432" s="27"/>
      <c r="N432" s="63"/>
      <c r="P432" s="33"/>
      <c r="R432" s="33"/>
      <c r="T432" s="33"/>
      <c r="U432" s="33"/>
      <c r="V432" s="27"/>
      <c r="W432" s="27"/>
      <c r="X432" s="33"/>
      <c r="Y432" s="27"/>
      <c r="Z432" s="27"/>
      <c r="AA432" s="33"/>
      <c r="AB432" s="27"/>
      <c r="AC432" s="27"/>
      <c r="AD432" s="33"/>
      <c r="AE432" s="27"/>
      <c r="AF432" s="27"/>
      <c r="AG432" s="33"/>
      <c r="AH432" s="27"/>
      <c r="AI432" s="27"/>
      <c r="AJ432" s="33"/>
      <c r="AK432" s="27"/>
      <c r="AL432" s="27"/>
      <c r="AM432" s="33"/>
      <c r="AN432" s="27"/>
      <c r="AO432" s="27"/>
      <c r="AP432" s="33"/>
      <c r="AQ432" s="27"/>
      <c r="AR432" s="27"/>
      <c r="AS432" s="33"/>
      <c r="AT432" s="27"/>
      <c r="AU432" s="27"/>
      <c r="AV432" s="33"/>
      <c r="AW432" s="27"/>
      <c r="AX432" s="155"/>
      <c r="AY432" s="65"/>
      <c r="AZ432" s="7"/>
      <c r="BA432" s="62"/>
      <c r="BB432" s="62"/>
      <c r="BC432" s="7"/>
      <c r="BD432" s="62"/>
      <c r="BE432" s="62"/>
      <c r="BF432" s="27"/>
      <c r="BG432" s="62"/>
      <c r="BH432" s="32"/>
      <c r="BI432" s="146"/>
      <c r="BJ432" s="62"/>
      <c r="BK432" s="32"/>
      <c r="BL432" s="146"/>
      <c r="BM432" s="62"/>
      <c r="BN432" s="32"/>
      <c r="BO432" s="146"/>
      <c r="BP432" s="159"/>
      <c r="BQ432" s="64"/>
      <c r="BR432" s="27"/>
      <c r="BS432" s="27"/>
      <c r="BU432" s="146"/>
      <c r="BV432" s="27"/>
      <c r="BW432" s="27"/>
      <c r="BX432" s="146"/>
      <c r="BY432" s="27"/>
      <c r="CA432" s="146"/>
      <c r="CB432" s="27"/>
      <c r="CD432" s="146"/>
      <c r="CF432" s="27"/>
      <c r="CG432" s="50"/>
      <c r="CH432" s="33"/>
      <c r="CI432" s="27"/>
      <c r="CJ432" s="27"/>
      <c r="CK432" s="27"/>
      <c r="CL432" s="27"/>
      <c r="CM432" s="27"/>
      <c r="CN432" s="27"/>
      <c r="CQ432" s="33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42"/>
      <c r="DQ432" s="78"/>
      <c r="DR432" s="101"/>
      <c r="DS432" s="33"/>
    </row>
    <row r="433" spans="2:123" s="29" customFormat="1" x14ac:dyDescent="0.25">
      <c r="B433" s="33"/>
      <c r="C433" s="33"/>
      <c r="D433" s="61"/>
      <c r="E433" s="33"/>
      <c r="F433" s="27"/>
      <c r="G433" s="33"/>
      <c r="I433" s="33"/>
      <c r="K433" s="58"/>
      <c r="M433" s="27"/>
      <c r="N433" s="63"/>
      <c r="P433" s="33"/>
      <c r="R433" s="33"/>
      <c r="T433" s="33"/>
      <c r="U433" s="33"/>
      <c r="V433" s="27"/>
      <c r="W433" s="27"/>
      <c r="X433" s="33"/>
      <c r="Y433" s="27"/>
      <c r="Z433" s="27"/>
      <c r="AA433" s="33"/>
      <c r="AB433" s="27"/>
      <c r="AC433" s="27"/>
      <c r="AD433" s="33"/>
      <c r="AE433" s="27"/>
      <c r="AF433" s="27"/>
      <c r="AG433" s="33"/>
      <c r="AH433" s="27"/>
      <c r="AI433" s="27"/>
      <c r="AJ433" s="33"/>
      <c r="AK433" s="27"/>
      <c r="AL433" s="27"/>
      <c r="AM433" s="33"/>
      <c r="AN433" s="27"/>
      <c r="AO433" s="27"/>
      <c r="AP433" s="33"/>
      <c r="AQ433" s="27"/>
      <c r="AR433" s="27"/>
      <c r="AS433" s="33"/>
      <c r="AT433" s="27"/>
      <c r="AU433" s="27"/>
      <c r="AV433" s="33"/>
      <c r="AW433" s="27"/>
      <c r="AX433" s="155"/>
      <c r="AY433" s="65"/>
      <c r="AZ433" s="7"/>
      <c r="BA433" s="62"/>
      <c r="BB433" s="62"/>
      <c r="BC433" s="7"/>
      <c r="BD433" s="62"/>
      <c r="BE433" s="62"/>
      <c r="BF433" s="27"/>
      <c r="BG433" s="62"/>
      <c r="BH433" s="32"/>
      <c r="BI433" s="146"/>
      <c r="BJ433" s="62"/>
      <c r="BK433" s="32"/>
      <c r="BL433" s="146"/>
      <c r="BM433" s="62"/>
      <c r="BN433" s="32"/>
      <c r="BO433" s="146"/>
      <c r="BP433" s="159"/>
      <c r="BQ433" s="64"/>
      <c r="BR433" s="27"/>
      <c r="BS433" s="27"/>
      <c r="BU433" s="146"/>
      <c r="BV433" s="27"/>
      <c r="BW433" s="27"/>
      <c r="BX433" s="146"/>
      <c r="BY433" s="27"/>
      <c r="CA433" s="146"/>
      <c r="CB433" s="27"/>
      <c r="CD433" s="146"/>
      <c r="CF433" s="27"/>
      <c r="CG433" s="50"/>
      <c r="CH433" s="33"/>
      <c r="CI433" s="27"/>
      <c r="CJ433" s="27"/>
      <c r="CK433" s="27"/>
      <c r="CL433" s="27"/>
      <c r="CM433" s="27"/>
      <c r="CN433" s="27"/>
      <c r="CQ433" s="33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42"/>
      <c r="DQ433" s="78"/>
      <c r="DR433" s="101"/>
      <c r="DS433" s="33"/>
    </row>
    <row r="434" spans="2:123" s="29" customFormat="1" x14ac:dyDescent="0.25">
      <c r="B434" s="33"/>
      <c r="C434" s="33"/>
      <c r="D434" s="61"/>
      <c r="E434" s="33"/>
      <c r="F434" s="27"/>
      <c r="G434" s="33"/>
      <c r="I434" s="33"/>
      <c r="K434" s="58"/>
      <c r="M434" s="27"/>
      <c r="N434" s="63"/>
      <c r="P434" s="33"/>
      <c r="R434" s="33"/>
      <c r="T434" s="33"/>
      <c r="U434" s="33"/>
      <c r="V434" s="27"/>
      <c r="W434" s="27"/>
      <c r="X434" s="33"/>
      <c r="Y434" s="27"/>
      <c r="Z434" s="27"/>
      <c r="AA434" s="33"/>
      <c r="AB434" s="27"/>
      <c r="AC434" s="27"/>
      <c r="AD434" s="33"/>
      <c r="AE434" s="27"/>
      <c r="AF434" s="27"/>
      <c r="AG434" s="33"/>
      <c r="AH434" s="27"/>
      <c r="AI434" s="27"/>
      <c r="AJ434" s="33"/>
      <c r="AK434" s="27"/>
      <c r="AL434" s="27"/>
      <c r="AM434" s="33"/>
      <c r="AN434" s="27"/>
      <c r="AO434" s="27"/>
      <c r="AP434" s="33"/>
      <c r="AQ434" s="27"/>
      <c r="AR434" s="27"/>
      <c r="AS434" s="33"/>
      <c r="AT434" s="27"/>
      <c r="AU434" s="27"/>
      <c r="AV434" s="33"/>
      <c r="AW434" s="27"/>
      <c r="AX434" s="155"/>
      <c r="AY434" s="65"/>
      <c r="AZ434" s="7"/>
      <c r="BA434" s="62"/>
      <c r="BB434" s="62"/>
      <c r="BC434" s="7"/>
      <c r="BD434" s="62"/>
      <c r="BE434" s="62"/>
      <c r="BF434" s="27"/>
      <c r="BG434" s="62"/>
      <c r="BH434" s="32"/>
      <c r="BI434" s="146"/>
      <c r="BJ434" s="62"/>
      <c r="BK434" s="32"/>
      <c r="BL434" s="146"/>
      <c r="BM434" s="62"/>
      <c r="BN434" s="32"/>
      <c r="BO434" s="146"/>
      <c r="BP434" s="159"/>
      <c r="BQ434" s="64"/>
      <c r="BR434" s="27"/>
      <c r="BS434" s="27"/>
      <c r="BU434" s="146"/>
      <c r="BV434" s="27"/>
      <c r="BW434" s="27"/>
      <c r="BX434" s="146"/>
      <c r="BY434" s="27"/>
      <c r="CA434" s="146"/>
      <c r="CB434" s="27"/>
      <c r="CD434" s="146"/>
      <c r="CF434" s="27"/>
      <c r="CG434" s="50"/>
      <c r="CH434" s="33"/>
      <c r="CI434" s="27"/>
      <c r="CJ434" s="27"/>
      <c r="CK434" s="27"/>
      <c r="CL434" s="27"/>
      <c r="CM434" s="27"/>
      <c r="CN434" s="27"/>
      <c r="CQ434" s="33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42"/>
      <c r="DQ434" s="78"/>
      <c r="DR434" s="101"/>
      <c r="DS434" s="33"/>
    </row>
    <row r="435" spans="2:123" s="29" customFormat="1" x14ac:dyDescent="0.25">
      <c r="B435" s="33"/>
      <c r="C435" s="33"/>
      <c r="D435" s="61"/>
      <c r="E435" s="33"/>
      <c r="F435" s="27"/>
      <c r="G435" s="33"/>
      <c r="I435" s="33"/>
      <c r="K435" s="58"/>
      <c r="M435" s="27"/>
      <c r="N435" s="63"/>
      <c r="P435" s="33"/>
      <c r="R435" s="33"/>
      <c r="T435" s="33"/>
      <c r="U435" s="33"/>
      <c r="V435" s="27"/>
      <c r="W435" s="27"/>
      <c r="X435" s="33"/>
      <c r="Y435" s="27"/>
      <c r="Z435" s="27"/>
      <c r="AA435" s="33"/>
      <c r="AB435" s="27"/>
      <c r="AC435" s="27"/>
      <c r="AD435" s="33"/>
      <c r="AE435" s="27"/>
      <c r="AF435" s="27"/>
      <c r="AG435" s="33"/>
      <c r="AH435" s="27"/>
      <c r="AI435" s="27"/>
      <c r="AJ435" s="33"/>
      <c r="AK435" s="27"/>
      <c r="AL435" s="27"/>
      <c r="AM435" s="33"/>
      <c r="AN435" s="27"/>
      <c r="AO435" s="27"/>
      <c r="AP435" s="33"/>
      <c r="AQ435" s="27"/>
      <c r="AR435" s="27"/>
      <c r="AS435" s="33"/>
      <c r="AT435" s="27"/>
      <c r="AU435" s="27"/>
      <c r="AV435" s="33"/>
      <c r="AW435" s="27"/>
      <c r="AX435" s="155"/>
      <c r="AY435" s="65"/>
      <c r="AZ435" s="7"/>
      <c r="BA435" s="62"/>
      <c r="BB435" s="62"/>
      <c r="BC435" s="7"/>
      <c r="BD435" s="62"/>
      <c r="BE435" s="62"/>
      <c r="BF435" s="27"/>
      <c r="BG435" s="62"/>
      <c r="BH435" s="32"/>
      <c r="BI435" s="146"/>
      <c r="BJ435" s="62"/>
      <c r="BK435" s="32"/>
      <c r="BL435" s="146"/>
      <c r="BM435" s="62"/>
      <c r="BN435" s="32"/>
      <c r="BO435" s="146"/>
      <c r="BP435" s="159"/>
      <c r="BQ435" s="64"/>
      <c r="BR435" s="27"/>
      <c r="BS435" s="27"/>
      <c r="BU435" s="146"/>
      <c r="BV435" s="27"/>
      <c r="BW435" s="27"/>
      <c r="BX435" s="146"/>
      <c r="BY435" s="27"/>
      <c r="CA435" s="146"/>
      <c r="CB435" s="27"/>
      <c r="CD435" s="146"/>
      <c r="CF435" s="27"/>
      <c r="CG435" s="50"/>
      <c r="CH435" s="33"/>
      <c r="CI435" s="27"/>
      <c r="CJ435" s="27"/>
      <c r="CK435" s="27"/>
      <c r="CL435" s="27"/>
      <c r="CM435" s="27"/>
      <c r="CN435" s="27"/>
      <c r="CQ435" s="33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42"/>
      <c r="DQ435" s="78"/>
      <c r="DR435" s="101"/>
      <c r="DS435" s="33"/>
    </row>
    <row r="436" spans="2:123" s="29" customFormat="1" x14ac:dyDescent="0.25">
      <c r="B436" s="33"/>
      <c r="C436" s="33"/>
      <c r="D436" s="61"/>
      <c r="E436" s="33"/>
      <c r="F436" s="27"/>
      <c r="G436" s="33"/>
      <c r="I436" s="33"/>
      <c r="K436" s="58"/>
      <c r="M436" s="27"/>
      <c r="N436" s="63"/>
      <c r="P436" s="33"/>
      <c r="R436" s="33"/>
      <c r="T436" s="33"/>
      <c r="U436" s="33"/>
      <c r="V436" s="27"/>
      <c r="W436" s="27"/>
      <c r="X436" s="33"/>
      <c r="Y436" s="27"/>
      <c r="Z436" s="27"/>
      <c r="AA436" s="33"/>
      <c r="AB436" s="27"/>
      <c r="AC436" s="27"/>
      <c r="AD436" s="33"/>
      <c r="AE436" s="27"/>
      <c r="AF436" s="27"/>
      <c r="AG436" s="33"/>
      <c r="AH436" s="27"/>
      <c r="AI436" s="27"/>
      <c r="AJ436" s="33"/>
      <c r="AK436" s="27"/>
      <c r="AL436" s="27"/>
      <c r="AM436" s="33"/>
      <c r="AN436" s="27"/>
      <c r="AO436" s="27"/>
      <c r="AP436" s="33"/>
      <c r="AQ436" s="27"/>
      <c r="AR436" s="27"/>
      <c r="AS436" s="33"/>
      <c r="AT436" s="27"/>
      <c r="AU436" s="27"/>
      <c r="AV436" s="33"/>
      <c r="AW436" s="27"/>
      <c r="AX436" s="155"/>
      <c r="AY436" s="65"/>
      <c r="AZ436" s="7"/>
      <c r="BA436" s="62"/>
      <c r="BB436" s="62"/>
      <c r="BC436" s="7"/>
      <c r="BD436" s="62"/>
      <c r="BE436" s="62"/>
      <c r="BF436" s="27"/>
      <c r="BG436" s="62"/>
      <c r="BH436" s="32"/>
      <c r="BI436" s="146"/>
      <c r="BJ436" s="62"/>
      <c r="BK436" s="32"/>
      <c r="BL436" s="146"/>
      <c r="BM436" s="62"/>
      <c r="BN436" s="32"/>
      <c r="BO436" s="146"/>
      <c r="BP436" s="159"/>
      <c r="BQ436" s="64"/>
      <c r="BR436" s="27"/>
      <c r="BS436" s="27"/>
      <c r="BU436" s="146"/>
      <c r="BV436" s="27"/>
      <c r="BW436" s="27"/>
      <c r="BX436" s="146"/>
      <c r="BY436" s="27"/>
      <c r="CA436" s="146"/>
      <c r="CB436" s="27"/>
      <c r="CD436" s="146"/>
      <c r="CF436" s="27"/>
      <c r="CG436" s="50"/>
      <c r="CH436" s="33"/>
      <c r="CI436" s="27"/>
      <c r="CJ436" s="27"/>
      <c r="CK436" s="27"/>
      <c r="CL436" s="27"/>
      <c r="CM436" s="27"/>
      <c r="CN436" s="27"/>
      <c r="CQ436" s="33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42"/>
      <c r="DQ436" s="78"/>
      <c r="DR436" s="101"/>
      <c r="DS436" s="33"/>
    </row>
    <row r="437" spans="2:123" s="29" customFormat="1" x14ac:dyDescent="0.25">
      <c r="B437" s="33"/>
      <c r="C437" s="33"/>
      <c r="D437" s="61"/>
      <c r="E437" s="33"/>
      <c r="F437" s="27"/>
      <c r="G437" s="33"/>
      <c r="I437" s="33"/>
      <c r="K437" s="58"/>
      <c r="M437" s="27"/>
      <c r="N437" s="63"/>
      <c r="P437" s="33"/>
      <c r="R437" s="33"/>
      <c r="T437" s="33"/>
      <c r="U437" s="33"/>
      <c r="V437" s="27"/>
      <c r="W437" s="27"/>
      <c r="X437" s="33"/>
      <c r="Y437" s="27"/>
      <c r="Z437" s="27"/>
      <c r="AA437" s="33"/>
      <c r="AB437" s="27"/>
      <c r="AC437" s="27"/>
      <c r="AD437" s="33"/>
      <c r="AE437" s="27"/>
      <c r="AF437" s="27"/>
      <c r="AG437" s="33"/>
      <c r="AH437" s="27"/>
      <c r="AI437" s="27"/>
      <c r="AJ437" s="33"/>
      <c r="AK437" s="27"/>
      <c r="AL437" s="27"/>
      <c r="AM437" s="33"/>
      <c r="AN437" s="27"/>
      <c r="AO437" s="27"/>
      <c r="AP437" s="33"/>
      <c r="AQ437" s="27"/>
      <c r="AR437" s="27"/>
      <c r="AS437" s="33"/>
      <c r="AT437" s="27"/>
      <c r="AU437" s="27"/>
      <c r="AV437" s="33"/>
      <c r="AW437" s="27"/>
      <c r="AX437" s="155"/>
      <c r="AY437" s="65"/>
      <c r="AZ437" s="7"/>
      <c r="BA437" s="62"/>
      <c r="BB437" s="62"/>
      <c r="BC437" s="7"/>
      <c r="BD437" s="62"/>
      <c r="BE437" s="62"/>
      <c r="BF437" s="27"/>
      <c r="BG437" s="62"/>
      <c r="BH437" s="32"/>
      <c r="BI437" s="146"/>
      <c r="BJ437" s="62"/>
      <c r="BK437" s="32"/>
      <c r="BL437" s="146"/>
      <c r="BM437" s="62"/>
      <c r="BN437" s="32"/>
      <c r="BO437" s="146"/>
      <c r="BP437" s="159"/>
      <c r="BQ437" s="64"/>
      <c r="BR437" s="27"/>
      <c r="BS437" s="27"/>
      <c r="BU437" s="146"/>
      <c r="BV437" s="27"/>
      <c r="BW437" s="27"/>
      <c r="BX437" s="146"/>
      <c r="BY437" s="27"/>
      <c r="CA437" s="146"/>
      <c r="CB437" s="27"/>
      <c r="CD437" s="146"/>
      <c r="CF437" s="27"/>
      <c r="CG437" s="50"/>
      <c r="CH437" s="33"/>
      <c r="CI437" s="27"/>
      <c r="CJ437" s="27"/>
      <c r="CK437" s="27"/>
      <c r="CL437" s="27"/>
      <c r="CM437" s="27"/>
      <c r="CN437" s="27"/>
      <c r="CQ437" s="33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42"/>
      <c r="DQ437" s="78"/>
      <c r="DR437" s="101"/>
      <c r="DS437" s="33"/>
    </row>
    <row r="438" spans="2:123" s="29" customFormat="1" x14ac:dyDescent="0.25">
      <c r="B438" s="33"/>
      <c r="C438" s="33"/>
      <c r="D438" s="61"/>
      <c r="E438" s="33"/>
      <c r="F438" s="27"/>
      <c r="G438" s="33"/>
      <c r="I438" s="33"/>
      <c r="K438" s="58"/>
      <c r="M438" s="27"/>
      <c r="N438" s="63"/>
      <c r="P438" s="33"/>
      <c r="R438" s="33"/>
      <c r="T438" s="33"/>
      <c r="U438" s="33"/>
      <c r="V438" s="27"/>
      <c r="W438" s="27"/>
      <c r="X438" s="33"/>
      <c r="Y438" s="27"/>
      <c r="Z438" s="27"/>
      <c r="AA438" s="33"/>
      <c r="AB438" s="27"/>
      <c r="AC438" s="27"/>
      <c r="AD438" s="33"/>
      <c r="AE438" s="27"/>
      <c r="AF438" s="27"/>
      <c r="AG438" s="33"/>
      <c r="AH438" s="27"/>
      <c r="AI438" s="27"/>
      <c r="AJ438" s="33"/>
      <c r="AK438" s="27"/>
      <c r="AL438" s="27"/>
      <c r="AM438" s="33"/>
      <c r="AN438" s="27"/>
      <c r="AO438" s="27"/>
      <c r="AP438" s="33"/>
      <c r="AQ438" s="27"/>
      <c r="AR438" s="27"/>
      <c r="AS438" s="33"/>
      <c r="AT438" s="27"/>
      <c r="AU438" s="27"/>
      <c r="AV438" s="33"/>
      <c r="AW438" s="27"/>
      <c r="AX438" s="155"/>
      <c r="AY438" s="65"/>
      <c r="AZ438" s="7"/>
      <c r="BA438" s="62"/>
      <c r="BB438" s="62"/>
      <c r="BC438" s="7"/>
      <c r="BD438" s="62"/>
      <c r="BE438" s="62"/>
      <c r="BF438" s="27"/>
      <c r="BG438" s="62"/>
      <c r="BH438" s="32"/>
      <c r="BI438" s="146"/>
      <c r="BJ438" s="62"/>
      <c r="BK438" s="32"/>
      <c r="BL438" s="146"/>
      <c r="BM438" s="62"/>
      <c r="BN438" s="32"/>
      <c r="BO438" s="146"/>
      <c r="BP438" s="159"/>
      <c r="BQ438" s="64"/>
      <c r="BR438" s="27"/>
      <c r="BS438" s="27"/>
      <c r="BU438" s="146"/>
      <c r="BV438" s="27"/>
      <c r="BW438" s="27"/>
      <c r="BX438" s="146"/>
      <c r="BY438" s="27"/>
      <c r="CA438" s="146"/>
      <c r="CB438" s="27"/>
      <c r="CD438" s="146"/>
      <c r="CF438" s="27"/>
      <c r="CG438" s="50"/>
      <c r="CH438" s="33"/>
      <c r="CI438" s="27"/>
      <c r="CJ438" s="27"/>
      <c r="CK438" s="27"/>
      <c r="CL438" s="27"/>
      <c r="CM438" s="27"/>
      <c r="CN438" s="27"/>
      <c r="CQ438" s="33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42"/>
      <c r="DQ438" s="78"/>
      <c r="DR438" s="101"/>
      <c r="DS438" s="33"/>
    </row>
    <row r="439" spans="2:123" s="29" customFormat="1" x14ac:dyDescent="0.25">
      <c r="B439" s="33"/>
      <c r="C439" s="33"/>
      <c r="D439" s="61"/>
      <c r="E439" s="33"/>
      <c r="F439" s="27"/>
      <c r="G439" s="33"/>
      <c r="I439" s="33"/>
      <c r="K439" s="58"/>
      <c r="M439" s="27"/>
      <c r="N439" s="63"/>
      <c r="P439" s="33"/>
      <c r="R439" s="33"/>
      <c r="T439" s="33"/>
      <c r="U439" s="33"/>
      <c r="V439" s="27"/>
      <c r="W439" s="27"/>
      <c r="X439" s="33"/>
      <c r="Y439" s="27"/>
      <c r="Z439" s="27"/>
      <c r="AA439" s="33"/>
      <c r="AB439" s="27"/>
      <c r="AC439" s="27"/>
      <c r="AD439" s="33"/>
      <c r="AE439" s="27"/>
      <c r="AF439" s="27"/>
      <c r="AG439" s="33"/>
      <c r="AH439" s="27"/>
      <c r="AI439" s="27"/>
      <c r="AJ439" s="33"/>
      <c r="AK439" s="27"/>
      <c r="AL439" s="27"/>
      <c r="AM439" s="33"/>
      <c r="AN439" s="27"/>
      <c r="AO439" s="27"/>
      <c r="AP439" s="33"/>
      <c r="AQ439" s="27"/>
      <c r="AR439" s="27"/>
      <c r="AS439" s="33"/>
      <c r="AT439" s="27"/>
      <c r="AU439" s="27"/>
      <c r="AV439" s="33"/>
      <c r="AW439" s="27"/>
      <c r="AX439" s="155"/>
      <c r="AY439" s="65"/>
      <c r="AZ439" s="7"/>
      <c r="BA439" s="62"/>
      <c r="BB439" s="62"/>
      <c r="BC439" s="7"/>
      <c r="BD439" s="62"/>
      <c r="BE439" s="62"/>
      <c r="BF439" s="27"/>
      <c r="BG439" s="62"/>
      <c r="BH439" s="32"/>
      <c r="BI439" s="146"/>
      <c r="BJ439" s="62"/>
      <c r="BK439" s="32"/>
      <c r="BL439" s="146"/>
      <c r="BM439" s="62"/>
      <c r="BN439" s="32"/>
      <c r="BO439" s="146"/>
      <c r="BP439" s="159"/>
      <c r="BQ439" s="64"/>
      <c r="BR439" s="27"/>
      <c r="BS439" s="27"/>
      <c r="BU439" s="146"/>
      <c r="BV439" s="27"/>
      <c r="BW439" s="27"/>
      <c r="BX439" s="146"/>
      <c r="BY439" s="27"/>
      <c r="CA439" s="146"/>
      <c r="CB439" s="27"/>
      <c r="CD439" s="146"/>
      <c r="CF439" s="27"/>
      <c r="CG439" s="50"/>
      <c r="CH439" s="33"/>
      <c r="CI439" s="27"/>
      <c r="CJ439" s="27"/>
      <c r="CK439" s="27"/>
      <c r="CL439" s="27"/>
      <c r="CM439" s="27"/>
      <c r="CN439" s="27"/>
      <c r="CQ439" s="33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42"/>
      <c r="DQ439" s="78"/>
      <c r="DR439" s="101"/>
      <c r="DS439" s="33"/>
    </row>
    <row r="440" spans="2:123" s="29" customFormat="1" x14ac:dyDescent="0.25">
      <c r="B440" s="33"/>
      <c r="C440" s="33"/>
      <c r="D440" s="61"/>
      <c r="E440" s="33"/>
      <c r="F440" s="27"/>
      <c r="G440" s="33"/>
      <c r="I440" s="33"/>
      <c r="K440" s="58"/>
      <c r="M440" s="27"/>
      <c r="N440" s="63"/>
      <c r="P440" s="33"/>
      <c r="R440" s="33"/>
      <c r="T440" s="33"/>
      <c r="U440" s="33"/>
      <c r="V440" s="27"/>
      <c r="W440" s="27"/>
      <c r="X440" s="33"/>
      <c r="Y440" s="27"/>
      <c r="Z440" s="27"/>
      <c r="AA440" s="33"/>
      <c r="AB440" s="27"/>
      <c r="AC440" s="27"/>
      <c r="AD440" s="33"/>
      <c r="AE440" s="27"/>
      <c r="AF440" s="27"/>
      <c r="AG440" s="33"/>
      <c r="AH440" s="27"/>
      <c r="AI440" s="27"/>
      <c r="AJ440" s="33"/>
      <c r="AK440" s="27"/>
      <c r="AL440" s="27"/>
      <c r="AM440" s="33"/>
      <c r="AN440" s="27"/>
      <c r="AO440" s="27"/>
      <c r="AP440" s="33"/>
      <c r="AQ440" s="27"/>
      <c r="AR440" s="27"/>
      <c r="AS440" s="33"/>
      <c r="AT440" s="27"/>
      <c r="AU440" s="27"/>
      <c r="AV440" s="33"/>
      <c r="AW440" s="27"/>
      <c r="AX440" s="155"/>
      <c r="AY440" s="65"/>
      <c r="AZ440" s="7"/>
      <c r="BA440" s="62"/>
      <c r="BB440" s="62"/>
      <c r="BC440" s="7"/>
      <c r="BD440" s="62"/>
      <c r="BE440" s="62"/>
      <c r="BF440" s="27"/>
      <c r="BG440" s="62"/>
      <c r="BH440" s="32"/>
      <c r="BI440" s="146"/>
      <c r="BJ440" s="62"/>
      <c r="BK440" s="32"/>
      <c r="BL440" s="146"/>
      <c r="BM440" s="62"/>
      <c r="BN440" s="32"/>
      <c r="BO440" s="146"/>
      <c r="BP440" s="159"/>
      <c r="BQ440" s="64"/>
      <c r="BR440" s="27"/>
      <c r="BS440" s="27"/>
      <c r="BU440" s="146"/>
      <c r="BV440" s="27"/>
      <c r="BW440" s="27"/>
      <c r="BX440" s="146"/>
      <c r="BY440" s="27"/>
      <c r="CA440" s="146"/>
      <c r="CB440" s="27"/>
      <c r="CD440" s="146"/>
      <c r="CF440" s="27"/>
      <c r="CG440" s="50"/>
      <c r="CH440" s="33"/>
      <c r="CI440" s="27"/>
      <c r="CJ440" s="27"/>
      <c r="CK440" s="27"/>
      <c r="CL440" s="27"/>
      <c r="CM440" s="27"/>
      <c r="CN440" s="27"/>
      <c r="CQ440" s="33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42"/>
      <c r="DQ440" s="78"/>
      <c r="DR440" s="101"/>
      <c r="DS440" s="33"/>
    </row>
    <row r="441" spans="2:123" s="29" customFormat="1" x14ac:dyDescent="0.25">
      <c r="B441" s="33"/>
      <c r="C441" s="33"/>
      <c r="D441" s="61"/>
      <c r="E441" s="33"/>
      <c r="F441" s="27"/>
      <c r="G441" s="33"/>
      <c r="I441" s="33"/>
      <c r="K441" s="58"/>
      <c r="M441" s="27"/>
      <c r="N441" s="63"/>
      <c r="P441" s="33"/>
      <c r="R441" s="33"/>
      <c r="T441" s="33"/>
      <c r="U441" s="33"/>
      <c r="V441" s="27"/>
      <c r="W441" s="27"/>
      <c r="X441" s="33"/>
      <c r="Y441" s="27"/>
      <c r="Z441" s="27"/>
      <c r="AA441" s="33"/>
      <c r="AB441" s="27"/>
      <c r="AC441" s="27"/>
      <c r="AD441" s="33"/>
      <c r="AE441" s="27"/>
      <c r="AF441" s="27"/>
      <c r="AG441" s="33"/>
      <c r="AH441" s="27"/>
      <c r="AI441" s="27"/>
      <c r="AJ441" s="33"/>
      <c r="AK441" s="27"/>
      <c r="AL441" s="27"/>
      <c r="AM441" s="33"/>
      <c r="AN441" s="27"/>
      <c r="AO441" s="27"/>
      <c r="AP441" s="33"/>
      <c r="AQ441" s="27"/>
      <c r="AR441" s="27"/>
      <c r="AS441" s="33"/>
      <c r="AT441" s="27"/>
      <c r="AU441" s="27"/>
      <c r="AV441" s="33"/>
      <c r="AW441" s="27"/>
      <c r="AX441" s="155"/>
      <c r="AY441" s="65"/>
      <c r="AZ441" s="7"/>
      <c r="BA441" s="62"/>
      <c r="BB441" s="62"/>
      <c r="BC441" s="7"/>
      <c r="BD441" s="62"/>
      <c r="BE441" s="62"/>
      <c r="BF441" s="27"/>
      <c r="BG441" s="62"/>
      <c r="BH441" s="32"/>
      <c r="BI441" s="146"/>
      <c r="BJ441" s="62"/>
      <c r="BK441" s="32"/>
      <c r="BL441" s="146"/>
      <c r="BM441" s="62"/>
      <c r="BN441" s="32"/>
      <c r="BO441" s="146"/>
      <c r="BP441" s="159"/>
      <c r="BQ441" s="64"/>
      <c r="BR441" s="27"/>
      <c r="BS441" s="27"/>
      <c r="BU441" s="146"/>
      <c r="BV441" s="27"/>
      <c r="BW441" s="27"/>
      <c r="BX441" s="146"/>
      <c r="BY441" s="27"/>
      <c r="CA441" s="146"/>
      <c r="CB441" s="27"/>
      <c r="CD441" s="146"/>
      <c r="CF441" s="27"/>
      <c r="CG441" s="50"/>
      <c r="CH441" s="33"/>
      <c r="CI441" s="27"/>
      <c r="CJ441" s="27"/>
      <c r="CK441" s="27"/>
      <c r="CL441" s="27"/>
      <c r="CM441" s="27"/>
      <c r="CN441" s="27"/>
      <c r="CQ441" s="33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42"/>
      <c r="DQ441" s="78"/>
      <c r="DR441" s="101"/>
      <c r="DS441" s="33"/>
    </row>
    <row r="442" spans="2:123" s="29" customFormat="1" x14ac:dyDescent="0.25">
      <c r="B442" s="33"/>
      <c r="C442" s="33"/>
      <c r="D442" s="61"/>
      <c r="E442" s="33"/>
      <c r="F442" s="27"/>
      <c r="G442" s="33"/>
      <c r="I442" s="33"/>
      <c r="K442" s="58"/>
      <c r="M442" s="27"/>
      <c r="N442" s="63"/>
      <c r="P442" s="33"/>
      <c r="R442" s="33"/>
      <c r="T442" s="33"/>
      <c r="U442" s="33"/>
      <c r="V442" s="27"/>
      <c r="W442" s="27"/>
      <c r="X442" s="33"/>
      <c r="Y442" s="27"/>
      <c r="Z442" s="27"/>
      <c r="AA442" s="33"/>
      <c r="AB442" s="27"/>
      <c r="AC442" s="27"/>
      <c r="AD442" s="33"/>
      <c r="AE442" s="27"/>
      <c r="AF442" s="27"/>
      <c r="AG442" s="33"/>
      <c r="AH442" s="27"/>
      <c r="AI442" s="27"/>
      <c r="AJ442" s="33"/>
      <c r="AK442" s="27"/>
      <c r="AL442" s="27"/>
      <c r="AM442" s="33"/>
      <c r="AN442" s="27"/>
      <c r="AO442" s="27"/>
      <c r="AP442" s="33"/>
      <c r="AQ442" s="27"/>
      <c r="AR442" s="27"/>
      <c r="AS442" s="33"/>
      <c r="AT442" s="27"/>
      <c r="AU442" s="27"/>
      <c r="AV442" s="33"/>
      <c r="AW442" s="27"/>
      <c r="AX442" s="155"/>
      <c r="AY442" s="65"/>
      <c r="AZ442" s="7"/>
      <c r="BA442" s="62"/>
      <c r="BB442" s="62"/>
      <c r="BC442" s="7"/>
      <c r="BD442" s="62"/>
      <c r="BE442" s="62"/>
      <c r="BF442" s="27"/>
      <c r="BG442" s="62"/>
      <c r="BH442" s="32"/>
      <c r="BI442" s="146"/>
      <c r="BJ442" s="62"/>
      <c r="BK442" s="32"/>
      <c r="BL442" s="146"/>
      <c r="BM442" s="62"/>
      <c r="BN442" s="32"/>
      <c r="BO442" s="146"/>
      <c r="BP442" s="159"/>
      <c r="BQ442" s="64"/>
      <c r="BR442" s="27"/>
      <c r="BS442" s="27"/>
      <c r="BU442" s="146"/>
      <c r="BV442" s="27"/>
      <c r="BW442" s="27"/>
      <c r="BX442" s="146"/>
      <c r="BY442" s="27"/>
      <c r="CA442" s="146"/>
      <c r="CB442" s="27"/>
      <c r="CD442" s="146"/>
      <c r="CF442" s="27"/>
      <c r="CG442" s="50"/>
      <c r="CH442" s="33"/>
      <c r="CI442" s="27"/>
      <c r="CJ442" s="27"/>
      <c r="CK442" s="27"/>
      <c r="CL442" s="27"/>
      <c r="CM442" s="27"/>
      <c r="CN442" s="27"/>
      <c r="CQ442" s="33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42"/>
      <c r="DQ442" s="78"/>
      <c r="DR442" s="101"/>
      <c r="DS442" s="33"/>
    </row>
    <row r="443" spans="2:123" s="29" customFormat="1" x14ac:dyDescent="0.25">
      <c r="B443" s="33"/>
      <c r="C443" s="33"/>
      <c r="D443" s="61"/>
      <c r="E443" s="33"/>
      <c r="F443" s="27"/>
      <c r="G443" s="33"/>
      <c r="I443" s="33"/>
      <c r="K443" s="58"/>
      <c r="M443" s="27"/>
      <c r="N443" s="63"/>
      <c r="P443" s="33"/>
      <c r="R443" s="33"/>
      <c r="T443" s="33"/>
      <c r="U443" s="33"/>
      <c r="V443" s="27"/>
      <c r="W443" s="27"/>
      <c r="X443" s="33"/>
      <c r="Y443" s="27"/>
      <c r="Z443" s="27"/>
      <c r="AA443" s="33"/>
      <c r="AB443" s="27"/>
      <c r="AC443" s="27"/>
      <c r="AD443" s="33"/>
      <c r="AE443" s="27"/>
      <c r="AF443" s="27"/>
      <c r="AG443" s="33"/>
      <c r="AH443" s="27"/>
      <c r="AI443" s="27"/>
      <c r="AJ443" s="33"/>
      <c r="AK443" s="27"/>
      <c r="AL443" s="27"/>
      <c r="AM443" s="33"/>
      <c r="AN443" s="27"/>
      <c r="AO443" s="27"/>
      <c r="AP443" s="33"/>
      <c r="AQ443" s="27"/>
      <c r="AR443" s="27"/>
      <c r="AS443" s="33"/>
      <c r="AT443" s="27"/>
      <c r="AU443" s="27"/>
      <c r="AV443" s="33"/>
      <c r="AW443" s="27"/>
      <c r="AX443" s="155"/>
      <c r="AY443" s="65"/>
      <c r="AZ443" s="7"/>
      <c r="BA443" s="62"/>
      <c r="BB443" s="62"/>
      <c r="BC443" s="7"/>
      <c r="BD443" s="62"/>
      <c r="BE443" s="62"/>
      <c r="BF443" s="27"/>
      <c r="BG443" s="62"/>
      <c r="BH443" s="32"/>
      <c r="BI443" s="146"/>
      <c r="BJ443" s="62"/>
      <c r="BK443" s="32"/>
      <c r="BL443" s="146"/>
      <c r="BM443" s="62"/>
      <c r="BN443" s="32"/>
      <c r="BO443" s="146"/>
      <c r="BP443" s="159"/>
      <c r="BQ443" s="64"/>
      <c r="BR443" s="27"/>
      <c r="BS443" s="27"/>
      <c r="BU443" s="146"/>
      <c r="BV443" s="27"/>
      <c r="BW443" s="27"/>
      <c r="BX443" s="146"/>
      <c r="BY443" s="27"/>
      <c r="CA443" s="146"/>
      <c r="CB443" s="27"/>
      <c r="CD443" s="146"/>
      <c r="CF443" s="27"/>
      <c r="CG443" s="50"/>
      <c r="CH443" s="33"/>
      <c r="CI443" s="27"/>
      <c r="CJ443" s="27"/>
      <c r="CK443" s="27"/>
      <c r="CL443" s="27"/>
      <c r="CM443" s="27"/>
      <c r="CN443" s="27"/>
      <c r="CQ443" s="33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42"/>
      <c r="DQ443" s="78"/>
      <c r="DR443" s="101"/>
      <c r="DS443" s="33"/>
    </row>
    <row r="444" spans="2:123" s="29" customFormat="1" x14ac:dyDescent="0.25">
      <c r="B444" s="33"/>
      <c r="C444" s="33"/>
      <c r="D444" s="61"/>
      <c r="E444" s="33"/>
      <c r="F444" s="27"/>
      <c r="G444" s="33"/>
      <c r="I444" s="33"/>
      <c r="K444" s="58"/>
      <c r="M444" s="27"/>
      <c r="N444" s="63"/>
      <c r="P444" s="33"/>
      <c r="R444" s="33"/>
      <c r="T444" s="33"/>
      <c r="U444" s="33"/>
      <c r="V444" s="27"/>
      <c r="W444" s="27"/>
      <c r="X444" s="33"/>
      <c r="Y444" s="27"/>
      <c r="Z444" s="27"/>
      <c r="AA444" s="33"/>
      <c r="AB444" s="27"/>
      <c r="AC444" s="27"/>
      <c r="AD444" s="33"/>
      <c r="AE444" s="27"/>
      <c r="AF444" s="27"/>
      <c r="AG444" s="33"/>
      <c r="AH444" s="27"/>
      <c r="AI444" s="27"/>
      <c r="AJ444" s="33"/>
      <c r="AK444" s="27"/>
      <c r="AL444" s="27"/>
      <c r="AM444" s="33"/>
      <c r="AN444" s="27"/>
      <c r="AO444" s="27"/>
      <c r="AP444" s="33"/>
      <c r="AQ444" s="27"/>
      <c r="AR444" s="27"/>
      <c r="AS444" s="33"/>
      <c r="AT444" s="27"/>
      <c r="AU444" s="27"/>
      <c r="AV444" s="33"/>
      <c r="AW444" s="27"/>
      <c r="AX444" s="155"/>
      <c r="AY444" s="65"/>
      <c r="AZ444" s="7"/>
      <c r="BA444" s="62"/>
      <c r="BB444" s="62"/>
      <c r="BC444" s="7"/>
      <c r="BD444" s="62"/>
      <c r="BE444" s="62"/>
      <c r="BF444" s="27"/>
      <c r="BG444" s="62"/>
      <c r="BH444" s="32"/>
      <c r="BI444" s="146"/>
      <c r="BJ444" s="62"/>
      <c r="BK444" s="32"/>
      <c r="BL444" s="146"/>
      <c r="BM444" s="62"/>
      <c r="BN444" s="32"/>
      <c r="BO444" s="146"/>
      <c r="BP444" s="159"/>
      <c r="BQ444" s="64"/>
      <c r="BR444" s="27"/>
      <c r="BS444" s="27"/>
      <c r="BU444" s="146"/>
      <c r="BV444" s="27"/>
      <c r="BW444" s="27"/>
      <c r="BX444" s="146"/>
      <c r="BY444" s="27"/>
      <c r="CA444" s="146"/>
      <c r="CB444" s="27"/>
      <c r="CD444" s="146"/>
      <c r="CF444" s="27"/>
      <c r="CG444" s="50"/>
      <c r="CH444" s="33"/>
      <c r="CI444" s="27"/>
      <c r="CJ444" s="27"/>
      <c r="CK444" s="27"/>
      <c r="CL444" s="27"/>
      <c r="CM444" s="27"/>
      <c r="CN444" s="27"/>
      <c r="CQ444" s="33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42"/>
      <c r="DQ444" s="78"/>
      <c r="DR444" s="101"/>
      <c r="DS444" s="33"/>
    </row>
    <row r="445" spans="2:123" s="29" customFormat="1" x14ac:dyDescent="0.25">
      <c r="B445" s="33"/>
      <c r="C445" s="33"/>
      <c r="D445" s="61"/>
      <c r="E445" s="33"/>
      <c r="F445" s="27"/>
      <c r="G445" s="33"/>
      <c r="I445" s="33"/>
      <c r="K445" s="58"/>
      <c r="M445" s="27"/>
      <c r="N445" s="63"/>
      <c r="P445" s="33"/>
      <c r="R445" s="33"/>
      <c r="T445" s="33"/>
      <c r="U445" s="33"/>
      <c r="V445" s="27"/>
      <c r="W445" s="27"/>
      <c r="X445" s="33"/>
      <c r="Y445" s="27"/>
      <c r="Z445" s="27"/>
      <c r="AA445" s="33"/>
      <c r="AB445" s="27"/>
      <c r="AC445" s="27"/>
      <c r="AD445" s="33"/>
      <c r="AE445" s="27"/>
      <c r="AF445" s="27"/>
      <c r="AG445" s="33"/>
      <c r="AH445" s="27"/>
      <c r="AI445" s="27"/>
      <c r="AJ445" s="33"/>
      <c r="AK445" s="27"/>
      <c r="AL445" s="27"/>
      <c r="AM445" s="33"/>
      <c r="AN445" s="27"/>
      <c r="AO445" s="27"/>
      <c r="AP445" s="33"/>
      <c r="AQ445" s="27"/>
      <c r="AR445" s="27"/>
      <c r="AS445" s="33"/>
      <c r="AT445" s="27"/>
      <c r="AU445" s="27"/>
      <c r="AV445" s="33"/>
      <c r="AW445" s="27"/>
      <c r="AX445" s="155"/>
      <c r="AY445" s="65"/>
      <c r="AZ445" s="7"/>
      <c r="BA445" s="62"/>
      <c r="BB445" s="62"/>
      <c r="BC445" s="7"/>
      <c r="BD445" s="62"/>
      <c r="BE445" s="62"/>
      <c r="BF445" s="27"/>
      <c r="BG445" s="62"/>
      <c r="BH445" s="32"/>
      <c r="BI445" s="146"/>
      <c r="BJ445" s="62"/>
      <c r="BK445" s="32"/>
      <c r="BL445" s="146"/>
      <c r="BM445" s="62"/>
      <c r="BN445" s="32"/>
      <c r="BO445" s="146"/>
      <c r="BP445" s="159"/>
      <c r="BQ445" s="64"/>
      <c r="BR445" s="27"/>
      <c r="BS445" s="27"/>
      <c r="BU445" s="146"/>
      <c r="BV445" s="27"/>
      <c r="BW445" s="27"/>
      <c r="BX445" s="146"/>
      <c r="BY445" s="27"/>
      <c r="CA445" s="146"/>
      <c r="CB445" s="27"/>
      <c r="CD445" s="146"/>
      <c r="CF445" s="27"/>
      <c r="CG445" s="50"/>
      <c r="CH445" s="33"/>
      <c r="CI445" s="27"/>
      <c r="CJ445" s="27"/>
      <c r="CK445" s="27"/>
      <c r="CL445" s="27"/>
      <c r="CM445" s="27"/>
      <c r="CN445" s="27"/>
      <c r="CQ445" s="33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42"/>
      <c r="DQ445" s="78"/>
      <c r="DR445" s="101"/>
      <c r="DS445" s="33"/>
    </row>
    <row r="446" spans="2:123" s="29" customFormat="1" x14ac:dyDescent="0.25">
      <c r="B446" s="33"/>
      <c r="C446" s="33"/>
      <c r="D446" s="66"/>
      <c r="E446" s="33"/>
      <c r="F446" s="27"/>
      <c r="G446" s="33"/>
      <c r="I446" s="33"/>
      <c r="K446" s="58"/>
      <c r="M446" s="27"/>
      <c r="N446" s="63"/>
      <c r="P446" s="33"/>
      <c r="R446" s="33"/>
      <c r="T446" s="33"/>
      <c r="U446" s="33"/>
      <c r="V446" s="27"/>
      <c r="W446" s="27"/>
      <c r="X446" s="33"/>
      <c r="Y446" s="27"/>
      <c r="Z446" s="27"/>
      <c r="AA446" s="33"/>
      <c r="AB446" s="27"/>
      <c r="AC446" s="27"/>
      <c r="AD446" s="33"/>
      <c r="AE446" s="27"/>
      <c r="AF446" s="27"/>
      <c r="AG446" s="33"/>
      <c r="AH446" s="27"/>
      <c r="AI446" s="27"/>
      <c r="AJ446" s="33"/>
      <c r="AK446" s="27"/>
      <c r="AL446" s="27"/>
      <c r="AM446" s="33"/>
      <c r="AN446" s="27"/>
      <c r="AO446" s="27"/>
      <c r="AP446" s="33"/>
      <c r="AQ446" s="27"/>
      <c r="AR446" s="27"/>
      <c r="AS446" s="33"/>
      <c r="AT446" s="27"/>
      <c r="AU446" s="27"/>
      <c r="AV446" s="33"/>
      <c r="AW446" s="27"/>
      <c r="AX446" s="155"/>
      <c r="AY446" s="65"/>
      <c r="AZ446" s="7"/>
      <c r="BA446" s="62"/>
      <c r="BB446" s="62"/>
      <c r="BC446" s="7"/>
      <c r="BD446" s="62"/>
      <c r="BE446" s="62"/>
      <c r="BF446" s="27"/>
      <c r="BG446" s="62"/>
      <c r="BH446" s="32"/>
      <c r="BI446" s="146"/>
      <c r="BJ446" s="62"/>
      <c r="BK446" s="32"/>
      <c r="BL446" s="146"/>
      <c r="BM446" s="62"/>
      <c r="BN446" s="32"/>
      <c r="BO446" s="146"/>
      <c r="BP446" s="159"/>
      <c r="BQ446" s="64"/>
      <c r="BR446" s="27"/>
      <c r="BS446" s="27"/>
      <c r="BU446" s="146"/>
      <c r="BV446" s="27"/>
      <c r="BW446" s="27"/>
      <c r="BX446" s="146"/>
      <c r="BY446" s="27"/>
      <c r="CA446" s="146"/>
      <c r="CB446" s="27"/>
      <c r="CD446" s="146"/>
      <c r="CF446" s="27"/>
      <c r="CG446" s="50"/>
      <c r="CH446" s="33"/>
      <c r="CI446" s="27"/>
      <c r="CJ446" s="27"/>
      <c r="CK446" s="27"/>
      <c r="CL446" s="27"/>
      <c r="CM446" s="27"/>
      <c r="CN446" s="27"/>
      <c r="CQ446" s="33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42"/>
      <c r="DQ446" s="78"/>
      <c r="DR446" s="101"/>
      <c r="DS446" s="33"/>
    </row>
    <row r="447" spans="2:123" s="29" customFormat="1" x14ac:dyDescent="0.25">
      <c r="B447" s="33"/>
      <c r="C447" s="33"/>
      <c r="D447" s="66"/>
      <c r="E447" s="33"/>
      <c r="F447" s="27"/>
      <c r="G447" s="33"/>
      <c r="I447" s="33"/>
      <c r="K447" s="58"/>
      <c r="M447" s="27"/>
      <c r="N447" s="63"/>
      <c r="P447" s="33"/>
      <c r="R447" s="33"/>
      <c r="T447" s="33"/>
      <c r="U447" s="33"/>
      <c r="V447" s="27"/>
      <c r="W447" s="27"/>
      <c r="X447" s="33"/>
      <c r="Y447" s="27"/>
      <c r="Z447" s="27"/>
      <c r="AA447" s="33"/>
      <c r="AB447" s="27"/>
      <c r="AC447" s="27"/>
      <c r="AD447" s="33"/>
      <c r="AE447" s="27"/>
      <c r="AF447" s="27"/>
      <c r="AG447" s="33"/>
      <c r="AH447" s="27"/>
      <c r="AI447" s="27"/>
      <c r="AJ447" s="33"/>
      <c r="AK447" s="27"/>
      <c r="AL447" s="27"/>
      <c r="AM447" s="33"/>
      <c r="AN447" s="27"/>
      <c r="AO447" s="27"/>
      <c r="AP447" s="33"/>
      <c r="AQ447" s="27"/>
      <c r="AR447" s="27"/>
      <c r="AS447" s="33"/>
      <c r="AT447" s="27"/>
      <c r="AU447" s="27"/>
      <c r="AV447" s="33"/>
      <c r="AW447" s="27"/>
      <c r="AX447" s="155"/>
      <c r="AY447" s="65"/>
      <c r="AZ447" s="7"/>
      <c r="BA447" s="62"/>
      <c r="BB447" s="62"/>
      <c r="BC447" s="7"/>
      <c r="BD447" s="62"/>
      <c r="BE447" s="62"/>
      <c r="BF447" s="27"/>
      <c r="BG447" s="62"/>
      <c r="BH447" s="32"/>
      <c r="BI447" s="146"/>
      <c r="BJ447" s="62"/>
      <c r="BK447" s="32"/>
      <c r="BL447" s="146"/>
      <c r="BM447" s="62"/>
      <c r="BN447" s="32"/>
      <c r="BO447" s="146"/>
      <c r="BP447" s="159"/>
      <c r="BQ447" s="64"/>
      <c r="BR447" s="27"/>
      <c r="BS447" s="27"/>
      <c r="BU447" s="146"/>
      <c r="BV447" s="27"/>
      <c r="BW447" s="27"/>
      <c r="BX447" s="146"/>
      <c r="BY447" s="27"/>
      <c r="CA447" s="146"/>
      <c r="CB447" s="27"/>
      <c r="CD447" s="146"/>
      <c r="CF447" s="27"/>
      <c r="CG447" s="50"/>
      <c r="CH447" s="33"/>
      <c r="CI447" s="27"/>
      <c r="CJ447" s="27"/>
      <c r="CK447" s="27"/>
      <c r="CL447" s="27"/>
      <c r="CM447" s="27"/>
      <c r="CN447" s="27"/>
      <c r="CQ447" s="33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42"/>
      <c r="DQ447" s="78"/>
      <c r="DR447" s="101"/>
      <c r="DS447" s="33"/>
    </row>
    <row r="448" spans="2:123" s="29" customFormat="1" x14ac:dyDescent="0.25">
      <c r="B448" s="33"/>
      <c r="C448" s="33"/>
      <c r="D448" s="61"/>
      <c r="E448" s="33"/>
      <c r="F448" s="27"/>
      <c r="G448" s="33"/>
      <c r="I448" s="33"/>
      <c r="K448" s="58"/>
      <c r="M448" s="27"/>
      <c r="N448" s="63"/>
      <c r="P448" s="33"/>
      <c r="R448" s="33"/>
      <c r="T448" s="33"/>
      <c r="U448" s="33"/>
      <c r="V448" s="27"/>
      <c r="W448" s="27"/>
      <c r="X448" s="33"/>
      <c r="Y448" s="27"/>
      <c r="Z448" s="27"/>
      <c r="AA448" s="33"/>
      <c r="AB448" s="27"/>
      <c r="AC448" s="27"/>
      <c r="AD448" s="33"/>
      <c r="AE448" s="27"/>
      <c r="AF448" s="27"/>
      <c r="AG448" s="33"/>
      <c r="AH448" s="27"/>
      <c r="AI448" s="27"/>
      <c r="AJ448" s="33"/>
      <c r="AK448" s="27"/>
      <c r="AL448" s="27"/>
      <c r="AM448" s="33"/>
      <c r="AN448" s="27"/>
      <c r="AO448" s="27"/>
      <c r="AP448" s="33"/>
      <c r="AQ448" s="27"/>
      <c r="AR448" s="27"/>
      <c r="AS448" s="33"/>
      <c r="AT448" s="27"/>
      <c r="AU448" s="27"/>
      <c r="AV448" s="33"/>
      <c r="AW448" s="27"/>
      <c r="AX448" s="155"/>
      <c r="AY448" s="65"/>
      <c r="AZ448" s="7"/>
      <c r="BA448" s="62"/>
      <c r="BB448" s="62"/>
      <c r="BC448" s="7"/>
      <c r="BD448" s="62"/>
      <c r="BE448" s="62"/>
      <c r="BF448" s="27"/>
      <c r="BG448" s="62"/>
      <c r="BH448" s="32"/>
      <c r="BI448" s="146"/>
      <c r="BJ448" s="62"/>
      <c r="BK448" s="32"/>
      <c r="BL448" s="146"/>
      <c r="BM448" s="62"/>
      <c r="BN448" s="32"/>
      <c r="BO448" s="146"/>
      <c r="BP448" s="159"/>
      <c r="BQ448" s="64"/>
      <c r="BR448" s="27"/>
      <c r="BS448" s="27"/>
      <c r="BU448" s="146"/>
      <c r="BV448" s="27"/>
      <c r="BW448" s="27"/>
      <c r="BX448" s="146"/>
      <c r="BY448" s="27"/>
      <c r="CA448" s="146"/>
      <c r="CB448" s="27"/>
      <c r="CD448" s="146"/>
      <c r="CF448" s="27"/>
      <c r="CG448" s="50"/>
      <c r="CH448" s="33"/>
      <c r="CI448" s="27"/>
      <c r="CJ448" s="27"/>
      <c r="CK448" s="27"/>
      <c r="CL448" s="27"/>
      <c r="CM448" s="27"/>
      <c r="CN448" s="27"/>
      <c r="CQ448" s="33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42"/>
      <c r="DQ448" s="78"/>
      <c r="DR448" s="101"/>
      <c r="DS448" s="33"/>
    </row>
    <row r="449" spans="2:123" s="29" customFormat="1" x14ac:dyDescent="0.25">
      <c r="B449" s="33"/>
      <c r="C449" s="33"/>
      <c r="D449" s="61"/>
      <c r="E449" s="33"/>
      <c r="F449" s="27"/>
      <c r="G449" s="33"/>
      <c r="I449" s="33"/>
      <c r="K449" s="58"/>
      <c r="M449" s="27"/>
      <c r="N449" s="63"/>
      <c r="P449" s="33"/>
      <c r="R449" s="33"/>
      <c r="T449" s="33"/>
      <c r="U449" s="33"/>
      <c r="V449" s="27"/>
      <c r="W449" s="27"/>
      <c r="X449" s="33"/>
      <c r="Y449" s="27"/>
      <c r="Z449" s="27"/>
      <c r="AA449" s="33"/>
      <c r="AB449" s="27"/>
      <c r="AC449" s="27"/>
      <c r="AD449" s="33"/>
      <c r="AE449" s="27"/>
      <c r="AF449" s="27"/>
      <c r="AG449" s="33"/>
      <c r="AH449" s="27"/>
      <c r="AI449" s="27"/>
      <c r="AJ449" s="33"/>
      <c r="AK449" s="27"/>
      <c r="AL449" s="27"/>
      <c r="AM449" s="33"/>
      <c r="AN449" s="27"/>
      <c r="AO449" s="27"/>
      <c r="AP449" s="33"/>
      <c r="AQ449" s="27"/>
      <c r="AR449" s="27"/>
      <c r="AS449" s="33"/>
      <c r="AT449" s="27"/>
      <c r="AU449" s="27"/>
      <c r="AV449" s="33"/>
      <c r="AW449" s="27"/>
      <c r="AX449" s="155"/>
      <c r="AY449" s="65"/>
      <c r="AZ449" s="7"/>
      <c r="BA449" s="62"/>
      <c r="BB449" s="62"/>
      <c r="BC449" s="7"/>
      <c r="BD449" s="62"/>
      <c r="BE449" s="62"/>
      <c r="BF449" s="27"/>
      <c r="BG449" s="62"/>
      <c r="BH449" s="32"/>
      <c r="BI449" s="146"/>
      <c r="BJ449" s="62"/>
      <c r="BK449" s="32"/>
      <c r="BL449" s="146"/>
      <c r="BM449" s="62"/>
      <c r="BN449" s="32"/>
      <c r="BO449" s="146"/>
      <c r="BP449" s="159"/>
      <c r="BQ449" s="64"/>
      <c r="BR449" s="27"/>
      <c r="BS449" s="27"/>
      <c r="BU449" s="146"/>
      <c r="BV449" s="27"/>
      <c r="BW449" s="27"/>
      <c r="BX449" s="146"/>
      <c r="BY449" s="27"/>
      <c r="CA449" s="146"/>
      <c r="CB449" s="27"/>
      <c r="CD449" s="146"/>
      <c r="CF449" s="27"/>
      <c r="CG449" s="50"/>
      <c r="CH449" s="33"/>
      <c r="CI449" s="27"/>
      <c r="CJ449" s="27"/>
      <c r="CK449" s="27"/>
      <c r="CL449" s="27"/>
      <c r="CM449" s="27"/>
      <c r="CN449" s="27"/>
      <c r="CQ449" s="33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42"/>
      <c r="DQ449" s="78"/>
      <c r="DR449" s="101"/>
      <c r="DS449" s="33"/>
    </row>
    <row r="450" spans="2:123" s="29" customFormat="1" x14ac:dyDescent="0.25">
      <c r="B450" s="33"/>
      <c r="C450" s="33"/>
      <c r="D450" s="61"/>
      <c r="E450" s="33"/>
      <c r="F450" s="27"/>
      <c r="G450" s="33"/>
      <c r="I450" s="33"/>
      <c r="K450" s="58"/>
      <c r="M450" s="27"/>
      <c r="N450" s="63"/>
      <c r="P450" s="33"/>
      <c r="R450" s="33"/>
      <c r="T450" s="33"/>
      <c r="U450" s="33"/>
      <c r="V450" s="27"/>
      <c r="W450" s="27"/>
      <c r="X450" s="33"/>
      <c r="Y450" s="27"/>
      <c r="Z450" s="27"/>
      <c r="AA450" s="33"/>
      <c r="AB450" s="27"/>
      <c r="AC450" s="27"/>
      <c r="AD450" s="33"/>
      <c r="AE450" s="27"/>
      <c r="AF450" s="27"/>
      <c r="AG450" s="33"/>
      <c r="AH450" s="27"/>
      <c r="AI450" s="27"/>
      <c r="AJ450" s="33"/>
      <c r="AK450" s="27"/>
      <c r="AL450" s="27"/>
      <c r="AM450" s="33"/>
      <c r="AN450" s="27"/>
      <c r="AO450" s="27"/>
      <c r="AP450" s="33"/>
      <c r="AQ450" s="27"/>
      <c r="AR450" s="27"/>
      <c r="AS450" s="33"/>
      <c r="AT450" s="27"/>
      <c r="AU450" s="27"/>
      <c r="AV450" s="33"/>
      <c r="AW450" s="27"/>
      <c r="AX450" s="155"/>
      <c r="AY450" s="65"/>
      <c r="AZ450" s="7"/>
      <c r="BA450" s="62"/>
      <c r="BB450" s="62"/>
      <c r="BC450" s="7"/>
      <c r="BD450" s="62"/>
      <c r="BE450" s="62"/>
      <c r="BF450" s="27"/>
      <c r="BG450" s="62"/>
      <c r="BH450" s="32"/>
      <c r="BI450" s="146"/>
      <c r="BJ450" s="62"/>
      <c r="BK450" s="32"/>
      <c r="BL450" s="146"/>
      <c r="BM450" s="62"/>
      <c r="BN450" s="32"/>
      <c r="BO450" s="146"/>
      <c r="BP450" s="159"/>
      <c r="BQ450" s="64"/>
      <c r="BR450" s="27"/>
      <c r="BS450" s="27"/>
      <c r="BU450" s="146"/>
      <c r="BV450" s="27"/>
      <c r="BW450" s="27"/>
      <c r="BX450" s="146"/>
      <c r="BY450" s="27"/>
      <c r="CA450" s="146"/>
      <c r="CB450" s="27"/>
      <c r="CD450" s="146"/>
      <c r="CF450" s="27"/>
      <c r="CG450" s="50"/>
      <c r="CH450" s="33"/>
      <c r="CI450" s="27"/>
      <c r="CJ450" s="27"/>
      <c r="CK450" s="27"/>
      <c r="CL450" s="27"/>
      <c r="CM450" s="27"/>
      <c r="CN450" s="27"/>
      <c r="CQ450" s="33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42"/>
      <c r="DQ450" s="78"/>
      <c r="DR450" s="101"/>
      <c r="DS450" s="33"/>
    </row>
    <row r="451" spans="2:123" s="29" customFormat="1" x14ac:dyDescent="0.25">
      <c r="B451" s="33"/>
      <c r="C451" s="33"/>
      <c r="D451" s="61"/>
      <c r="E451" s="33"/>
      <c r="F451" s="27"/>
      <c r="G451" s="33"/>
      <c r="I451" s="33"/>
      <c r="K451" s="58"/>
      <c r="M451" s="27"/>
      <c r="N451" s="63"/>
      <c r="P451" s="33"/>
      <c r="R451" s="33"/>
      <c r="T451" s="33"/>
      <c r="U451" s="33"/>
      <c r="V451" s="27"/>
      <c r="W451" s="27"/>
      <c r="X451" s="33"/>
      <c r="Y451" s="27"/>
      <c r="Z451" s="27"/>
      <c r="AA451" s="33"/>
      <c r="AB451" s="27"/>
      <c r="AC451" s="27"/>
      <c r="AD451" s="33"/>
      <c r="AE451" s="27"/>
      <c r="AF451" s="27"/>
      <c r="AG451" s="33"/>
      <c r="AH451" s="27"/>
      <c r="AI451" s="27"/>
      <c r="AJ451" s="33"/>
      <c r="AK451" s="27"/>
      <c r="AL451" s="27"/>
      <c r="AM451" s="33"/>
      <c r="AN451" s="27"/>
      <c r="AO451" s="27"/>
      <c r="AP451" s="33"/>
      <c r="AQ451" s="27"/>
      <c r="AR451" s="27"/>
      <c r="AS451" s="33"/>
      <c r="AT451" s="27"/>
      <c r="AU451" s="27"/>
      <c r="AV451" s="33"/>
      <c r="AW451" s="27"/>
      <c r="AX451" s="155"/>
      <c r="AY451" s="65"/>
      <c r="AZ451" s="7"/>
      <c r="BA451" s="62"/>
      <c r="BB451" s="62"/>
      <c r="BC451" s="7"/>
      <c r="BD451" s="62"/>
      <c r="BE451" s="62"/>
      <c r="BF451" s="27"/>
      <c r="BG451" s="62"/>
      <c r="BH451" s="32"/>
      <c r="BI451" s="146"/>
      <c r="BJ451" s="62"/>
      <c r="BK451" s="32"/>
      <c r="BL451" s="146"/>
      <c r="BM451" s="62"/>
      <c r="BN451" s="32"/>
      <c r="BO451" s="146"/>
      <c r="BP451" s="159"/>
      <c r="BQ451" s="64"/>
      <c r="BR451" s="27"/>
      <c r="BS451" s="27"/>
      <c r="BU451" s="146"/>
      <c r="BV451" s="27"/>
      <c r="BW451" s="27"/>
      <c r="BX451" s="146"/>
      <c r="BY451" s="27"/>
      <c r="CA451" s="146"/>
      <c r="CB451" s="27"/>
      <c r="CD451" s="146"/>
      <c r="CF451" s="27"/>
      <c r="CG451" s="50"/>
      <c r="CH451" s="33"/>
      <c r="CI451" s="27"/>
      <c r="CJ451" s="27"/>
      <c r="CK451" s="27"/>
      <c r="CL451" s="27"/>
      <c r="CM451" s="27"/>
      <c r="CN451" s="27"/>
      <c r="CQ451" s="33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42"/>
      <c r="DQ451" s="78"/>
      <c r="DR451" s="101"/>
      <c r="DS451" s="33"/>
    </row>
    <row r="452" spans="2:123" s="29" customFormat="1" x14ac:dyDescent="0.25">
      <c r="B452" s="33"/>
      <c r="C452" s="33"/>
      <c r="D452" s="61"/>
      <c r="E452" s="33"/>
      <c r="F452" s="27"/>
      <c r="G452" s="33"/>
      <c r="I452" s="33"/>
      <c r="K452" s="58"/>
      <c r="M452" s="27"/>
      <c r="N452" s="63"/>
      <c r="P452" s="33"/>
      <c r="R452" s="33"/>
      <c r="T452" s="33"/>
      <c r="U452" s="33"/>
      <c r="V452" s="27"/>
      <c r="W452" s="27"/>
      <c r="X452" s="33"/>
      <c r="Y452" s="27"/>
      <c r="Z452" s="27"/>
      <c r="AA452" s="33"/>
      <c r="AB452" s="27"/>
      <c r="AC452" s="27"/>
      <c r="AD452" s="33"/>
      <c r="AE452" s="27"/>
      <c r="AF452" s="27"/>
      <c r="AG452" s="33"/>
      <c r="AH452" s="27"/>
      <c r="AI452" s="27"/>
      <c r="AJ452" s="33"/>
      <c r="AK452" s="27"/>
      <c r="AL452" s="27"/>
      <c r="AM452" s="33"/>
      <c r="AN452" s="27"/>
      <c r="AO452" s="27"/>
      <c r="AP452" s="33"/>
      <c r="AQ452" s="27"/>
      <c r="AR452" s="27"/>
      <c r="AS452" s="33"/>
      <c r="AT452" s="27"/>
      <c r="AU452" s="27"/>
      <c r="AV452" s="33"/>
      <c r="AW452" s="27"/>
      <c r="AX452" s="155"/>
      <c r="AY452" s="65"/>
      <c r="AZ452" s="7"/>
      <c r="BA452" s="62"/>
      <c r="BB452" s="62"/>
      <c r="BC452" s="7"/>
      <c r="BD452" s="62"/>
      <c r="BE452" s="62"/>
      <c r="BF452" s="27"/>
      <c r="BG452" s="62"/>
      <c r="BH452" s="32"/>
      <c r="BI452" s="146"/>
      <c r="BJ452" s="62"/>
      <c r="BK452" s="32"/>
      <c r="BL452" s="146"/>
      <c r="BM452" s="62"/>
      <c r="BN452" s="32"/>
      <c r="BO452" s="146"/>
      <c r="BP452" s="159"/>
      <c r="BQ452" s="64"/>
      <c r="BR452" s="27"/>
      <c r="BS452" s="27"/>
      <c r="BU452" s="146"/>
      <c r="BV452" s="27"/>
      <c r="BW452" s="27"/>
      <c r="BX452" s="146"/>
      <c r="BY452" s="27"/>
      <c r="CA452" s="146"/>
      <c r="CB452" s="27"/>
      <c r="CD452" s="146"/>
      <c r="CF452" s="27"/>
      <c r="CG452" s="50"/>
      <c r="CH452" s="33"/>
      <c r="CI452" s="27"/>
      <c r="CJ452" s="27"/>
      <c r="CK452" s="27"/>
      <c r="CL452" s="27"/>
      <c r="CM452" s="27"/>
      <c r="CN452" s="27"/>
      <c r="CQ452" s="33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42"/>
      <c r="DQ452" s="78"/>
      <c r="DR452" s="101"/>
      <c r="DS452" s="33"/>
    </row>
    <row r="453" spans="2:123" s="29" customFormat="1" x14ac:dyDescent="0.25">
      <c r="B453" s="33"/>
      <c r="C453" s="33"/>
      <c r="D453" s="61"/>
      <c r="E453" s="33"/>
      <c r="F453" s="27"/>
      <c r="G453" s="33"/>
      <c r="I453" s="33"/>
      <c r="K453" s="58"/>
      <c r="M453" s="27"/>
      <c r="N453" s="63"/>
      <c r="P453" s="33"/>
      <c r="R453" s="33"/>
      <c r="T453" s="33"/>
      <c r="U453" s="33"/>
      <c r="V453" s="27"/>
      <c r="W453" s="27"/>
      <c r="X453" s="33"/>
      <c r="Y453" s="27"/>
      <c r="Z453" s="27"/>
      <c r="AA453" s="33"/>
      <c r="AB453" s="27"/>
      <c r="AC453" s="27"/>
      <c r="AD453" s="33"/>
      <c r="AE453" s="27"/>
      <c r="AF453" s="27"/>
      <c r="AG453" s="33"/>
      <c r="AH453" s="27"/>
      <c r="AI453" s="27"/>
      <c r="AJ453" s="33"/>
      <c r="AK453" s="27"/>
      <c r="AL453" s="27"/>
      <c r="AM453" s="33"/>
      <c r="AN453" s="27"/>
      <c r="AO453" s="27"/>
      <c r="AP453" s="33"/>
      <c r="AQ453" s="27"/>
      <c r="AR453" s="27"/>
      <c r="AS453" s="33"/>
      <c r="AT453" s="27"/>
      <c r="AU453" s="27"/>
      <c r="AV453" s="33"/>
      <c r="AW453" s="27"/>
      <c r="AX453" s="155"/>
      <c r="AY453" s="65"/>
      <c r="AZ453" s="7"/>
      <c r="BA453" s="62"/>
      <c r="BB453" s="62"/>
      <c r="BC453" s="7"/>
      <c r="BD453" s="62"/>
      <c r="BE453" s="62"/>
      <c r="BF453" s="27"/>
      <c r="BG453" s="62"/>
      <c r="BH453" s="32"/>
      <c r="BI453" s="146"/>
      <c r="BJ453" s="62"/>
      <c r="BK453" s="32"/>
      <c r="BL453" s="146"/>
      <c r="BM453" s="62"/>
      <c r="BN453" s="32"/>
      <c r="BO453" s="146"/>
      <c r="BP453" s="159"/>
      <c r="BQ453" s="64"/>
      <c r="BR453" s="27"/>
      <c r="BS453" s="27"/>
      <c r="BU453" s="146"/>
      <c r="BV453" s="27"/>
      <c r="BW453" s="27"/>
      <c r="BX453" s="146"/>
      <c r="BY453" s="27"/>
      <c r="CA453" s="146"/>
      <c r="CB453" s="27"/>
      <c r="CD453" s="146"/>
      <c r="CF453" s="27"/>
      <c r="CG453" s="50"/>
      <c r="CH453" s="33"/>
      <c r="CI453" s="27"/>
      <c r="CJ453" s="27"/>
      <c r="CK453" s="27"/>
      <c r="CL453" s="27"/>
      <c r="CM453" s="27"/>
      <c r="CN453" s="27"/>
      <c r="CQ453" s="33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42"/>
      <c r="DQ453" s="78"/>
      <c r="DR453" s="101"/>
      <c r="DS453" s="33"/>
    </row>
    <row r="454" spans="2:123" s="29" customFormat="1" x14ac:dyDescent="0.25">
      <c r="B454" s="33"/>
      <c r="C454" s="33"/>
      <c r="D454" s="61"/>
      <c r="E454" s="33"/>
      <c r="F454" s="27"/>
      <c r="G454" s="33"/>
      <c r="I454" s="33"/>
      <c r="K454" s="58"/>
      <c r="M454" s="27"/>
      <c r="N454" s="63"/>
      <c r="P454" s="33"/>
      <c r="R454" s="33"/>
      <c r="T454" s="33"/>
      <c r="U454" s="33"/>
      <c r="V454" s="27"/>
      <c r="W454" s="27"/>
      <c r="X454" s="33"/>
      <c r="Y454" s="27"/>
      <c r="Z454" s="27"/>
      <c r="AA454" s="33"/>
      <c r="AB454" s="27"/>
      <c r="AC454" s="27"/>
      <c r="AD454" s="33"/>
      <c r="AE454" s="27"/>
      <c r="AF454" s="27"/>
      <c r="AG454" s="33"/>
      <c r="AH454" s="27"/>
      <c r="AI454" s="27"/>
      <c r="AJ454" s="33"/>
      <c r="AK454" s="27"/>
      <c r="AL454" s="27"/>
      <c r="AM454" s="33"/>
      <c r="AN454" s="27"/>
      <c r="AO454" s="27"/>
      <c r="AP454" s="33"/>
      <c r="AQ454" s="27"/>
      <c r="AR454" s="27"/>
      <c r="AS454" s="33"/>
      <c r="AT454" s="27"/>
      <c r="AU454" s="27"/>
      <c r="AV454" s="33"/>
      <c r="AW454" s="27"/>
      <c r="AX454" s="155"/>
      <c r="AY454" s="65"/>
      <c r="AZ454" s="7"/>
      <c r="BA454" s="62"/>
      <c r="BB454" s="62"/>
      <c r="BC454" s="7"/>
      <c r="BD454" s="62"/>
      <c r="BE454" s="62"/>
      <c r="BF454" s="27"/>
      <c r="BG454" s="62"/>
      <c r="BH454" s="32"/>
      <c r="BI454" s="146"/>
      <c r="BJ454" s="62"/>
      <c r="BK454" s="32"/>
      <c r="BL454" s="146"/>
      <c r="BM454" s="62"/>
      <c r="BN454" s="32"/>
      <c r="BO454" s="146"/>
      <c r="BP454" s="159"/>
      <c r="BQ454" s="64"/>
      <c r="BR454" s="27"/>
      <c r="BS454" s="27"/>
      <c r="BU454" s="146"/>
      <c r="BV454" s="27"/>
      <c r="BW454" s="27"/>
      <c r="BX454" s="146"/>
      <c r="BY454" s="27"/>
      <c r="CA454" s="146"/>
      <c r="CB454" s="27"/>
      <c r="CD454" s="146"/>
      <c r="CF454" s="27"/>
      <c r="CG454" s="50"/>
      <c r="CH454" s="33"/>
      <c r="CI454" s="27"/>
      <c r="CJ454" s="27"/>
      <c r="CK454" s="27"/>
      <c r="CL454" s="27"/>
      <c r="CM454" s="27"/>
      <c r="CN454" s="27"/>
      <c r="CQ454" s="33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42"/>
      <c r="DQ454" s="78"/>
      <c r="DR454" s="101"/>
      <c r="DS454" s="33"/>
    </row>
    <row r="455" spans="2:123" s="29" customFormat="1" x14ac:dyDescent="0.25">
      <c r="B455" s="33"/>
      <c r="C455" s="33"/>
      <c r="D455" s="61"/>
      <c r="E455" s="33"/>
      <c r="F455" s="27"/>
      <c r="G455" s="33"/>
      <c r="I455" s="33"/>
      <c r="K455" s="58"/>
      <c r="M455" s="27"/>
      <c r="N455" s="63"/>
      <c r="P455" s="33"/>
      <c r="R455" s="33"/>
      <c r="T455" s="33"/>
      <c r="U455" s="33"/>
      <c r="V455" s="27"/>
      <c r="W455" s="27"/>
      <c r="X455" s="33"/>
      <c r="Y455" s="27"/>
      <c r="Z455" s="27"/>
      <c r="AA455" s="33"/>
      <c r="AB455" s="27"/>
      <c r="AC455" s="27"/>
      <c r="AD455" s="33"/>
      <c r="AE455" s="27"/>
      <c r="AF455" s="27"/>
      <c r="AG455" s="33"/>
      <c r="AH455" s="27"/>
      <c r="AI455" s="27"/>
      <c r="AJ455" s="33"/>
      <c r="AK455" s="27"/>
      <c r="AL455" s="27"/>
      <c r="AM455" s="33"/>
      <c r="AN455" s="27"/>
      <c r="AO455" s="27"/>
      <c r="AP455" s="33"/>
      <c r="AQ455" s="27"/>
      <c r="AR455" s="27"/>
      <c r="AS455" s="33"/>
      <c r="AT455" s="27"/>
      <c r="AU455" s="27"/>
      <c r="AV455" s="33"/>
      <c r="AW455" s="27"/>
      <c r="AX455" s="155"/>
      <c r="AY455" s="65"/>
      <c r="AZ455" s="7"/>
      <c r="BA455" s="62"/>
      <c r="BB455" s="62"/>
      <c r="BC455" s="7"/>
      <c r="BD455" s="62"/>
      <c r="BE455" s="62"/>
      <c r="BF455" s="27"/>
      <c r="BG455" s="62"/>
      <c r="BH455" s="32"/>
      <c r="BI455" s="146"/>
      <c r="BJ455" s="62"/>
      <c r="BK455" s="32"/>
      <c r="BL455" s="146"/>
      <c r="BM455" s="62"/>
      <c r="BN455" s="32"/>
      <c r="BO455" s="146"/>
      <c r="BP455" s="159"/>
      <c r="BQ455" s="64"/>
      <c r="BR455" s="27"/>
      <c r="BS455" s="27"/>
      <c r="BU455" s="146"/>
      <c r="BV455" s="27"/>
      <c r="BW455" s="27"/>
      <c r="BX455" s="146"/>
      <c r="BY455" s="27"/>
      <c r="CA455" s="146"/>
      <c r="CB455" s="27"/>
      <c r="CD455" s="146"/>
      <c r="CF455" s="27"/>
      <c r="CG455" s="50"/>
      <c r="CH455" s="33"/>
      <c r="CI455" s="27"/>
      <c r="CJ455" s="27"/>
      <c r="CK455" s="27"/>
      <c r="CL455" s="27"/>
      <c r="CM455" s="27"/>
      <c r="CN455" s="27"/>
      <c r="CQ455" s="33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42"/>
      <c r="DQ455" s="78"/>
      <c r="DR455" s="101"/>
      <c r="DS455" s="33"/>
    </row>
    <row r="456" spans="2:123" s="29" customFormat="1" x14ac:dyDescent="0.25">
      <c r="B456" s="33"/>
      <c r="C456" s="33"/>
      <c r="D456" s="61"/>
      <c r="E456" s="33"/>
      <c r="F456" s="27"/>
      <c r="G456" s="33"/>
      <c r="I456" s="33"/>
      <c r="K456" s="58"/>
      <c r="M456" s="27"/>
      <c r="N456" s="63"/>
      <c r="P456" s="33"/>
      <c r="R456" s="33"/>
      <c r="T456" s="33"/>
      <c r="U456" s="33"/>
      <c r="V456" s="27"/>
      <c r="W456" s="27"/>
      <c r="X456" s="33"/>
      <c r="Y456" s="27"/>
      <c r="Z456" s="27"/>
      <c r="AA456" s="33"/>
      <c r="AB456" s="27"/>
      <c r="AC456" s="27"/>
      <c r="AD456" s="33"/>
      <c r="AE456" s="27"/>
      <c r="AF456" s="27"/>
      <c r="AG456" s="33"/>
      <c r="AH456" s="27"/>
      <c r="AI456" s="27"/>
      <c r="AJ456" s="33"/>
      <c r="AK456" s="27"/>
      <c r="AL456" s="27"/>
      <c r="AM456" s="33"/>
      <c r="AN456" s="27"/>
      <c r="AO456" s="27"/>
      <c r="AP456" s="33"/>
      <c r="AQ456" s="27"/>
      <c r="AR456" s="27"/>
      <c r="AS456" s="33"/>
      <c r="AT456" s="27"/>
      <c r="AU456" s="27"/>
      <c r="AV456" s="33"/>
      <c r="AW456" s="27"/>
      <c r="AX456" s="155"/>
      <c r="AY456" s="65"/>
      <c r="AZ456" s="7"/>
      <c r="BA456" s="62"/>
      <c r="BB456" s="62"/>
      <c r="BC456" s="7"/>
      <c r="BD456" s="62"/>
      <c r="BE456" s="62"/>
      <c r="BF456" s="27"/>
      <c r="BG456" s="62"/>
      <c r="BH456" s="32"/>
      <c r="BI456" s="146"/>
      <c r="BJ456" s="62"/>
      <c r="BK456" s="32"/>
      <c r="BL456" s="146"/>
      <c r="BM456" s="62"/>
      <c r="BN456" s="32"/>
      <c r="BO456" s="146"/>
      <c r="BP456" s="159"/>
      <c r="BQ456" s="64"/>
      <c r="BR456" s="27"/>
      <c r="BS456" s="27"/>
      <c r="BU456" s="146"/>
      <c r="BV456" s="27"/>
      <c r="BW456" s="27"/>
      <c r="BX456" s="146"/>
      <c r="BY456" s="27"/>
      <c r="CA456" s="146"/>
      <c r="CB456" s="27"/>
      <c r="CD456" s="146"/>
      <c r="CF456" s="27"/>
      <c r="CG456" s="50"/>
      <c r="CH456" s="33"/>
      <c r="CI456" s="27"/>
      <c r="CJ456" s="161"/>
      <c r="CK456" s="27"/>
      <c r="CL456" s="27"/>
      <c r="CM456" s="27"/>
      <c r="CN456" s="27"/>
      <c r="CQ456" s="33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42"/>
      <c r="DQ456" s="78"/>
      <c r="DR456" s="101"/>
      <c r="DS456" s="33"/>
    </row>
    <row r="457" spans="2:123" s="29" customFormat="1" x14ac:dyDescent="0.25">
      <c r="B457" s="33"/>
      <c r="C457" s="33"/>
      <c r="D457" s="61"/>
      <c r="E457" s="33"/>
      <c r="F457" s="27"/>
      <c r="G457" s="33"/>
      <c r="I457" s="33"/>
      <c r="K457" s="58"/>
      <c r="M457" s="27"/>
      <c r="N457" s="63"/>
      <c r="P457" s="33"/>
      <c r="R457" s="33"/>
      <c r="T457" s="33"/>
      <c r="U457" s="33"/>
      <c r="V457" s="27"/>
      <c r="W457" s="27"/>
      <c r="X457" s="33"/>
      <c r="Y457" s="27"/>
      <c r="Z457" s="27"/>
      <c r="AA457" s="33"/>
      <c r="AB457" s="27"/>
      <c r="AC457" s="27"/>
      <c r="AD457" s="33"/>
      <c r="AE457" s="27"/>
      <c r="AF457" s="27"/>
      <c r="AG457" s="33"/>
      <c r="AH457" s="27"/>
      <c r="AI457" s="27"/>
      <c r="AJ457" s="33"/>
      <c r="AK457" s="27"/>
      <c r="AL457" s="27"/>
      <c r="AM457" s="33"/>
      <c r="AN457" s="27"/>
      <c r="AO457" s="27"/>
      <c r="AP457" s="33"/>
      <c r="AQ457" s="27"/>
      <c r="AR457" s="27"/>
      <c r="AS457" s="33"/>
      <c r="AT457" s="27"/>
      <c r="AU457" s="27"/>
      <c r="AV457" s="33"/>
      <c r="AW457" s="27"/>
      <c r="AX457" s="155"/>
      <c r="AY457" s="65"/>
      <c r="AZ457" s="7"/>
      <c r="BA457" s="62"/>
      <c r="BB457" s="62"/>
      <c r="BC457" s="7"/>
      <c r="BD457" s="62"/>
      <c r="BE457" s="62"/>
      <c r="BF457" s="27"/>
      <c r="BG457" s="62"/>
      <c r="BH457" s="32"/>
      <c r="BI457" s="146"/>
      <c r="BJ457" s="62"/>
      <c r="BK457" s="32"/>
      <c r="BL457" s="146"/>
      <c r="BM457" s="62"/>
      <c r="BN457" s="32"/>
      <c r="BO457" s="146"/>
      <c r="BP457" s="159"/>
      <c r="BQ457" s="64"/>
      <c r="BR457" s="27"/>
      <c r="BS457" s="27"/>
      <c r="BU457" s="146"/>
      <c r="BV457" s="27"/>
      <c r="BW457" s="27"/>
      <c r="BX457" s="146"/>
      <c r="BY457" s="27"/>
      <c r="CA457" s="146"/>
      <c r="CB457" s="27"/>
      <c r="CD457" s="146"/>
      <c r="CF457" s="27"/>
      <c r="CG457" s="50"/>
      <c r="CH457" s="33"/>
      <c r="CI457" s="27"/>
      <c r="CJ457" s="161"/>
      <c r="CK457" s="27"/>
      <c r="CL457" s="27"/>
      <c r="CM457" s="27"/>
      <c r="CN457" s="27"/>
      <c r="CQ457" s="33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42"/>
      <c r="DQ457" s="78"/>
      <c r="DR457" s="101"/>
      <c r="DS457" s="33"/>
    </row>
    <row r="458" spans="2:123" s="29" customFormat="1" x14ac:dyDescent="0.25">
      <c r="B458" s="33"/>
      <c r="C458" s="33"/>
      <c r="D458" s="61"/>
      <c r="E458" s="33"/>
      <c r="F458" s="27"/>
      <c r="G458" s="33"/>
      <c r="I458" s="33"/>
      <c r="K458" s="58"/>
      <c r="M458" s="27"/>
      <c r="N458" s="63"/>
      <c r="P458" s="33"/>
      <c r="R458" s="33"/>
      <c r="T458" s="33"/>
      <c r="U458" s="33"/>
      <c r="V458" s="27"/>
      <c r="W458" s="27"/>
      <c r="X458" s="33"/>
      <c r="Y458" s="27"/>
      <c r="Z458" s="27"/>
      <c r="AA458" s="33"/>
      <c r="AB458" s="27"/>
      <c r="AC458" s="27"/>
      <c r="AD458" s="33"/>
      <c r="AE458" s="27"/>
      <c r="AF458" s="27"/>
      <c r="AG458" s="33"/>
      <c r="AH458" s="27"/>
      <c r="AI458" s="27"/>
      <c r="AJ458" s="33"/>
      <c r="AK458" s="27"/>
      <c r="AL458" s="27"/>
      <c r="AM458" s="33"/>
      <c r="AN458" s="27"/>
      <c r="AO458" s="27"/>
      <c r="AP458" s="33"/>
      <c r="AQ458" s="27"/>
      <c r="AR458" s="27"/>
      <c r="AS458" s="33"/>
      <c r="AT458" s="27"/>
      <c r="AU458" s="27"/>
      <c r="AV458" s="33"/>
      <c r="AW458" s="27"/>
      <c r="AX458" s="155"/>
      <c r="AY458" s="65"/>
      <c r="AZ458" s="7"/>
      <c r="BA458" s="62"/>
      <c r="BB458" s="62"/>
      <c r="BC458" s="7"/>
      <c r="BD458" s="62"/>
      <c r="BE458" s="62"/>
      <c r="BF458" s="27"/>
      <c r="BG458" s="62"/>
      <c r="BH458" s="32"/>
      <c r="BI458" s="146"/>
      <c r="BJ458" s="62"/>
      <c r="BK458" s="32"/>
      <c r="BL458" s="146"/>
      <c r="BM458" s="62"/>
      <c r="BN458" s="32"/>
      <c r="BO458" s="146"/>
      <c r="BP458" s="159"/>
      <c r="BQ458" s="64"/>
      <c r="BR458" s="27"/>
      <c r="BS458" s="27"/>
      <c r="BU458" s="146"/>
      <c r="BV458" s="27"/>
      <c r="BW458" s="27"/>
      <c r="BX458" s="146"/>
      <c r="BY458" s="27"/>
      <c r="CA458" s="146"/>
      <c r="CB458" s="27"/>
      <c r="CD458" s="146"/>
      <c r="CF458" s="27"/>
      <c r="CG458" s="50"/>
      <c r="CH458" s="33"/>
      <c r="CI458" s="27"/>
      <c r="CJ458" s="161"/>
      <c r="CK458" s="27"/>
      <c r="CL458" s="27"/>
      <c r="CM458" s="27"/>
      <c r="CN458" s="27"/>
      <c r="CQ458" s="33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42"/>
      <c r="DQ458" s="78"/>
      <c r="DR458" s="101"/>
      <c r="DS458" s="33"/>
    </row>
    <row r="459" spans="2:123" s="29" customFormat="1" x14ac:dyDescent="0.25">
      <c r="B459" s="33"/>
      <c r="C459" s="33"/>
      <c r="D459" s="61"/>
      <c r="E459" s="33"/>
      <c r="F459" s="27"/>
      <c r="G459" s="33"/>
      <c r="I459" s="33"/>
      <c r="K459" s="58"/>
      <c r="M459" s="27"/>
      <c r="N459" s="63"/>
      <c r="P459" s="33"/>
      <c r="R459" s="33"/>
      <c r="T459" s="33"/>
      <c r="U459" s="33"/>
      <c r="V459" s="27"/>
      <c r="W459" s="27"/>
      <c r="X459" s="33"/>
      <c r="Y459" s="27"/>
      <c r="Z459" s="27"/>
      <c r="AA459" s="33"/>
      <c r="AB459" s="27"/>
      <c r="AC459" s="27"/>
      <c r="AD459" s="33"/>
      <c r="AE459" s="27"/>
      <c r="AF459" s="27"/>
      <c r="AG459" s="33"/>
      <c r="AH459" s="27"/>
      <c r="AI459" s="27"/>
      <c r="AJ459" s="33"/>
      <c r="AK459" s="27"/>
      <c r="AL459" s="27"/>
      <c r="AM459" s="33"/>
      <c r="AN459" s="27"/>
      <c r="AO459" s="27"/>
      <c r="AP459" s="33"/>
      <c r="AQ459" s="27"/>
      <c r="AR459" s="27"/>
      <c r="AS459" s="33"/>
      <c r="AT459" s="27"/>
      <c r="AU459" s="27"/>
      <c r="AV459" s="33"/>
      <c r="AW459" s="27"/>
      <c r="AX459" s="155"/>
      <c r="AY459" s="65"/>
      <c r="AZ459" s="7"/>
      <c r="BA459" s="62"/>
      <c r="BB459" s="62"/>
      <c r="BC459" s="7"/>
      <c r="BD459" s="62"/>
      <c r="BE459" s="62"/>
      <c r="BF459" s="27"/>
      <c r="BG459" s="62"/>
      <c r="BH459" s="32"/>
      <c r="BI459" s="146"/>
      <c r="BJ459" s="62"/>
      <c r="BK459" s="32"/>
      <c r="BL459" s="146"/>
      <c r="BM459" s="62"/>
      <c r="BN459" s="32"/>
      <c r="BO459" s="146"/>
      <c r="BP459" s="159"/>
      <c r="BQ459" s="64"/>
      <c r="BR459" s="27"/>
      <c r="BS459" s="27"/>
      <c r="BU459" s="146"/>
      <c r="BV459" s="27"/>
      <c r="BW459" s="27"/>
      <c r="BX459" s="146"/>
      <c r="BY459" s="27"/>
      <c r="CA459" s="146"/>
      <c r="CB459" s="27"/>
      <c r="CD459" s="146"/>
      <c r="CF459" s="27"/>
      <c r="CG459" s="50"/>
      <c r="CH459" s="33"/>
      <c r="CI459" s="27"/>
      <c r="CJ459" s="161"/>
      <c r="CK459" s="27"/>
      <c r="CL459" s="27"/>
      <c r="CM459" s="27"/>
      <c r="CN459" s="27"/>
      <c r="CQ459" s="33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42"/>
      <c r="DQ459" s="78"/>
      <c r="DR459" s="101"/>
      <c r="DS459" s="33"/>
    </row>
    <row r="460" spans="2:123" s="29" customFormat="1" x14ac:dyDescent="0.25">
      <c r="B460" s="33"/>
      <c r="C460" s="33"/>
      <c r="D460" s="61"/>
      <c r="E460" s="33"/>
      <c r="F460" s="27"/>
      <c r="G460" s="33"/>
      <c r="I460" s="33"/>
      <c r="K460" s="58"/>
      <c r="M460" s="27"/>
      <c r="N460" s="63"/>
      <c r="P460" s="33"/>
      <c r="R460" s="33"/>
      <c r="T460" s="33"/>
      <c r="U460" s="33"/>
      <c r="V460" s="27"/>
      <c r="W460" s="27"/>
      <c r="X460" s="33"/>
      <c r="Y460" s="27"/>
      <c r="Z460" s="27"/>
      <c r="AA460" s="33"/>
      <c r="AB460" s="27"/>
      <c r="AC460" s="27"/>
      <c r="AD460" s="33"/>
      <c r="AE460" s="27"/>
      <c r="AF460" s="27"/>
      <c r="AG460" s="33"/>
      <c r="AH460" s="27"/>
      <c r="AI460" s="27"/>
      <c r="AJ460" s="33"/>
      <c r="AK460" s="27"/>
      <c r="AL460" s="27"/>
      <c r="AM460" s="33"/>
      <c r="AN460" s="27"/>
      <c r="AO460" s="27"/>
      <c r="AP460" s="33"/>
      <c r="AQ460" s="27"/>
      <c r="AR460" s="27"/>
      <c r="AS460" s="33"/>
      <c r="AT460" s="27"/>
      <c r="AU460" s="27"/>
      <c r="AV460" s="33"/>
      <c r="AW460" s="27"/>
      <c r="AX460" s="155"/>
      <c r="AY460" s="65"/>
      <c r="AZ460" s="7"/>
      <c r="BA460" s="62"/>
      <c r="BB460" s="62"/>
      <c r="BC460" s="7"/>
      <c r="BD460" s="62"/>
      <c r="BE460" s="62"/>
      <c r="BF460" s="27"/>
      <c r="BG460" s="62"/>
      <c r="BH460" s="32"/>
      <c r="BI460" s="146"/>
      <c r="BJ460" s="62"/>
      <c r="BK460" s="32"/>
      <c r="BL460" s="146"/>
      <c r="BM460" s="62"/>
      <c r="BN460" s="32"/>
      <c r="BO460" s="146"/>
      <c r="BP460" s="159"/>
      <c r="BQ460" s="64"/>
      <c r="BR460" s="27"/>
      <c r="BS460" s="27"/>
      <c r="BU460" s="146"/>
      <c r="BV460" s="27"/>
      <c r="BW460" s="27"/>
      <c r="BX460" s="146"/>
      <c r="BY460" s="27"/>
      <c r="CA460" s="146"/>
      <c r="CB460" s="27"/>
      <c r="CD460" s="146"/>
      <c r="CF460" s="27"/>
      <c r="CG460" s="50"/>
      <c r="CH460" s="33"/>
      <c r="CI460" s="27"/>
      <c r="CJ460" s="161"/>
      <c r="CK460" s="27"/>
      <c r="CL460" s="27"/>
      <c r="CM460" s="27"/>
      <c r="CN460" s="27"/>
      <c r="CQ460" s="33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42"/>
      <c r="DQ460" s="78"/>
      <c r="DR460" s="101"/>
      <c r="DS460" s="33"/>
    </row>
    <row r="461" spans="2:123" s="29" customFormat="1" x14ac:dyDescent="0.25">
      <c r="B461" s="33"/>
      <c r="C461" s="33"/>
      <c r="D461" s="66"/>
      <c r="E461" s="33"/>
      <c r="F461" s="27"/>
      <c r="G461" s="33"/>
      <c r="I461" s="33"/>
      <c r="K461" s="58"/>
      <c r="M461" s="27"/>
      <c r="N461" s="63"/>
      <c r="P461" s="33"/>
      <c r="R461" s="33"/>
      <c r="T461" s="33"/>
      <c r="U461" s="33"/>
      <c r="V461" s="27"/>
      <c r="W461" s="27"/>
      <c r="X461" s="33"/>
      <c r="Y461" s="27"/>
      <c r="Z461" s="27"/>
      <c r="AA461" s="33"/>
      <c r="AB461" s="27"/>
      <c r="AC461" s="27"/>
      <c r="AD461" s="33"/>
      <c r="AE461" s="27"/>
      <c r="AF461" s="27"/>
      <c r="AG461" s="33"/>
      <c r="AH461" s="27"/>
      <c r="AI461" s="27"/>
      <c r="AJ461" s="33"/>
      <c r="AK461" s="27"/>
      <c r="AL461" s="27"/>
      <c r="AM461" s="33"/>
      <c r="AN461" s="27"/>
      <c r="AO461" s="27"/>
      <c r="AP461" s="33"/>
      <c r="AQ461" s="27"/>
      <c r="AR461" s="27"/>
      <c r="AS461" s="33"/>
      <c r="AT461" s="27"/>
      <c r="AU461" s="27"/>
      <c r="AV461" s="33"/>
      <c r="AW461" s="27"/>
      <c r="AX461" s="155"/>
      <c r="AY461" s="65"/>
      <c r="AZ461" s="7"/>
      <c r="BA461" s="62"/>
      <c r="BB461" s="62"/>
      <c r="BC461" s="7"/>
      <c r="BD461" s="62"/>
      <c r="BE461" s="62"/>
      <c r="BF461" s="27"/>
      <c r="BG461" s="62"/>
      <c r="BH461" s="32"/>
      <c r="BI461" s="146"/>
      <c r="BJ461" s="62"/>
      <c r="BK461" s="32"/>
      <c r="BL461" s="146"/>
      <c r="BM461" s="62"/>
      <c r="BN461" s="32"/>
      <c r="BO461" s="146"/>
      <c r="BP461" s="159"/>
      <c r="BQ461" s="64"/>
      <c r="BR461" s="27"/>
      <c r="BS461" s="27"/>
      <c r="BU461" s="146"/>
      <c r="BV461" s="27"/>
      <c r="BW461" s="27"/>
      <c r="BX461" s="146"/>
      <c r="BY461" s="27"/>
      <c r="CA461" s="146"/>
      <c r="CB461" s="27"/>
      <c r="CD461" s="146"/>
      <c r="CF461" s="27"/>
      <c r="CG461" s="50"/>
      <c r="CH461" s="33"/>
      <c r="CI461" s="27"/>
      <c r="CJ461" s="161"/>
      <c r="CK461" s="27"/>
      <c r="CL461" s="27"/>
      <c r="CM461" s="27"/>
      <c r="CN461" s="27"/>
      <c r="CQ461" s="33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42"/>
      <c r="DQ461" s="78"/>
      <c r="DR461" s="101"/>
      <c r="DS461" s="33"/>
    </row>
    <row r="462" spans="2:123" s="29" customFormat="1" x14ac:dyDescent="0.25">
      <c r="B462" s="33"/>
      <c r="C462" s="33"/>
      <c r="D462" s="66"/>
      <c r="E462" s="33"/>
      <c r="F462" s="27"/>
      <c r="G462" s="33"/>
      <c r="I462" s="33"/>
      <c r="K462" s="58"/>
      <c r="M462" s="27"/>
      <c r="N462" s="63"/>
      <c r="P462" s="33"/>
      <c r="R462" s="33"/>
      <c r="T462" s="33"/>
      <c r="U462" s="33"/>
      <c r="V462" s="27"/>
      <c r="W462" s="27"/>
      <c r="X462" s="33"/>
      <c r="Y462" s="27"/>
      <c r="Z462" s="27"/>
      <c r="AA462" s="33"/>
      <c r="AB462" s="27"/>
      <c r="AC462" s="27"/>
      <c r="AD462" s="33"/>
      <c r="AE462" s="27"/>
      <c r="AF462" s="27"/>
      <c r="AG462" s="33"/>
      <c r="AH462" s="27"/>
      <c r="AI462" s="27"/>
      <c r="AJ462" s="33"/>
      <c r="AK462" s="27"/>
      <c r="AL462" s="27"/>
      <c r="AM462" s="33"/>
      <c r="AN462" s="27"/>
      <c r="AO462" s="27"/>
      <c r="AP462" s="33"/>
      <c r="AQ462" s="27"/>
      <c r="AR462" s="27"/>
      <c r="AS462" s="33"/>
      <c r="AT462" s="27"/>
      <c r="AU462" s="27"/>
      <c r="AV462" s="33"/>
      <c r="AW462" s="27"/>
      <c r="AX462" s="155"/>
      <c r="AY462" s="65"/>
      <c r="AZ462" s="7"/>
      <c r="BA462" s="62"/>
      <c r="BB462" s="62"/>
      <c r="BC462" s="7"/>
      <c r="BD462" s="62"/>
      <c r="BE462" s="62"/>
      <c r="BF462" s="27"/>
      <c r="BG462" s="62"/>
      <c r="BH462" s="32"/>
      <c r="BI462" s="146"/>
      <c r="BJ462" s="62"/>
      <c r="BK462" s="32"/>
      <c r="BL462" s="146"/>
      <c r="BM462" s="62"/>
      <c r="BN462" s="32"/>
      <c r="BO462" s="146"/>
      <c r="BP462" s="159"/>
      <c r="BQ462" s="64"/>
      <c r="BR462" s="27"/>
      <c r="BS462" s="27"/>
      <c r="BU462" s="146"/>
      <c r="BV462" s="27"/>
      <c r="BW462" s="27"/>
      <c r="BX462" s="146"/>
      <c r="BY462" s="27"/>
      <c r="CA462" s="146"/>
      <c r="CB462" s="27"/>
      <c r="CD462" s="146"/>
      <c r="CF462" s="27"/>
      <c r="CG462" s="50"/>
      <c r="CH462" s="33"/>
      <c r="CI462" s="27"/>
      <c r="CJ462" s="161"/>
      <c r="CK462" s="27"/>
      <c r="CL462" s="27"/>
      <c r="CM462" s="27"/>
      <c r="CN462" s="27"/>
      <c r="CQ462" s="33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42"/>
      <c r="DQ462" s="78"/>
      <c r="DR462" s="101"/>
      <c r="DS462" s="33"/>
    </row>
    <row r="463" spans="2:123" s="29" customFormat="1" x14ac:dyDescent="0.25">
      <c r="B463" s="33"/>
      <c r="C463" s="33"/>
      <c r="D463" s="61"/>
      <c r="E463" s="33"/>
      <c r="F463" s="27"/>
      <c r="G463" s="33"/>
      <c r="I463" s="33"/>
      <c r="K463" s="58"/>
      <c r="M463" s="27"/>
      <c r="N463" s="63"/>
      <c r="P463" s="33"/>
      <c r="R463" s="33"/>
      <c r="T463" s="33"/>
      <c r="U463" s="33"/>
      <c r="V463" s="27"/>
      <c r="W463" s="27"/>
      <c r="X463" s="33"/>
      <c r="Y463" s="27"/>
      <c r="Z463" s="27"/>
      <c r="AA463" s="33"/>
      <c r="AB463" s="27"/>
      <c r="AC463" s="27"/>
      <c r="AD463" s="33"/>
      <c r="AE463" s="27"/>
      <c r="AF463" s="27"/>
      <c r="AG463" s="33"/>
      <c r="AH463" s="27"/>
      <c r="AI463" s="27"/>
      <c r="AJ463" s="33"/>
      <c r="AK463" s="27"/>
      <c r="AL463" s="27"/>
      <c r="AM463" s="33"/>
      <c r="AN463" s="27"/>
      <c r="AO463" s="27"/>
      <c r="AP463" s="33"/>
      <c r="AQ463" s="27"/>
      <c r="AR463" s="27"/>
      <c r="AS463" s="33"/>
      <c r="AT463" s="27"/>
      <c r="AU463" s="27"/>
      <c r="AV463" s="33"/>
      <c r="AW463" s="27"/>
      <c r="AX463" s="155"/>
      <c r="AY463" s="65"/>
      <c r="AZ463" s="7"/>
      <c r="BA463" s="62"/>
      <c r="BB463" s="62"/>
      <c r="BC463" s="7"/>
      <c r="BD463" s="62"/>
      <c r="BE463" s="62"/>
      <c r="BF463" s="27"/>
      <c r="BG463" s="62"/>
      <c r="BH463" s="32"/>
      <c r="BI463" s="146"/>
      <c r="BJ463" s="62"/>
      <c r="BK463" s="32"/>
      <c r="BL463" s="146"/>
      <c r="BM463" s="62"/>
      <c r="BN463" s="32"/>
      <c r="BO463" s="146"/>
      <c r="BP463" s="159"/>
      <c r="BQ463" s="64"/>
      <c r="BR463" s="27"/>
      <c r="BS463" s="27"/>
      <c r="BU463" s="146"/>
      <c r="BV463" s="27"/>
      <c r="BW463" s="27"/>
      <c r="BX463" s="146"/>
      <c r="BY463" s="27"/>
      <c r="CA463" s="146"/>
      <c r="CB463" s="27"/>
      <c r="CD463" s="146"/>
      <c r="CF463" s="27"/>
      <c r="CG463" s="50"/>
      <c r="CH463" s="33"/>
      <c r="CI463" s="27"/>
      <c r="CJ463" s="161"/>
      <c r="CK463" s="27"/>
      <c r="CL463" s="27"/>
      <c r="CM463" s="27"/>
      <c r="CN463" s="27"/>
      <c r="CQ463" s="33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42"/>
      <c r="DQ463" s="78"/>
      <c r="DR463" s="101"/>
      <c r="DS463" s="33"/>
    </row>
    <row r="464" spans="2:123" s="29" customFormat="1" x14ac:dyDescent="0.25">
      <c r="B464" s="33"/>
      <c r="C464" s="33"/>
      <c r="D464" s="61"/>
      <c r="E464" s="33"/>
      <c r="F464" s="27"/>
      <c r="G464" s="33"/>
      <c r="I464" s="33"/>
      <c r="K464" s="58"/>
      <c r="M464" s="27"/>
      <c r="N464" s="63"/>
      <c r="P464" s="33"/>
      <c r="R464" s="33"/>
      <c r="T464" s="33"/>
      <c r="U464" s="33"/>
      <c r="V464" s="27"/>
      <c r="W464" s="27"/>
      <c r="X464" s="33"/>
      <c r="Y464" s="27"/>
      <c r="Z464" s="27"/>
      <c r="AA464" s="33"/>
      <c r="AB464" s="27"/>
      <c r="AC464" s="27"/>
      <c r="AD464" s="33"/>
      <c r="AE464" s="27"/>
      <c r="AF464" s="27"/>
      <c r="AG464" s="33"/>
      <c r="AH464" s="27"/>
      <c r="AI464" s="27"/>
      <c r="AJ464" s="33"/>
      <c r="AK464" s="27"/>
      <c r="AL464" s="27"/>
      <c r="AM464" s="33"/>
      <c r="AN464" s="27"/>
      <c r="AO464" s="27"/>
      <c r="AP464" s="33"/>
      <c r="AQ464" s="27"/>
      <c r="AR464" s="27"/>
      <c r="AS464" s="33"/>
      <c r="AT464" s="27"/>
      <c r="AU464" s="27"/>
      <c r="AV464" s="33"/>
      <c r="AW464" s="27"/>
      <c r="AX464" s="155"/>
      <c r="AY464" s="65"/>
      <c r="AZ464" s="7"/>
      <c r="BA464" s="62"/>
      <c r="BB464" s="62"/>
      <c r="BC464" s="7"/>
      <c r="BD464" s="62"/>
      <c r="BE464" s="62"/>
      <c r="BF464" s="27"/>
      <c r="BG464" s="62"/>
      <c r="BH464" s="32"/>
      <c r="BI464" s="146"/>
      <c r="BJ464" s="62"/>
      <c r="BK464" s="32"/>
      <c r="BL464" s="146"/>
      <c r="BM464" s="62"/>
      <c r="BN464" s="32"/>
      <c r="BO464" s="146"/>
      <c r="BP464" s="159"/>
      <c r="BQ464" s="64"/>
      <c r="BR464" s="27"/>
      <c r="BS464" s="27"/>
      <c r="BU464" s="146"/>
      <c r="BV464" s="27"/>
      <c r="BW464" s="27"/>
      <c r="BX464" s="146"/>
      <c r="BY464" s="27"/>
      <c r="CA464" s="146"/>
      <c r="CB464" s="27"/>
      <c r="CD464" s="146"/>
      <c r="CF464" s="27"/>
      <c r="CG464" s="50"/>
      <c r="CH464" s="33"/>
      <c r="CI464" s="27"/>
      <c r="CJ464" s="161"/>
      <c r="CK464" s="27"/>
      <c r="CL464" s="27"/>
      <c r="CM464" s="27"/>
      <c r="CN464" s="27"/>
      <c r="CQ464" s="33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42"/>
      <c r="DQ464" s="78"/>
      <c r="DR464" s="101"/>
      <c r="DS464" s="33"/>
    </row>
    <row r="465" spans="2:123" s="29" customFormat="1" x14ac:dyDescent="0.25">
      <c r="B465" s="33"/>
      <c r="C465" s="33"/>
      <c r="D465" s="61"/>
      <c r="E465" s="33"/>
      <c r="F465" s="27"/>
      <c r="G465" s="33"/>
      <c r="I465" s="33"/>
      <c r="K465" s="58"/>
      <c r="M465" s="27"/>
      <c r="N465" s="63"/>
      <c r="P465" s="33"/>
      <c r="R465" s="33"/>
      <c r="T465" s="33"/>
      <c r="U465" s="33"/>
      <c r="V465" s="27"/>
      <c r="W465" s="27"/>
      <c r="X465" s="33"/>
      <c r="Y465" s="27"/>
      <c r="Z465" s="27"/>
      <c r="AA465" s="33"/>
      <c r="AB465" s="27"/>
      <c r="AC465" s="27"/>
      <c r="AD465" s="33"/>
      <c r="AE465" s="27"/>
      <c r="AF465" s="27"/>
      <c r="AG465" s="33"/>
      <c r="AH465" s="27"/>
      <c r="AI465" s="27"/>
      <c r="AJ465" s="33"/>
      <c r="AK465" s="27"/>
      <c r="AL465" s="27"/>
      <c r="AM465" s="33"/>
      <c r="AN465" s="27"/>
      <c r="AO465" s="27"/>
      <c r="AP465" s="33"/>
      <c r="AQ465" s="27"/>
      <c r="AR465" s="27"/>
      <c r="AS465" s="33"/>
      <c r="AT465" s="27"/>
      <c r="AU465" s="27"/>
      <c r="AV465" s="33"/>
      <c r="AW465" s="27"/>
      <c r="AX465" s="155"/>
      <c r="AY465" s="65"/>
      <c r="AZ465" s="7"/>
      <c r="BA465" s="62"/>
      <c r="BB465" s="62"/>
      <c r="BC465" s="7"/>
      <c r="BD465" s="62"/>
      <c r="BE465" s="62"/>
      <c r="BF465" s="27"/>
      <c r="BG465" s="62"/>
      <c r="BH465" s="32"/>
      <c r="BI465" s="146"/>
      <c r="BJ465" s="62"/>
      <c r="BK465" s="32"/>
      <c r="BL465" s="146"/>
      <c r="BM465" s="62"/>
      <c r="BN465" s="32"/>
      <c r="BO465" s="146"/>
      <c r="BP465" s="159"/>
      <c r="BQ465" s="64"/>
      <c r="BR465" s="27"/>
      <c r="BS465" s="27"/>
      <c r="BU465" s="146"/>
      <c r="BV465" s="27"/>
      <c r="BW465" s="27"/>
      <c r="BX465" s="146"/>
      <c r="BY465" s="27"/>
      <c r="CA465" s="146"/>
      <c r="CB465" s="27"/>
      <c r="CD465" s="146"/>
      <c r="CF465" s="27"/>
      <c r="CG465" s="50"/>
      <c r="CH465" s="33"/>
      <c r="CI465" s="27"/>
      <c r="CJ465" s="161"/>
      <c r="CK465" s="27"/>
      <c r="CL465" s="27"/>
      <c r="CM465" s="27"/>
      <c r="CN465" s="27"/>
      <c r="CQ465" s="33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42"/>
      <c r="DQ465" s="78"/>
      <c r="DR465" s="101"/>
      <c r="DS465" s="33"/>
    </row>
    <row r="466" spans="2:123" s="29" customFormat="1" x14ac:dyDescent="0.25">
      <c r="B466" s="33"/>
      <c r="C466" s="33"/>
      <c r="D466" s="61"/>
      <c r="E466" s="33"/>
      <c r="F466" s="27"/>
      <c r="G466" s="33"/>
      <c r="I466" s="33"/>
      <c r="K466" s="58"/>
      <c r="M466" s="27"/>
      <c r="N466" s="63"/>
      <c r="P466" s="33"/>
      <c r="R466" s="33"/>
      <c r="T466" s="33"/>
      <c r="U466" s="33"/>
      <c r="V466" s="27"/>
      <c r="W466" s="27"/>
      <c r="X466" s="33"/>
      <c r="Y466" s="27"/>
      <c r="Z466" s="27"/>
      <c r="AA466" s="33"/>
      <c r="AB466" s="27"/>
      <c r="AC466" s="27"/>
      <c r="AD466" s="33"/>
      <c r="AE466" s="27"/>
      <c r="AF466" s="27"/>
      <c r="AG466" s="33"/>
      <c r="AH466" s="27"/>
      <c r="AI466" s="27"/>
      <c r="AJ466" s="33"/>
      <c r="AK466" s="27"/>
      <c r="AL466" s="27"/>
      <c r="AM466" s="33"/>
      <c r="AN466" s="27"/>
      <c r="AO466" s="27"/>
      <c r="AP466" s="33"/>
      <c r="AQ466" s="27"/>
      <c r="AR466" s="27"/>
      <c r="AS466" s="33"/>
      <c r="AT466" s="27"/>
      <c r="AU466" s="27"/>
      <c r="AV466" s="33"/>
      <c r="AW466" s="27"/>
      <c r="AX466" s="155"/>
      <c r="AY466" s="65"/>
      <c r="AZ466" s="7"/>
      <c r="BA466" s="62"/>
      <c r="BB466" s="62"/>
      <c r="BC466" s="7"/>
      <c r="BD466" s="62"/>
      <c r="BE466" s="62"/>
      <c r="BF466" s="27"/>
      <c r="BG466" s="62"/>
      <c r="BH466" s="32"/>
      <c r="BI466" s="146"/>
      <c r="BJ466" s="62"/>
      <c r="BK466" s="32"/>
      <c r="BL466" s="146"/>
      <c r="BM466" s="62"/>
      <c r="BN466" s="32"/>
      <c r="BO466" s="146"/>
      <c r="BP466" s="159"/>
      <c r="BQ466" s="64"/>
      <c r="BR466" s="27"/>
      <c r="BS466" s="27"/>
      <c r="BU466" s="146"/>
      <c r="BV466" s="27"/>
      <c r="BW466" s="27"/>
      <c r="BX466" s="146"/>
      <c r="BY466" s="27"/>
      <c r="CA466" s="146"/>
      <c r="CB466" s="27"/>
      <c r="CD466" s="146"/>
      <c r="CF466" s="27"/>
      <c r="CG466" s="50"/>
      <c r="CH466" s="33"/>
      <c r="CI466" s="27"/>
      <c r="CJ466" s="161"/>
      <c r="CK466" s="27"/>
      <c r="CL466" s="27"/>
      <c r="CM466" s="27"/>
      <c r="CN466" s="27"/>
      <c r="CQ466" s="33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42"/>
      <c r="DQ466" s="78"/>
      <c r="DR466" s="101"/>
      <c r="DS466" s="33"/>
    </row>
    <row r="467" spans="2:123" s="29" customFormat="1" x14ac:dyDescent="0.25">
      <c r="B467" s="33"/>
      <c r="C467" s="33"/>
      <c r="D467" s="61"/>
      <c r="E467" s="33"/>
      <c r="F467" s="27"/>
      <c r="G467" s="33"/>
      <c r="I467" s="33"/>
      <c r="K467" s="58"/>
      <c r="M467" s="27"/>
      <c r="N467" s="63"/>
      <c r="P467" s="33"/>
      <c r="R467" s="33"/>
      <c r="T467" s="33"/>
      <c r="U467" s="33"/>
      <c r="V467" s="27"/>
      <c r="W467" s="27"/>
      <c r="X467" s="33"/>
      <c r="Y467" s="27"/>
      <c r="Z467" s="27"/>
      <c r="AA467" s="33"/>
      <c r="AB467" s="27"/>
      <c r="AC467" s="27"/>
      <c r="AD467" s="33"/>
      <c r="AE467" s="27"/>
      <c r="AF467" s="27"/>
      <c r="AG467" s="33"/>
      <c r="AH467" s="27"/>
      <c r="AI467" s="27"/>
      <c r="AJ467" s="33"/>
      <c r="AK467" s="27"/>
      <c r="AL467" s="27"/>
      <c r="AM467" s="33"/>
      <c r="AN467" s="27"/>
      <c r="AO467" s="27"/>
      <c r="AP467" s="33"/>
      <c r="AQ467" s="27"/>
      <c r="AR467" s="27"/>
      <c r="AS467" s="33"/>
      <c r="AT467" s="27"/>
      <c r="AU467" s="27"/>
      <c r="AV467" s="33"/>
      <c r="AW467" s="27"/>
      <c r="AX467" s="155"/>
      <c r="AY467" s="65"/>
      <c r="AZ467" s="7"/>
      <c r="BA467" s="62"/>
      <c r="BB467" s="62"/>
      <c r="BC467" s="7"/>
      <c r="BD467" s="62"/>
      <c r="BE467" s="62"/>
      <c r="BF467" s="27"/>
      <c r="BG467" s="62"/>
      <c r="BH467" s="32"/>
      <c r="BI467" s="146"/>
      <c r="BJ467" s="62"/>
      <c r="BK467" s="32"/>
      <c r="BL467" s="146"/>
      <c r="BM467" s="62"/>
      <c r="BN467" s="32"/>
      <c r="BO467" s="146"/>
      <c r="BP467" s="159"/>
      <c r="BQ467" s="64"/>
      <c r="BR467" s="27"/>
      <c r="BS467" s="27"/>
      <c r="BU467" s="146"/>
      <c r="BV467" s="27"/>
      <c r="BW467" s="27"/>
      <c r="BX467" s="146"/>
      <c r="BY467" s="27"/>
      <c r="CA467" s="146"/>
      <c r="CB467" s="27"/>
      <c r="CD467" s="146"/>
      <c r="CF467" s="27"/>
      <c r="CG467" s="50"/>
      <c r="CH467" s="33"/>
      <c r="CI467" s="27"/>
      <c r="CJ467" s="161"/>
      <c r="CK467" s="27"/>
      <c r="CL467" s="27"/>
      <c r="CM467" s="27"/>
      <c r="CN467" s="27"/>
      <c r="CQ467" s="33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42"/>
      <c r="DQ467" s="78"/>
      <c r="DR467" s="101"/>
      <c r="DS467" s="33"/>
    </row>
    <row r="468" spans="2:123" s="29" customFormat="1" x14ac:dyDescent="0.25">
      <c r="B468" s="33"/>
      <c r="C468" s="33"/>
      <c r="D468" s="61"/>
      <c r="E468" s="33"/>
      <c r="F468" s="27"/>
      <c r="G468" s="33"/>
      <c r="I468" s="33"/>
      <c r="K468" s="58"/>
      <c r="M468" s="27"/>
      <c r="N468" s="63"/>
      <c r="P468" s="33"/>
      <c r="R468" s="33"/>
      <c r="T468" s="33"/>
      <c r="U468" s="33"/>
      <c r="V468" s="27"/>
      <c r="W468" s="27"/>
      <c r="X468" s="33"/>
      <c r="Y468" s="27"/>
      <c r="Z468" s="27"/>
      <c r="AA468" s="33"/>
      <c r="AB468" s="27"/>
      <c r="AC468" s="27"/>
      <c r="AD468" s="33"/>
      <c r="AE468" s="27"/>
      <c r="AF468" s="27"/>
      <c r="AG468" s="33"/>
      <c r="AH468" s="27"/>
      <c r="AI468" s="27"/>
      <c r="AJ468" s="33"/>
      <c r="AK468" s="27"/>
      <c r="AL468" s="27"/>
      <c r="AM468" s="33"/>
      <c r="AN468" s="27"/>
      <c r="AO468" s="27"/>
      <c r="AP468" s="33"/>
      <c r="AQ468" s="27"/>
      <c r="AR468" s="27"/>
      <c r="AS468" s="33"/>
      <c r="AT468" s="27"/>
      <c r="AU468" s="27"/>
      <c r="AV468" s="33"/>
      <c r="AW468" s="27"/>
      <c r="AX468" s="155"/>
      <c r="AY468" s="65"/>
      <c r="AZ468" s="7"/>
      <c r="BA468" s="62"/>
      <c r="BB468" s="62"/>
      <c r="BC468" s="7"/>
      <c r="BD468" s="62"/>
      <c r="BE468" s="62"/>
      <c r="BF468" s="27"/>
      <c r="BG468" s="62"/>
      <c r="BH468" s="32"/>
      <c r="BI468" s="146"/>
      <c r="BJ468" s="62"/>
      <c r="BK468" s="32"/>
      <c r="BL468" s="146"/>
      <c r="BM468" s="62"/>
      <c r="BN468" s="32"/>
      <c r="BO468" s="146"/>
      <c r="BP468" s="159"/>
      <c r="BQ468" s="64"/>
      <c r="BR468" s="27"/>
      <c r="BS468" s="27"/>
      <c r="BU468" s="146"/>
      <c r="BV468" s="27"/>
      <c r="BW468" s="27"/>
      <c r="BX468" s="146"/>
      <c r="BY468" s="27"/>
      <c r="CA468" s="146"/>
      <c r="CB468" s="27"/>
      <c r="CD468" s="146"/>
      <c r="CF468" s="27"/>
      <c r="CG468" s="50"/>
      <c r="CH468" s="33"/>
      <c r="CI468" s="27"/>
      <c r="CJ468" s="161"/>
      <c r="CK468" s="27"/>
      <c r="CL468" s="27"/>
      <c r="CM468" s="27"/>
      <c r="CN468" s="27"/>
      <c r="CQ468" s="33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42"/>
      <c r="DQ468" s="78"/>
      <c r="DR468" s="101"/>
      <c r="DS468" s="33"/>
    </row>
    <row r="469" spans="2:123" s="29" customFormat="1" x14ac:dyDescent="0.25">
      <c r="B469" s="33"/>
      <c r="C469" s="33"/>
      <c r="D469" s="61"/>
      <c r="E469" s="33"/>
      <c r="F469" s="27"/>
      <c r="G469" s="33"/>
      <c r="I469" s="33"/>
      <c r="K469" s="58"/>
      <c r="M469" s="27"/>
      <c r="N469" s="63"/>
      <c r="P469" s="33"/>
      <c r="R469" s="33"/>
      <c r="T469" s="33"/>
      <c r="U469" s="33"/>
      <c r="V469" s="27"/>
      <c r="W469" s="27"/>
      <c r="X469" s="33"/>
      <c r="Y469" s="27"/>
      <c r="Z469" s="27"/>
      <c r="AA469" s="33"/>
      <c r="AB469" s="27"/>
      <c r="AC469" s="27"/>
      <c r="AD469" s="33"/>
      <c r="AE469" s="27"/>
      <c r="AF469" s="27"/>
      <c r="AG469" s="33"/>
      <c r="AH469" s="27"/>
      <c r="AI469" s="27"/>
      <c r="AJ469" s="33"/>
      <c r="AK469" s="27"/>
      <c r="AL469" s="27"/>
      <c r="AM469" s="33"/>
      <c r="AN469" s="27"/>
      <c r="AO469" s="27"/>
      <c r="AP469" s="33"/>
      <c r="AQ469" s="27"/>
      <c r="AR469" s="27"/>
      <c r="AS469" s="33"/>
      <c r="AT469" s="27"/>
      <c r="AU469" s="27"/>
      <c r="AV469" s="33"/>
      <c r="AW469" s="27"/>
      <c r="AX469" s="155"/>
      <c r="AY469" s="65"/>
      <c r="AZ469" s="7"/>
      <c r="BA469" s="62"/>
      <c r="BB469" s="62"/>
      <c r="BC469" s="7"/>
      <c r="BD469" s="62"/>
      <c r="BE469" s="62"/>
      <c r="BF469" s="27"/>
      <c r="BG469" s="62"/>
      <c r="BH469" s="32"/>
      <c r="BI469" s="146"/>
      <c r="BJ469" s="62"/>
      <c r="BK469" s="32"/>
      <c r="BL469" s="146"/>
      <c r="BM469" s="62"/>
      <c r="BN469" s="32"/>
      <c r="BO469" s="146"/>
      <c r="BP469" s="159"/>
      <c r="BQ469" s="64"/>
      <c r="BR469" s="27"/>
      <c r="BS469" s="27"/>
      <c r="BU469" s="146"/>
      <c r="BV469" s="27"/>
      <c r="BW469" s="27"/>
      <c r="BX469" s="146"/>
      <c r="BY469" s="27"/>
      <c r="CA469" s="146"/>
      <c r="CB469" s="27"/>
      <c r="CD469" s="146"/>
      <c r="CF469" s="27"/>
      <c r="CG469" s="50"/>
      <c r="CH469" s="33"/>
      <c r="CI469" s="27"/>
      <c r="CJ469" s="161"/>
      <c r="CK469" s="27"/>
      <c r="CL469" s="27"/>
      <c r="CM469" s="27"/>
      <c r="CN469" s="27"/>
      <c r="CQ469" s="33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42"/>
      <c r="DQ469" s="78"/>
      <c r="DR469" s="101"/>
      <c r="DS469" s="33"/>
    </row>
    <row r="470" spans="2:123" s="29" customFormat="1" x14ac:dyDescent="0.25">
      <c r="B470" s="33"/>
      <c r="C470" s="33"/>
      <c r="D470" s="61"/>
      <c r="E470" s="33"/>
      <c r="F470" s="27"/>
      <c r="G470" s="33"/>
      <c r="I470" s="33"/>
      <c r="K470" s="58"/>
      <c r="M470" s="27"/>
      <c r="N470" s="63"/>
      <c r="P470" s="33"/>
      <c r="R470" s="33"/>
      <c r="T470" s="33"/>
      <c r="U470" s="33"/>
      <c r="V470" s="27"/>
      <c r="W470" s="27"/>
      <c r="X470" s="33"/>
      <c r="Y470" s="27"/>
      <c r="Z470" s="27"/>
      <c r="AA470" s="33"/>
      <c r="AB470" s="27"/>
      <c r="AC470" s="27"/>
      <c r="AD470" s="33"/>
      <c r="AE470" s="27"/>
      <c r="AF470" s="27"/>
      <c r="AG470" s="33"/>
      <c r="AH470" s="27"/>
      <c r="AI470" s="27"/>
      <c r="AJ470" s="33"/>
      <c r="AK470" s="27"/>
      <c r="AL470" s="27"/>
      <c r="AM470" s="33"/>
      <c r="AN470" s="27"/>
      <c r="AO470" s="27"/>
      <c r="AP470" s="33"/>
      <c r="AQ470" s="27"/>
      <c r="AR470" s="27"/>
      <c r="AS470" s="33"/>
      <c r="AT470" s="27"/>
      <c r="AU470" s="27"/>
      <c r="AV470" s="33"/>
      <c r="AW470" s="27"/>
      <c r="AX470" s="155"/>
      <c r="AY470" s="65"/>
      <c r="AZ470" s="7"/>
      <c r="BA470" s="62"/>
      <c r="BB470" s="62"/>
      <c r="BC470" s="7"/>
      <c r="BD470" s="62"/>
      <c r="BE470" s="62"/>
      <c r="BF470" s="27"/>
      <c r="BG470" s="62"/>
      <c r="BH470" s="32"/>
      <c r="BI470" s="146"/>
      <c r="BJ470" s="62"/>
      <c r="BK470" s="32"/>
      <c r="BL470" s="146"/>
      <c r="BM470" s="62"/>
      <c r="BN470" s="32"/>
      <c r="BO470" s="146"/>
      <c r="BP470" s="159"/>
      <c r="BQ470" s="64"/>
      <c r="BR470" s="27"/>
      <c r="BS470" s="27"/>
      <c r="BU470" s="146"/>
      <c r="BV470" s="27"/>
      <c r="BW470" s="27"/>
      <c r="BX470" s="146"/>
      <c r="BY470" s="27"/>
      <c r="CA470" s="146"/>
      <c r="CB470" s="27"/>
      <c r="CD470" s="146"/>
      <c r="CF470" s="27"/>
      <c r="CG470" s="50"/>
      <c r="CH470" s="33"/>
      <c r="CI470" s="27"/>
      <c r="CJ470" s="161"/>
      <c r="CK470" s="27"/>
      <c r="CL470" s="27"/>
      <c r="CM470" s="27"/>
      <c r="CN470" s="27"/>
      <c r="CQ470" s="33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42"/>
      <c r="DQ470" s="78"/>
      <c r="DR470" s="101"/>
      <c r="DS470" s="33"/>
    </row>
    <row r="471" spans="2:123" s="29" customFormat="1" x14ac:dyDescent="0.25">
      <c r="B471" s="33"/>
      <c r="C471" s="33"/>
      <c r="D471" s="61"/>
      <c r="E471" s="33"/>
      <c r="F471" s="27"/>
      <c r="G471" s="33"/>
      <c r="I471" s="33"/>
      <c r="K471" s="58"/>
      <c r="M471" s="27"/>
      <c r="N471" s="63"/>
      <c r="P471" s="33"/>
      <c r="R471" s="33"/>
      <c r="T471" s="33"/>
      <c r="U471" s="33"/>
      <c r="V471" s="27"/>
      <c r="W471" s="27"/>
      <c r="X471" s="33"/>
      <c r="Y471" s="27"/>
      <c r="Z471" s="27"/>
      <c r="AA471" s="33"/>
      <c r="AB471" s="27"/>
      <c r="AC471" s="27"/>
      <c r="AD471" s="33"/>
      <c r="AE471" s="27"/>
      <c r="AF471" s="27"/>
      <c r="AG471" s="33"/>
      <c r="AH471" s="27"/>
      <c r="AI471" s="27"/>
      <c r="AJ471" s="33"/>
      <c r="AK471" s="27"/>
      <c r="AL471" s="27"/>
      <c r="AM471" s="33"/>
      <c r="AN471" s="27"/>
      <c r="AO471" s="27"/>
      <c r="AP471" s="33"/>
      <c r="AQ471" s="27"/>
      <c r="AR471" s="27"/>
      <c r="AS471" s="33"/>
      <c r="AT471" s="27"/>
      <c r="AU471" s="27"/>
      <c r="AV471" s="33"/>
      <c r="AW471" s="27"/>
      <c r="AX471" s="155"/>
      <c r="AY471" s="65"/>
      <c r="AZ471" s="7"/>
      <c r="BA471" s="62"/>
      <c r="BB471" s="62"/>
      <c r="BC471" s="7"/>
      <c r="BD471" s="62"/>
      <c r="BE471" s="62"/>
      <c r="BF471" s="27"/>
      <c r="BG471" s="62"/>
      <c r="BH471" s="32"/>
      <c r="BI471" s="146"/>
      <c r="BJ471" s="62"/>
      <c r="BK471" s="32"/>
      <c r="BL471" s="146"/>
      <c r="BM471" s="62"/>
      <c r="BN471" s="32"/>
      <c r="BO471" s="146"/>
      <c r="BP471" s="159"/>
      <c r="BQ471" s="64"/>
      <c r="BR471" s="27"/>
      <c r="BS471" s="27"/>
      <c r="BU471" s="146"/>
      <c r="BV471" s="27"/>
      <c r="BW471" s="27"/>
      <c r="BX471" s="146"/>
      <c r="BY471" s="27"/>
      <c r="CA471" s="146"/>
      <c r="CB471" s="27"/>
      <c r="CD471" s="146"/>
      <c r="CF471" s="27"/>
      <c r="CG471" s="50"/>
      <c r="CH471" s="33"/>
      <c r="CI471" s="27"/>
      <c r="CJ471" s="161"/>
      <c r="CK471" s="27"/>
      <c r="CL471" s="27"/>
      <c r="CM471" s="27"/>
      <c r="CN471" s="27"/>
      <c r="CQ471" s="33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42"/>
      <c r="DQ471" s="78"/>
      <c r="DR471" s="101"/>
      <c r="DS471" s="33"/>
    </row>
    <row r="472" spans="2:123" s="29" customFormat="1" x14ac:dyDescent="0.25">
      <c r="B472" s="33"/>
      <c r="C472" s="33"/>
      <c r="D472" s="61"/>
      <c r="E472" s="33"/>
      <c r="F472" s="27"/>
      <c r="G472" s="33"/>
      <c r="I472" s="33"/>
      <c r="K472" s="58"/>
      <c r="M472" s="27"/>
      <c r="N472" s="63"/>
      <c r="P472" s="33"/>
      <c r="R472" s="33"/>
      <c r="T472" s="33"/>
      <c r="U472" s="33"/>
      <c r="V472" s="27"/>
      <c r="W472" s="27"/>
      <c r="X472" s="33"/>
      <c r="Y472" s="27"/>
      <c r="Z472" s="27"/>
      <c r="AA472" s="33"/>
      <c r="AB472" s="27"/>
      <c r="AC472" s="27"/>
      <c r="AD472" s="33"/>
      <c r="AE472" s="27"/>
      <c r="AF472" s="27"/>
      <c r="AG472" s="33"/>
      <c r="AH472" s="27"/>
      <c r="AI472" s="27"/>
      <c r="AJ472" s="33"/>
      <c r="AK472" s="27"/>
      <c r="AL472" s="27"/>
      <c r="AM472" s="33"/>
      <c r="AN472" s="27"/>
      <c r="AO472" s="27"/>
      <c r="AP472" s="33"/>
      <c r="AQ472" s="27"/>
      <c r="AR472" s="27"/>
      <c r="AS472" s="33"/>
      <c r="AT472" s="27"/>
      <c r="AU472" s="27"/>
      <c r="AV472" s="33"/>
      <c r="AW472" s="27"/>
      <c r="AX472" s="155"/>
      <c r="AY472" s="65"/>
      <c r="AZ472" s="7"/>
      <c r="BA472" s="62"/>
      <c r="BB472" s="62"/>
      <c r="BC472" s="7"/>
      <c r="BD472" s="62"/>
      <c r="BE472" s="62"/>
      <c r="BF472" s="27"/>
      <c r="BG472" s="62"/>
      <c r="BH472" s="32"/>
      <c r="BI472" s="146"/>
      <c r="BJ472" s="62"/>
      <c r="BK472" s="32"/>
      <c r="BL472" s="146"/>
      <c r="BM472" s="62"/>
      <c r="BN472" s="32"/>
      <c r="BO472" s="146"/>
      <c r="BP472" s="159"/>
      <c r="BQ472" s="64"/>
      <c r="BR472" s="27"/>
      <c r="BS472" s="27"/>
      <c r="BU472" s="146"/>
      <c r="BV472" s="27"/>
      <c r="BW472" s="27"/>
      <c r="BX472" s="146"/>
      <c r="BY472" s="27"/>
      <c r="CA472" s="146"/>
      <c r="CB472" s="27"/>
      <c r="CD472" s="146"/>
      <c r="CF472" s="27"/>
      <c r="CG472" s="50"/>
      <c r="CH472" s="33"/>
      <c r="CI472" s="27"/>
      <c r="CJ472" s="161"/>
      <c r="CK472" s="27"/>
      <c r="CL472" s="27"/>
      <c r="CM472" s="27"/>
      <c r="CN472" s="27"/>
      <c r="CQ472" s="33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42"/>
      <c r="DQ472" s="78"/>
      <c r="DR472" s="101"/>
      <c r="DS472" s="33"/>
    </row>
    <row r="473" spans="2:123" s="29" customFormat="1" x14ac:dyDescent="0.25">
      <c r="B473" s="33"/>
      <c r="C473" s="33"/>
      <c r="D473" s="61"/>
      <c r="E473" s="33"/>
      <c r="F473" s="27"/>
      <c r="G473" s="33"/>
      <c r="I473" s="33"/>
      <c r="K473" s="58"/>
      <c r="M473" s="27"/>
      <c r="N473" s="63"/>
      <c r="P473" s="33"/>
      <c r="R473" s="33"/>
      <c r="T473" s="33"/>
      <c r="U473" s="33"/>
      <c r="V473" s="27"/>
      <c r="W473" s="27"/>
      <c r="X473" s="33"/>
      <c r="Y473" s="27"/>
      <c r="Z473" s="27"/>
      <c r="AA473" s="33"/>
      <c r="AB473" s="27"/>
      <c r="AC473" s="27"/>
      <c r="AD473" s="33"/>
      <c r="AE473" s="27"/>
      <c r="AF473" s="27"/>
      <c r="AG473" s="33"/>
      <c r="AH473" s="27"/>
      <c r="AI473" s="27"/>
      <c r="AJ473" s="33"/>
      <c r="AK473" s="27"/>
      <c r="AL473" s="27"/>
      <c r="AM473" s="33"/>
      <c r="AN473" s="27"/>
      <c r="AO473" s="27"/>
      <c r="AP473" s="33"/>
      <c r="AQ473" s="27"/>
      <c r="AR473" s="27"/>
      <c r="AS473" s="33"/>
      <c r="AT473" s="27"/>
      <c r="AU473" s="27"/>
      <c r="AV473" s="33"/>
      <c r="AW473" s="27"/>
      <c r="AX473" s="155"/>
      <c r="AY473" s="65"/>
      <c r="AZ473" s="7"/>
      <c r="BA473" s="62"/>
      <c r="BB473" s="62"/>
      <c r="BC473" s="7"/>
      <c r="BD473" s="62"/>
      <c r="BE473" s="62"/>
      <c r="BF473" s="27"/>
      <c r="BG473" s="62"/>
      <c r="BH473" s="32"/>
      <c r="BI473" s="146"/>
      <c r="BJ473" s="62"/>
      <c r="BK473" s="32"/>
      <c r="BL473" s="146"/>
      <c r="BM473" s="62"/>
      <c r="BN473" s="32"/>
      <c r="BO473" s="146"/>
      <c r="BP473" s="159"/>
      <c r="BQ473" s="64"/>
      <c r="BR473" s="27"/>
      <c r="BS473" s="27"/>
      <c r="BU473" s="146"/>
      <c r="BV473" s="27"/>
      <c r="BW473" s="27"/>
      <c r="BX473" s="146"/>
      <c r="BY473" s="27"/>
      <c r="CA473" s="146"/>
      <c r="CB473" s="27"/>
      <c r="CD473" s="146"/>
      <c r="CF473" s="27"/>
      <c r="CG473" s="50"/>
      <c r="CH473" s="33"/>
      <c r="CI473" s="27"/>
      <c r="CJ473" s="161"/>
      <c r="CK473" s="27"/>
      <c r="CL473" s="27"/>
      <c r="CM473" s="27"/>
      <c r="CN473" s="27"/>
      <c r="CQ473" s="33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42"/>
      <c r="DQ473" s="78"/>
      <c r="DR473" s="101"/>
      <c r="DS473" s="33"/>
    </row>
    <row r="474" spans="2:123" s="29" customFormat="1" x14ac:dyDescent="0.25">
      <c r="B474" s="33"/>
      <c r="C474" s="33"/>
      <c r="D474" s="61"/>
      <c r="E474" s="33"/>
      <c r="F474" s="27"/>
      <c r="G474" s="33"/>
      <c r="I474" s="33"/>
      <c r="K474" s="58"/>
      <c r="M474" s="27"/>
      <c r="N474" s="63"/>
      <c r="P474" s="33"/>
      <c r="R474" s="33"/>
      <c r="T474" s="33"/>
      <c r="U474" s="33"/>
      <c r="V474" s="27"/>
      <c r="W474" s="27"/>
      <c r="X474" s="33"/>
      <c r="Y474" s="27"/>
      <c r="Z474" s="27"/>
      <c r="AA474" s="33"/>
      <c r="AB474" s="27"/>
      <c r="AC474" s="27"/>
      <c r="AD474" s="33"/>
      <c r="AE474" s="27"/>
      <c r="AF474" s="27"/>
      <c r="AG474" s="33"/>
      <c r="AH474" s="27"/>
      <c r="AI474" s="27"/>
      <c r="AJ474" s="33"/>
      <c r="AK474" s="27"/>
      <c r="AL474" s="27"/>
      <c r="AM474" s="33"/>
      <c r="AN474" s="27"/>
      <c r="AO474" s="27"/>
      <c r="AP474" s="33"/>
      <c r="AQ474" s="27"/>
      <c r="AR474" s="27"/>
      <c r="AS474" s="33"/>
      <c r="AT474" s="27"/>
      <c r="AU474" s="27"/>
      <c r="AV474" s="33"/>
      <c r="AW474" s="27"/>
      <c r="AX474" s="155"/>
      <c r="AY474" s="65"/>
      <c r="AZ474" s="7"/>
      <c r="BA474" s="62"/>
      <c r="BB474" s="62"/>
      <c r="BC474" s="7"/>
      <c r="BD474" s="62"/>
      <c r="BE474" s="62"/>
      <c r="BF474" s="27"/>
      <c r="BG474" s="62"/>
      <c r="BH474" s="32"/>
      <c r="BI474" s="146"/>
      <c r="BJ474" s="62"/>
      <c r="BK474" s="32"/>
      <c r="BL474" s="146"/>
      <c r="BM474" s="62"/>
      <c r="BN474" s="32"/>
      <c r="BO474" s="146"/>
      <c r="BP474" s="159"/>
      <c r="BQ474" s="64"/>
      <c r="BR474" s="27"/>
      <c r="BS474" s="27"/>
      <c r="BU474" s="146"/>
      <c r="BV474" s="27"/>
      <c r="BW474" s="27"/>
      <c r="BX474" s="146"/>
      <c r="BY474" s="27"/>
      <c r="CA474" s="146"/>
      <c r="CB474" s="27"/>
      <c r="CD474" s="146"/>
      <c r="CF474" s="27"/>
      <c r="CG474" s="50"/>
      <c r="CH474" s="33"/>
      <c r="CI474" s="27"/>
      <c r="CJ474" s="161"/>
      <c r="CK474" s="27"/>
      <c r="CL474" s="27"/>
      <c r="CM474" s="27"/>
      <c r="CN474" s="27"/>
      <c r="CQ474" s="33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42"/>
      <c r="DQ474" s="78"/>
      <c r="DR474" s="101"/>
      <c r="DS474" s="33"/>
    </row>
    <row r="475" spans="2:123" s="29" customFormat="1" x14ac:dyDescent="0.25">
      <c r="B475" s="33"/>
      <c r="C475" s="33"/>
      <c r="D475" s="61"/>
      <c r="E475" s="33"/>
      <c r="F475" s="27"/>
      <c r="G475" s="33"/>
      <c r="I475" s="33"/>
      <c r="K475" s="58"/>
      <c r="M475" s="27"/>
      <c r="N475" s="63"/>
      <c r="P475" s="33"/>
      <c r="R475" s="33"/>
      <c r="T475" s="33"/>
      <c r="U475" s="33"/>
      <c r="V475" s="27"/>
      <c r="W475" s="27"/>
      <c r="X475" s="33"/>
      <c r="Y475" s="27"/>
      <c r="Z475" s="27"/>
      <c r="AA475" s="33"/>
      <c r="AB475" s="27"/>
      <c r="AC475" s="27"/>
      <c r="AD475" s="33"/>
      <c r="AE475" s="27"/>
      <c r="AF475" s="27"/>
      <c r="AG475" s="33"/>
      <c r="AH475" s="27"/>
      <c r="AI475" s="27"/>
      <c r="AJ475" s="33"/>
      <c r="AK475" s="27"/>
      <c r="AL475" s="27"/>
      <c r="AM475" s="33"/>
      <c r="AN475" s="27"/>
      <c r="AO475" s="27"/>
      <c r="AP475" s="33"/>
      <c r="AQ475" s="27"/>
      <c r="AR475" s="27"/>
      <c r="AS475" s="33"/>
      <c r="AT475" s="27"/>
      <c r="AU475" s="27"/>
      <c r="AV475" s="33"/>
      <c r="AW475" s="27"/>
      <c r="AX475" s="155"/>
      <c r="AY475" s="65"/>
      <c r="AZ475" s="7"/>
      <c r="BA475" s="62"/>
      <c r="BB475" s="62"/>
      <c r="BC475" s="7"/>
      <c r="BD475" s="62"/>
      <c r="BE475" s="62"/>
      <c r="BF475" s="27"/>
      <c r="BG475" s="62"/>
      <c r="BH475" s="32"/>
      <c r="BI475" s="146"/>
      <c r="BJ475" s="62"/>
      <c r="BK475" s="32"/>
      <c r="BL475" s="146"/>
      <c r="BM475" s="62"/>
      <c r="BN475" s="32"/>
      <c r="BO475" s="146"/>
      <c r="BP475" s="159"/>
      <c r="BQ475" s="64"/>
      <c r="BR475" s="27"/>
      <c r="BS475" s="27"/>
      <c r="BU475" s="146"/>
      <c r="BV475" s="27"/>
      <c r="BW475" s="27"/>
      <c r="BX475" s="146"/>
      <c r="BY475" s="27"/>
      <c r="CA475" s="146"/>
      <c r="CB475" s="27"/>
      <c r="CD475" s="146"/>
      <c r="CF475" s="27"/>
      <c r="CG475" s="50"/>
      <c r="CH475" s="33"/>
      <c r="CI475" s="27"/>
      <c r="CJ475" s="161"/>
      <c r="CK475" s="27"/>
      <c r="CL475" s="27"/>
      <c r="CM475" s="27"/>
      <c r="CN475" s="27"/>
      <c r="CQ475" s="33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42"/>
      <c r="DQ475" s="78"/>
      <c r="DR475" s="101"/>
      <c r="DS475" s="33"/>
    </row>
    <row r="476" spans="2:123" s="29" customFormat="1" x14ac:dyDescent="0.25">
      <c r="B476" s="33"/>
      <c r="C476" s="33"/>
      <c r="D476" s="66"/>
      <c r="E476" s="33"/>
      <c r="F476" s="27"/>
      <c r="G476" s="33"/>
      <c r="I476" s="33"/>
      <c r="K476" s="58"/>
      <c r="M476" s="27"/>
      <c r="N476" s="63"/>
      <c r="P476" s="33"/>
      <c r="R476" s="33"/>
      <c r="T476" s="33"/>
      <c r="U476" s="33"/>
      <c r="V476" s="27"/>
      <c r="W476" s="27"/>
      <c r="X476" s="33"/>
      <c r="Y476" s="27"/>
      <c r="Z476" s="27"/>
      <c r="AA476" s="33"/>
      <c r="AB476" s="27"/>
      <c r="AC476" s="27"/>
      <c r="AD476" s="33"/>
      <c r="AE476" s="27"/>
      <c r="AF476" s="27"/>
      <c r="AG476" s="33"/>
      <c r="AH476" s="27"/>
      <c r="AI476" s="27"/>
      <c r="AJ476" s="33"/>
      <c r="AK476" s="27"/>
      <c r="AL476" s="27"/>
      <c r="AM476" s="33"/>
      <c r="AN476" s="27"/>
      <c r="AO476" s="27"/>
      <c r="AP476" s="33"/>
      <c r="AQ476" s="27"/>
      <c r="AR476" s="27"/>
      <c r="AS476" s="33"/>
      <c r="AT476" s="27"/>
      <c r="AU476" s="27"/>
      <c r="AV476" s="33"/>
      <c r="AW476" s="27"/>
      <c r="AX476" s="155"/>
      <c r="AY476" s="65"/>
      <c r="AZ476" s="7"/>
      <c r="BA476" s="62"/>
      <c r="BB476" s="62"/>
      <c r="BC476" s="7"/>
      <c r="BD476" s="62"/>
      <c r="BE476" s="62"/>
      <c r="BF476" s="27"/>
      <c r="BG476" s="62"/>
      <c r="BH476" s="32"/>
      <c r="BI476" s="146"/>
      <c r="BJ476" s="62"/>
      <c r="BK476" s="32"/>
      <c r="BL476" s="146"/>
      <c r="BM476" s="62"/>
      <c r="BN476" s="32"/>
      <c r="BO476" s="146"/>
      <c r="BP476" s="159"/>
      <c r="BQ476" s="64"/>
      <c r="BR476" s="27"/>
      <c r="BS476" s="27"/>
      <c r="BU476" s="146"/>
      <c r="BV476" s="27"/>
      <c r="BW476" s="27"/>
      <c r="BX476" s="146"/>
      <c r="BY476" s="27"/>
      <c r="CA476" s="146"/>
      <c r="CB476" s="27"/>
      <c r="CD476" s="146"/>
      <c r="CF476" s="27"/>
      <c r="CG476" s="50"/>
      <c r="CH476" s="33"/>
      <c r="CI476" s="27"/>
      <c r="CJ476" s="161"/>
      <c r="CK476" s="27"/>
      <c r="CL476" s="27"/>
      <c r="CM476" s="27"/>
      <c r="CN476" s="27"/>
      <c r="CQ476" s="33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42"/>
      <c r="DQ476" s="78"/>
      <c r="DR476" s="101"/>
      <c r="DS476" s="33"/>
    </row>
    <row r="477" spans="2:123" s="29" customFormat="1" x14ac:dyDescent="0.25">
      <c r="B477" s="33"/>
      <c r="C477" s="33"/>
      <c r="D477" s="66"/>
      <c r="E477" s="33"/>
      <c r="F477" s="27"/>
      <c r="G477" s="33"/>
      <c r="I477" s="33"/>
      <c r="K477" s="58"/>
      <c r="M477" s="27"/>
      <c r="N477" s="63"/>
      <c r="P477" s="33"/>
      <c r="R477" s="33"/>
      <c r="T477" s="33"/>
      <c r="U477" s="33"/>
      <c r="V477" s="27"/>
      <c r="W477" s="27"/>
      <c r="X477" s="33"/>
      <c r="Y477" s="27"/>
      <c r="Z477" s="27"/>
      <c r="AA477" s="33"/>
      <c r="AB477" s="27"/>
      <c r="AC477" s="27"/>
      <c r="AD477" s="33"/>
      <c r="AE477" s="27"/>
      <c r="AF477" s="27"/>
      <c r="AG477" s="33"/>
      <c r="AH477" s="27"/>
      <c r="AI477" s="27"/>
      <c r="AJ477" s="33"/>
      <c r="AK477" s="27"/>
      <c r="AL477" s="27"/>
      <c r="AM477" s="33"/>
      <c r="AN477" s="27"/>
      <c r="AO477" s="27"/>
      <c r="AP477" s="33"/>
      <c r="AQ477" s="27"/>
      <c r="AR477" s="27"/>
      <c r="AS477" s="33"/>
      <c r="AT477" s="27"/>
      <c r="AU477" s="27"/>
      <c r="AV477" s="33"/>
      <c r="AW477" s="27"/>
      <c r="AX477" s="155"/>
      <c r="AY477" s="65"/>
      <c r="AZ477" s="7"/>
      <c r="BA477" s="62"/>
      <c r="BB477" s="62"/>
      <c r="BC477" s="7"/>
      <c r="BD477" s="62"/>
      <c r="BE477" s="62"/>
      <c r="BF477" s="27"/>
      <c r="BG477" s="62"/>
      <c r="BH477" s="32"/>
      <c r="BI477" s="146"/>
      <c r="BJ477" s="62"/>
      <c r="BK477" s="32"/>
      <c r="BL477" s="146"/>
      <c r="BM477" s="62"/>
      <c r="BN477" s="32"/>
      <c r="BO477" s="146"/>
      <c r="BP477" s="159"/>
      <c r="BQ477" s="64"/>
      <c r="BR477" s="27"/>
      <c r="BS477" s="27"/>
      <c r="BU477" s="146"/>
      <c r="BV477" s="27"/>
      <c r="BW477" s="27"/>
      <c r="BX477" s="146"/>
      <c r="BY477" s="27"/>
      <c r="CA477" s="146"/>
      <c r="CB477" s="27"/>
      <c r="CD477" s="146"/>
      <c r="CF477" s="27"/>
      <c r="CG477" s="50"/>
      <c r="CH477" s="33"/>
      <c r="CI477" s="27"/>
      <c r="CJ477" s="161"/>
      <c r="CK477" s="27"/>
      <c r="CL477" s="27"/>
      <c r="CM477" s="27"/>
      <c r="CN477" s="27"/>
      <c r="CQ477" s="33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42"/>
      <c r="DQ477" s="78"/>
      <c r="DR477" s="101"/>
      <c r="DS477" s="33"/>
    </row>
    <row r="478" spans="2:123" s="29" customFormat="1" x14ac:dyDescent="0.25">
      <c r="B478" s="33"/>
      <c r="C478" s="33"/>
      <c r="D478" s="61"/>
      <c r="E478" s="33"/>
      <c r="F478" s="27"/>
      <c r="G478" s="33"/>
      <c r="I478" s="33"/>
      <c r="K478" s="58"/>
      <c r="M478" s="27"/>
      <c r="N478" s="63"/>
      <c r="P478" s="33"/>
      <c r="R478" s="33"/>
      <c r="T478" s="33"/>
      <c r="U478" s="33"/>
      <c r="V478" s="27"/>
      <c r="W478" s="27"/>
      <c r="X478" s="33"/>
      <c r="Y478" s="27"/>
      <c r="Z478" s="27"/>
      <c r="AA478" s="33"/>
      <c r="AB478" s="27"/>
      <c r="AC478" s="27"/>
      <c r="AD478" s="33"/>
      <c r="AE478" s="27"/>
      <c r="AF478" s="27"/>
      <c r="AG478" s="33"/>
      <c r="AH478" s="27"/>
      <c r="AI478" s="27"/>
      <c r="AJ478" s="33"/>
      <c r="AK478" s="27"/>
      <c r="AL478" s="27"/>
      <c r="AM478" s="33"/>
      <c r="AN478" s="27"/>
      <c r="AO478" s="27"/>
      <c r="AP478" s="33"/>
      <c r="AQ478" s="27"/>
      <c r="AR478" s="27"/>
      <c r="AS478" s="33"/>
      <c r="AT478" s="27"/>
      <c r="AU478" s="27"/>
      <c r="AV478" s="33"/>
      <c r="AW478" s="27"/>
      <c r="AX478" s="155"/>
      <c r="AY478" s="65"/>
      <c r="AZ478" s="7"/>
      <c r="BA478" s="62"/>
      <c r="BB478" s="62"/>
      <c r="BC478" s="7"/>
      <c r="BD478" s="62"/>
      <c r="BE478" s="62"/>
      <c r="BF478" s="27"/>
      <c r="BG478" s="62"/>
      <c r="BH478" s="32"/>
      <c r="BI478" s="146"/>
      <c r="BJ478" s="62"/>
      <c r="BK478" s="32"/>
      <c r="BL478" s="146"/>
      <c r="BM478" s="62"/>
      <c r="BN478" s="32"/>
      <c r="BO478" s="146"/>
      <c r="BP478" s="159"/>
      <c r="BQ478" s="64"/>
      <c r="BR478" s="27"/>
      <c r="BS478" s="27"/>
      <c r="BU478" s="146"/>
      <c r="BV478" s="27"/>
      <c r="BW478" s="27"/>
      <c r="BX478" s="146"/>
      <c r="BY478" s="27"/>
      <c r="CA478" s="146"/>
      <c r="CB478" s="27"/>
      <c r="CD478" s="146"/>
      <c r="CF478" s="27"/>
      <c r="CG478" s="50"/>
      <c r="CH478" s="33"/>
      <c r="CI478" s="27"/>
      <c r="CJ478" s="161"/>
      <c r="CK478" s="27"/>
      <c r="CL478" s="27"/>
      <c r="CM478" s="27"/>
      <c r="CN478" s="27"/>
      <c r="CQ478" s="33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42"/>
      <c r="DQ478" s="78"/>
      <c r="DR478" s="101"/>
      <c r="DS478" s="33"/>
    </row>
    <row r="479" spans="2:123" s="29" customFormat="1" x14ac:dyDescent="0.25">
      <c r="B479" s="33"/>
      <c r="C479" s="33"/>
      <c r="D479" s="61"/>
      <c r="E479" s="33"/>
      <c r="F479" s="27"/>
      <c r="G479" s="33"/>
      <c r="I479" s="33"/>
      <c r="K479" s="58"/>
      <c r="M479" s="27"/>
      <c r="N479" s="63"/>
      <c r="P479" s="33"/>
      <c r="R479" s="33"/>
      <c r="T479" s="33"/>
      <c r="U479" s="33"/>
      <c r="V479" s="27"/>
      <c r="W479" s="27"/>
      <c r="X479" s="33"/>
      <c r="Y479" s="27"/>
      <c r="Z479" s="27"/>
      <c r="AA479" s="33"/>
      <c r="AB479" s="27"/>
      <c r="AC479" s="27"/>
      <c r="AD479" s="33"/>
      <c r="AE479" s="27"/>
      <c r="AF479" s="27"/>
      <c r="AG479" s="33"/>
      <c r="AH479" s="27"/>
      <c r="AI479" s="27"/>
      <c r="AJ479" s="33"/>
      <c r="AK479" s="27"/>
      <c r="AL479" s="27"/>
      <c r="AM479" s="33"/>
      <c r="AN479" s="27"/>
      <c r="AO479" s="27"/>
      <c r="AP479" s="33"/>
      <c r="AQ479" s="27"/>
      <c r="AR479" s="27"/>
      <c r="AS479" s="33"/>
      <c r="AT479" s="27"/>
      <c r="AU479" s="27"/>
      <c r="AV479" s="33"/>
      <c r="AW479" s="27"/>
      <c r="AX479" s="155"/>
      <c r="AY479" s="65"/>
      <c r="AZ479" s="7"/>
      <c r="BA479" s="62"/>
      <c r="BB479" s="62"/>
      <c r="BC479" s="7"/>
      <c r="BD479" s="62"/>
      <c r="BE479" s="62"/>
      <c r="BF479" s="27"/>
      <c r="BG479" s="62"/>
      <c r="BH479" s="32"/>
      <c r="BI479" s="146"/>
      <c r="BJ479" s="62"/>
      <c r="BK479" s="32"/>
      <c r="BL479" s="146"/>
      <c r="BM479" s="62"/>
      <c r="BN479" s="32"/>
      <c r="BO479" s="146"/>
      <c r="BP479" s="159"/>
      <c r="BQ479" s="64"/>
      <c r="BR479" s="27"/>
      <c r="BS479" s="27"/>
      <c r="BU479" s="146"/>
      <c r="BV479" s="27"/>
      <c r="BW479" s="27"/>
      <c r="BX479" s="146"/>
      <c r="BY479" s="27"/>
      <c r="CA479" s="146"/>
      <c r="CB479" s="27"/>
      <c r="CD479" s="146"/>
      <c r="CF479" s="27"/>
      <c r="CG479" s="50"/>
      <c r="CH479" s="33"/>
      <c r="CI479" s="27"/>
      <c r="CJ479" s="161"/>
      <c r="CK479" s="27"/>
      <c r="CL479" s="27"/>
      <c r="CM479" s="27"/>
      <c r="CN479" s="27"/>
      <c r="CQ479" s="33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42"/>
      <c r="DQ479" s="78"/>
      <c r="DR479" s="101"/>
      <c r="DS479" s="33"/>
    </row>
    <row r="480" spans="2:123" s="29" customFormat="1" x14ac:dyDescent="0.25">
      <c r="B480" s="33"/>
      <c r="C480" s="33"/>
      <c r="D480" s="61"/>
      <c r="E480" s="33"/>
      <c r="F480" s="27"/>
      <c r="G480" s="33"/>
      <c r="I480" s="33"/>
      <c r="K480" s="58"/>
      <c r="M480" s="27"/>
      <c r="N480" s="63"/>
      <c r="P480" s="33"/>
      <c r="R480" s="33"/>
      <c r="T480" s="33"/>
      <c r="U480" s="33"/>
      <c r="V480" s="27"/>
      <c r="W480" s="27"/>
      <c r="X480" s="33"/>
      <c r="Y480" s="27"/>
      <c r="Z480" s="27"/>
      <c r="AA480" s="33"/>
      <c r="AB480" s="27"/>
      <c r="AC480" s="27"/>
      <c r="AD480" s="33"/>
      <c r="AE480" s="27"/>
      <c r="AF480" s="27"/>
      <c r="AG480" s="33"/>
      <c r="AH480" s="27"/>
      <c r="AI480" s="27"/>
      <c r="AJ480" s="33"/>
      <c r="AK480" s="27"/>
      <c r="AL480" s="27"/>
      <c r="AM480" s="33"/>
      <c r="AN480" s="27"/>
      <c r="AO480" s="27"/>
      <c r="AP480" s="33"/>
      <c r="AQ480" s="27"/>
      <c r="AR480" s="27"/>
      <c r="AS480" s="33"/>
      <c r="AT480" s="27"/>
      <c r="AU480" s="27"/>
      <c r="AV480" s="33"/>
      <c r="AW480" s="27"/>
      <c r="AX480" s="155"/>
      <c r="AY480" s="65"/>
      <c r="AZ480" s="7"/>
      <c r="BA480" s="62"/>
      <c r="BB480" s="62"/>
      <c r="BC480" s="7"/>
      <c r="BD480" s="62"/>
      <c r="BE480" s="62"/>
      <c r="BF480" s="27"/>
      <c r="BG480" s="62"/>
      <c r="BH480" s="32"/>
      <c r="BI480" s="146"/>
      <c r="BJ480" s="62"/>
      <c r="BK480" s="32"/>
      <c r="BL480" s="146"/>
      <c r="BM480" s="62"/>
      <c r="BN480" s="32"/>
      <c r="BO480" s="146"/>
      <c r="BP480" s="159"/>
      <c r="BQ480" s="64"/>
      <c r="BR480" s="27"/>
      <c r="BS480" s="27"/>
      <c r="BU480" s="146"/>
      <c r="BV480" s="27"/>
      <c r="BW480" s="27"/>
      <c r="BX480" s="146"/>
      <c r="BY480" s="27"/>
      <c r="CA480" s="146"/>
      <c r="CB480" s="27"/>
      <c r="CD480" s="146"/>
      <c r="CF480" s="27"/>
      <c r="CG480" s="50"/>
      <c r="CH480" s="33"/>
      <c r="CI480" s="27"/>
      <c r="CJ480" s="161"/>
      <c r="CK480" s="27"/>
      <c r="CL480" s="27"/>
      <c r="CM480" s="27"/>
      <c r="CN480" s="27"/>
      <c r="CQ480" s="33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42"/>
      <c r="DQ480" s="78"/>
      <c r="DR480" s="101"/>
      <c r="DS480" s="33"/>
    </row>
    <row r="481" spans="2:165" s="29" customFormat="1" x14ac:dyDescent="0.25">
      <c r="B481" s="33"/>
      <c r="C481" s="33"/>
      <c r="D481" s="61"/>
      <c r="E481" s="33"/>
      <c r="F481" s="27"/>
      <c r="G481" s="33"/>
      <c r="I481" s="33"/>
      <c r="K481" s="58"/>
      <c r="M481" s="27"/>
      <c r="N481" s="63"/>
      <c r="P481" s="33"/>
      <c r="R481" s="33"/>
      <c r="T481" s="33"/>
      <c r="U481" s="33"/>
      <c r="V481" s="27"/>
      <c r="W481" s="27"/>
      <c r="X481" s="33"/>
      <c r="Y481" s="27"/>
      <c r="Z481" s="27"/>
      <c r="AA481" s="33"/>
      <c r="AB481" s="27"/>
      <c r="AC481" s="27"/>
      <c r="AD481" s="33"/>
      <c r="AE481" s="27"/>
      <c r="AF481" s="27"/>
      <c r="AG481" s="33"/>
      <c r="AH481" s="27"/>
      <c r="AI481" s="27"/>
      <c r="AJ481" s="33"/>
      <c r="AK481" s="27"/>
      <c r="AL481" s="27"/>
      <c r="AM481" s="33"/>
      <c r="AN481" s="27"/>
      <c r="AO481" s="27"/>
      <c r="AP481" s="33"/>
      <c r="AQ481" s="27"/>
      <c r="AR481" s="27"/>
      <c r="AS481" s="33"/>
      <c r="AT481" s="27"/>
      <c r="AU481" s="27"/>
      <c r="AV481" s="33"/>
      <c r="AW481" s="27"/>
      <c r="AX481" s="155"/>
      <c r="AY481" s="65"/>
      <c r="AZ481" s="7"/>
      <c r="BA481" s="62"/>
      <c r="BB481" s="62"/>
      <c r="BC481" s="7"/>
      <c r="BD481" s="62"/>
      <c r="BE481" s="62"/>
      <c r="BF481" s="27"/>
      <c r="BG481" s="62"/>
      <c r="BH481" s="32"/>
      <c r="BI481" s="146"/>
      <c r="BJ481" s="62"/>
      <c r="BK481" s="32"/>
      <c r="BL481" s="146"/>
      <c r="BM481" s="62"/>
      <c r="BN481" s="32"/>
      <c r="BO481" s="146"/>
      <c r="BP481" s="159"/>
      <c r="BQ481" s="64"/>
      <c r="BR481" s="27"/>
      <c r="BS481" s="27"/>
      <c r="BU481" s="146"/>
      <c r="BV481" s="27"/>
      <c r="BW481" s="27"/>
      <c r="BX481" s="146"/>
      <c r="BY481" s="27"/>
      <c r="CA481" s="146"/>
      <c r="CB481" s="27"/>
      <c r="CD481" s="146"/>
      <c r="CF481" s="27"/>
      <c r="CG481" s="50"/>
      <c r="CH481" s="33"/>
      <c r="CI481" s="27"/>
      <c r="CJ481" s="161"/>
      <c r="CK481" s="27"/>
      <c r="CL481" s="27"/>
      <c r="CM481" s="27"/>
      <c r="CN481" s="27"/>
      <c r="CQ481" s="33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42"/>
      <c r="DQ481" s="78"/>
      <c r="DR481" s="101"/>
      <c r="DS481" s="33"/>
    </row>
    <row r="482" spans="2:165" s="29" customFormat="1" x14ac:dyDescent="0.25">
      <c r="B482" s="33"/>
      <c r="C482" s="33"/>
      <c r="D482" s="61"/>
      <c r="E482" s="33"/>
      <c r="F482" s="27"/>
      <c r="G482" s="33"/>
      <c r="I482" s="33"/>
      <c r="K482" s="58"/>
      <c r="M482" s="27"/>
      <c r="N482" s="63"/>
      <c r="P482" s="33"/>
      <c r="R482" s="33"/>
      <c r="T482" s="33"/>
      <c r="U482" s="33"/>
      <c r="V482" s="27"/>
      <c r="W482" s="27"/>
      <c r="X482" s="33"/>
      <c r="Y482" s="27"/>
      <c r="Z482" s="27"/>
      <c r="AA482" s="33"/>
      <c r="AB482" s="27"/>
      <c r="AC482" s="27"/>
      <c r="AD482" s="33"/>
      <c r="AE482" s="27"/>
      <c r="AF482" s="27"/>
      <c r="AG482" s="33"/>
      <c r="AH482" s="27"/>
      <c r="AI482" s="27"/>
      <c r="AJ482" s="33"/>
      <c r="AK482" s="27"/>
      <c r="AL482" s="27"/>
      <c r="AM482" s="33"/>
      <c r="AN482" s="27"/>
      <c r="AO482" s="27"/>
      <c r="AP482" s="33"/>
      <c r="AQ482" s="27"/>
      <c r="AR482" s="27"/>
      <c r="AS482" s="33"/>
      <c r="AT482" s="27"/>
      <c r="AU482" s="27"/>
      <c r="AV482" s="33"/>
      <c r="AW482" s="27"/>
      <c r="AX482" s="155"/>
      <c r="AY482" s="65"/>
      <c r="AZ482" s="7"/>
      <c r="BA482" s="62"/>
      <c r="BB482" s="62"/>
      <c r="BC482" s="7"/>
      <c r="BD482" s="62"/>
      <c r="BE482" s="62"/>
      <c r="BF482" s="27"/>
      <c r="BG482" s="62"/>
      <c r="BH482" s="32"/>
      <c r="BI482" s="146"/>
      <c r="BJ482" s="62"/>
      <c r="BK482" s="32"/>
      <c r="BL482" s="146"/>
      <c r="BM482" s="62"/>
      <c r="BN482" s="32"/>
      <c r="BO482" s="146"/>
      <c r="BP482" s="159"/>
      <c r="BQ482" s="64"/>
      <c r="BR482" s="27"/>
      <c r="BS482" s="27"/>
      <c r="BU482" s="146"/>
      <c r="BV482" s="27"/>
      <c r="BW482" s="27"/>
      <c r="BX482" s="146"/>
      <c r="BY482" s="27"/>
      <c r="CA482" s="146"/>
      <c r="CB482" s="27"/>
      <c r="CD482" s="146"/>
      <c r="CF482" s="27"/>
      <c r="CG482" s="50"/>
      <c r="CH482" s="33"/>
      <c r="CI482" s="27"/>
      <c r="CJ482" s="161"/>
      <c r="CK482" s="27"/>
      <c r="CL482" s="27"/>
      <c r="CM482" s="27"/>
      <c r="CN482" s="27"/>
      <c r="CQ482" s="33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42"/>
      <c r="DQ482" s="78"/>
      <c r="DR482" s="101"/>
      <c r="DS482" s="33"/>
    </row>
    <row r="483" spans="2:165" s="29" customFormat="1" x14ac:dyDescent="0.25">
      <c r="B483" s="33"/>
      <c r="C483" s="33"/>
      <c r="D483" s="61"/>
      <c r="E483" s="33"/>
      <c r="F483" s="27"/>
      <c r="G483" s="33"/>
      <c r="I483" s="33"/>
      <c r="K483" s="58"/>
      <c r="M483" s="27"/>
      <c r="N483" s="63"/>
      <c r="P483" s="33"/>
      <c r="R483" s="33"/>
      <c r="T483" s="33"/>
      <c r="U483" s="33"/>
      <c r="V483" s="27"/>
      <c r="W483" s="27"/>
      <c r="X483" s="33"/>
      <c r="Y483" s="27"/>
      <c r="Z483" s="27"/>
      <c r="AA483" s="33"/>
      <c r="AB483" s="27"/>
      <c r="AC483" s="27"/>
      <c r="AD483" s="33"/>
      <c r="AE483" s="27"/>
      <c r="AF483" s="27"/>
      <c r="AG483" s="33"/>
      <c r="AH483" s="27"/>
      <c r="AI483" s="27"/>
      <c r="AJ483" s="33"/>
      <c r="AK483" s="27"/>
      <c r="AL483" s="27"/>
      <c r="AM483" s="33"/>
      <c r="AN483" s="27"/>
      <c r="AO483" s="27"/>
      <c r="AP483" s="33"/>
      <c r="AQ483" s="27"/>
      <c r="AR483" s="27"/>
      <c r="AS483" s="33"/>
      <c r="AT483" s="27"/>
      <c r="AU483" s="27"/>
      <c r="AV483" s="33"/>
      <c r="AW483" s="27"/>
      <c r="AX483" s="155"/>
      <c r="AY483" s="65"/>
      <c r="AZ483" s="7"/>
      <c r="BA483" s="62"/>
      <c r="BB483" s="62"/>
      <c r="BC483" s="7"/>
      <c r="BD483" s="62"/>
      <c r="BE483" s="62"/>
      <c r="BF483" s="27"/>
      <c r="BG483" s="62"/>
      <c r="BH483" s="32"/>
      <c r="BI483" s="146"/>
      <c r="BJ483" s="62"/>
      <c r="BK483" s="32"/>
      <c r="BL483" s="146"/>
      <c r="BM483" s="62"/>
      <c r="BN483" s="32"/>
      <c r="BO483" s="146"/>
      <c r="BP483" s="159"/>
      <c r="BQ483" s="64"/>
      <c r="BR483" s="27"/>
      <c r="BS483" s="27"/>
      <c r="BU483" s="146"/>
      <c r="BV483" s="27"/>
      <c r="BW483" s="27"/>
      <c r="BX483" s="146"/>
      <c r="BY483" s="27"/>
      <c r="CA483" s="146"/>
      <c r="CB483" s="27"/>
      <c r="CD483" s="146"/>
      <c r="CF483" s="27"/>
      <c r="CG483" s="50"/>
      <c r="CH483" s="33"/>
      <c r="CI483" s="27"/>
      <c r="CJ483" s="161"/>
      <c r="CK483" s="27"/>
      <c r="CL483" s="27"/>
      <c r="CM483" s="27"/>
      <c r="CN483" s="27"/>
      <c r="CQ483" s="33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42"/>
      <c r="DQ483" s="78"/>
      <c r="DR483" s="101"/>
      <c r="DS483" s="33"/>
    </row>
    <row r="484" spans="2:165" s="29" customFormat="1" x14ac:dyDescent="0.25">
      <c r="B484" s="33"/>
      <c r="C484" s="33"/>
      <c r="D484" s="61"/>
      <c r="E484" s="33"/>
      <c r="F484" s="27"/>
      <c r="G484" s="33"/>
      <c r="I484" s="33"/>
      <c r="K484" s="58"/>
      <c r="M484" s="27"/>
      <c r="N484" s="63"/>
      <c r="P484" s="33"/>
      <c r="R484" s="33"/>
      <c r="T484" s="33"/>
      <c r="U484" s="33"/>
      <c r="V484" s="27"/>
      <c r="W484" s="27"/>
      <c r="X484" s="33"/>
      <c r="Y484" s="27"/>
      <c r="Z484" s="27"/>
      <c r="AA484" s="33"/>
      <c r="AB484" s="27"/>
      <c r="AC484" s="27"/>
      <c r="AD484" s="33"/>
      <c r="AE484" s="27"/>
      <c r="AF484" s="27"/>
      <c r="AG484" s="33"/>
      <c r="AH484" s="27"/>
      <c r="AI484" s="27"/>
      <c r="AJ484" s="33"/>
      <c r="AK484" s="27"/>
      <c r="AL484" s="27"/>
      <c r="AM484" s="33"/>
      <c r="AN484" s="27"/>
      <c r="AO484" s="27"/>
      <c r="AP484" s="33"/>
      <c r="AQ484" s="27"/>
      <c r="AR484" s="27"/>
      <c r="AS484" s="33"/>
      <c r="AT484" s="27"/>
      <c r="AU484" s="27"/>
      <c r="AV484" s="33"/>
      <c r="AW484" s="27"/>
      <c r="AX484" s="155"/>
      <c r="AY484" s="65"/>
      <c r="AZ484" s="7"/>
      <c r="BA484" s="62"/>
      <c r="BB484" s="62"/>
      <c r="BC484" s="7"/>
      <c r="BD484" s="62"/>
      <c r="BE484" s="62"/>
      <c r="BF484" s="27"/>
      <c r="BG484" s="62"/>
      <c r="BH484" s="32"/>
      <c r="BI484" s="146"/>
      <c r="BJ484" s="62"/>
      <c r="BK484" s="32"/>
      <c r="BL484" s="146"/>
      <c r="BM484" s="62"/>
      <c r="BN484" s="32"/>
      <c r="BO484" s="146"/>
      <c r="BP484" s="159"/>
      <c r="BQ484" s="64"/>
      <c r="BR484" s="27"/>
      <c r="BS484" s="27"/>
      <c r="BU484" s="146"/>
      <c r="BV484" s="27"/>
      <c r="BW484" s="27"/>
      <c r="BX484" s="146"/>
      <c r="BY484" s="27"/>
      <c r="CA484" s="146"/>
      <c r="CB484" s="27"/>
      <c r="CD484" s="146"/>
      <c r="CF484" s="27"/>
      <c r="CG484" s="50"/>
      <c r="CH484" s="33"/>
      <c r="CI484" s="27"/>
      <c r="CJ484" s="161"/>
      <c r="CK484" s="27"/>
      <c r="CL484" s="27"/>
      <c r="CM484" s="27"/>
      <c r="CN484" s="27"/>
      <c r="CQ484" s="33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42"/>
      <c r="DQ484" s="78"/>
      <c r="DR484" s="101"/>
      <c r="DS484" s="33"/>
    </row>
    <row r="485" spans="2:165" s="29" customFormat="1" x14ac:dyDescent="0.25">
      <c r="B485" s="33"/>
      <c r="C485" s="33"/>
      <c r="D485" s="61"/>
      <c r="E485" s="33"/>
      <c r="F485" s="27"/>
      <c r="G485" s="33"/>
      <c r="I485" s="33"/>
      <c r="K485" s="58"/>
      <c r="M485" s="27"/>
      <c r="N485" s="63"/>
      <c r="P485" s="33"/>
      <c r="R485" s="33"/>
      <c r="T485" s="33"/>
      <c r="U485" s="33"/>
      <c r="V485" s="27"/>
      <c r="W485" s="27"/>
      <c r="X485" s="33"/>
      <c r="Y485" s="27"/>
      <c r="Z485" s="27"/>
      <c r="AA485" s="33"/>
      <c r="AB485" s="27"/>
      <c r="AC485" s="27"/>
      <c r="AD485" s="33"/>
      <c r="AE485" s="27"/>
      <c r="AF485" s="27"/>
      <c r="AG485" s="33"/>
      <c r="AH485" s="27"/>
      <c r="AI485" s="27"/>
      <c r="AJ485" s="33"/>
      <c r="AK485" s="27"/>
      <c r="AL485" s="27"/>
      <c r="AM485" s="33"/>
      <c r="AN485" s="27"/>
      <c r="AO485" s="27"/>
      <c r="AP485" s="33"/>
      <c r="AQ485" s="27"/>
      <c r="AR485" s="27"/>
      <c r="AS485" s="33"/>
      <c r="AT485" s="27"/>
      <c r="AU485" s="27"/>
      <c r="AV485" s="33"/>
      <c r="AW485" s="27"/>
      <c r="AX485" s="155"/>
      <c r="AY485" s="65"/>
      <c r="AZ485" s="7"/>
      <c r="BA485" s="62"/>
      <c r="BB485" s="62"/>
      <c r="BC485" s="7"/>
      <c r="BD485" s="62"/>
      <c r="BE485" s="62"/>
      <c r="BF485" s="27"/>
      <c r="BG485" s="62"/>
      <c r="BH485" s="32"/>
      <c r="BI485" s="146"/>
      <c r="BJ485" s="62"/>
      <c r="BK485" s="32"/>
      <c r="BL485" s="146"/>
      <c r="BM485" s="62"/>
      <c r="BN485" s="32"/>
      <c r="BO485" s="146"/>
      <c r="BP485" s="159"/>
      <c r="BQ485" s="64"/>
      <c r="BR485" s="27"/>
      <c r="BS485" s="27"/>
      <c r="BU485" s="146"/>
      <c r="BV485" s="27"/>
      <c r="BW485" s="27"/>
      <c r="BX485" s="146"/>
      <c r="BY485" s="27"/>
      <c r="CA485" s="146"/>
      <c r="CB485" s="27"/>
      <c r="CD485" s="146"/>
      <c r="CF485" s="27"/>
      <c r="CG485" s="50"/>
      <c r="CH485" s="33"/>
      <c r="CI485" s="27"/>
      <c r="CJ485" s="161"/>
      <c r="CK485" s="27"/>
      <c r="CL485" s="27"/>
      <c r="CM485" s="27"/>
      <c r="CN485" s="27"/>
      <c r="CQ485" s="33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42"/>
      <c r="DQ485" s="78"/>
      <c r="DR485" s="101"/>
      <c r="DS485" s="33"/>
    </row>
    <row r="486" spans="2:165" s="29" customFormat="1" x14ac:dyDescent="0.25">
      <c r="B486" s="33"/>
      <c r="C486" s="33"/>
      <c r="D486" s="61"/>
      <c r="E486" s="33"/>
      <c r="F486" s="27"/>
      <c r="G486" s="33"/>
      <c r="I486" s="33"/>
      <c r="K486" s="58"/>
      <c r="M486" s="27"/>
      <c r="N486" s="63"/>
      <c r="P486" s="33"/>
      <c r="R486" s="33"/>
      <c r="T486" s="33"/>
      <c r="U486" s="33"/>
      <c r="V486" s="27"/>
      <c r="W486" s="27"/>
      <c r="X486" s="33"/>
      <c r="Y486" s="27"/>
      <c r="Z486" s="27"/>
      <c r="AA486" s="33"/>
      <c r="AB486" s="27"/>
      <c r="AC486" s="27"/>
      <c r="AD486" s="33"/>
      <c r="AE486" s="27"/>
      <c r="AF486" s="27"/>
      <c r="AG486" s="33"/>
      <c r="AH486" s="27"/>
      <c r="AI486" s="27"/>
      <c r="AJ486" s="33"/>
      <c r="AK486" s="27"/>
      <c r="AL486" s="27"/>
      <c r="AM486" s="33"/>
      <c r="AN486" s="27"/>
      <c r="AO486" s="27"/>
      <c r="AP486" s="33"/>
      <c r="AQ486" s="27"/>
      <c r="AR486" s="27"/>
      <c r="AS486" s="33"/>
      <c r="AT486" s="27"/>
      <c r="AU486" s="27"/>
      <c r="AV486" s="33"/>
      <c r="AW486" s="27"/>
      <c r="AX486" s="155"/>
      <c r="AY486" s="65"/>
      <c r="AZ486" s="7"/>
      <c r="BA486" s="62"/>
      <c r="BB486" s="62"/>
      <c r="BC486" s="7"/>
      <c r="BD486" s="62"/>
      <c r="BE486" s="62"/>
      <c r="BF486" s="27"/>
      <c r="BG486" s="62"/>
      <c r="BH486" s="32"/>
      <c r="BI486" s="146"/>
      <c r="BJ486" s="62"/>
      <c r="BK486" s="32"/>
      <c r="BL486" s="146"/>
      <c r="BM486" s="62"/>
      <c r="BN486" s="32"/>
      <c r="BO486" s="146"/>
      <c r="BP486" s="159"/>
      <c r="BQ486" s="64"/>
      <c r="BR486" s="27"/>
      <c r="BS486" s="27"/>
      <c r="BU486" s="146"/>
      <c r="BV486" s="27"/>
      <c r="BW486" s="27"/>
      <c r="BX486" s="146"/>
      <c r="BY486" s="27"/>
      <c r="CA486" s="146"/>
      <c r="CB486" s="27"/>
      <c r="CD486" s="146"/>
      <c r="CF486" s="27"/>
      <c r="CG486" s="50"/>
      <c r="CH486" s="33"/>
      <c r="CI486" s="27"/>
      <c r="CJ486" s="161"/>
      <c r="CK486" s="27"/>
      <c r="CL486" s="27"/>
      <c r="CM486" s="27"/>
      <c r="CN486" s="27"/>
      <c r="CQ486" s="33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42"/>
      <c r="DQ486" s="78"/>
      <c r="DR486" s="101"/>
      <c r="DS486" s="33"/>
    </row>
    <row r="487" spans="2:165" s="29" customFormat="1" x14ac:dyDescent="0.25">
      <c r="B487" s="33"/>
      <c r="C487" s="33"/>
      <c r="D487" s="61"/>
      <c r="E487" s="33"/>
      <c r="F487" s="27"/>
      <c r="G487" s="33"/>
      <c r="I487" s="33"/>
      <c r="K487" s="58"/>
      <c r="M487" s="27"/>
      <c r="N487" s="63"/>
      <c r="P487" s="33"/>
      <c r="R487" s="33"/>
      <c r="T487" s="33"/>
      <c r="U487" s="33"/>
      <c r="V487" s="27"/>
      <c r="W487" s="27"/>
      <c r="X487" s="33"/>
      <c r="Y487" s="27"/>
      <c r="Z487" s="27"/>
      <c r="AA487" s="33"/>
      <c r="AB487" s="27"/>
      <c r="AC487" s="27"/>
      <c r="AD487" s="33"/>
      <c r="AE487" s="27"/>
      <c r="AF487" s="27"/>
      <c r="AG487" s="33"/>
      <c r="AH487" s="27"/>
      <c r="AI487" s="27"/>
      <c r="AJ487" s="33"/>
      <c r="AK487" s="27"/>
      <c r="AL487" s="27"/>
      <c r="AM487" s="33"/>
      <c r="AN487" s="27"/>
      <c r="AO487" s="27"/>
      <c r="AP487" s="33"/>
      <c r="AQ487" s="27"/>
      <c r="AR487" s="27"/>
      <c r="AS487" s="33"/>
      <c r="AT487" s="27"/>
      <c r="AU487" s="27"/>
      <c r="AV487" s="33"/>
      <c r="AW487" s="27"/>
      <c r="AX487" s="155"/>
      <c r="AY487" s="65"/>
      <c r="AZ487" s="7"/>
      <c r="BA487" s="62"/>
      <c r="BB487" s="62"/>
      <c r="BC487" s="7"/>
      <c r="BD487" s="62"/>
      <c r="BE487" s="62"/>
      <c r="BF487" s="27"/>
      <c r="BG487" s="62"/>
      <c r="BH487" s="32"/>
      <c r="BI487" s="146"/>
      <c r="BJ487" s="62"/>
      <c r="BK487" s="32"/>
      <c r="BL487" s="146"/>
      <c r="BM487" s="62"/>
      <c r="BN487" s="32"/>
      <c r="BO487" s="146"/>
      <c r="BP487" s="159"/>
      <c r="BQ487" s="64"/>
      <c r="BR487" s="27"/>
      <c r="BS487" s="27"/>
      <c r="BU487" s="146"/>
      <c r="BV487" s="27"/>
      <c r="BW487" s="27"/>
      <c r="BX487" s="146"/>
      <c r="BY487" s="27"/>
      <c r="CA487" s="146"/>
      <c r="CB487" s="27"/>
      <c r="CD487" s="146"/>
      <c r="CF487" s="27"/>
      <c r="CG487" s="50"/>
      <c r="CH487" s="33"/>
      <c r="CI487" s="27"/>
      <c r="CJ487" s="161"/>
      <c r="CK487" s="27"/>
      <c r="CL487" s="27"/>
      <c r="CM487" s="27"/>
      <c r="CN487" s="27"/>
      <c r="CQ487" s="33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42"/>
      <c r="DQ487" s="78"/>
      <c r="DR487" s="101"/>
      <c r="DS487" s="33"/>
    </row>
    <row r="488" spans="2:165" s="29" customFormat="1" x14ac:dyDescent="0.25">
      <c r="B488" s="33"/>
      <c r="C488" s="33"/>
      <c r="D488" s="61"/>
      <c r="E488" s="33"/>
      <c r="F488" s="27"/>
      <c r="G488" s="33"/>
      <c r="I488" s="33"/>
      <c r="K488" s="58"/>
      <c r="M488" s="27"/>
      <c r="N488" s="63"/>
      <c r="P488" s="33"/>
      <c r="R488" s="33"/>
      <c r="T488" s="33"/>
      <c r="U488" s="33"/>
      <c r="V488" s="27"/>
      <c r="W488" s="27"/>
      <c r="X488" s="33"/>
      <c r="Y488" s="27"/>
      <c r="Z488" s="27"/>
      <c r="AA488" s="33"/>
      <c r="AB488" s="27"/>
      <c r="AC488" s="27"/>
      <c r="AD488" s="33"/>
      <c r="AE488" s="27"/>
      <c r="AF488" s="27"/>
      <c r="AG488" s="33"/>
      <c r="AH488" s="27"/>
      <c r="AI488" s="27"/>
      <c r="AJ488" s="33"/>
      <c r="AK488" s="27"/>
      <c r="AL488" s="27"/>
      <c r="AM488" s="33"/>
      <c r="AN488" s="27"/>
      <c r="AO488" s="27"/>
      <c r="AP488" s="33"/>
      <c r="AQ488" s="27"/>
      <c r="AR488" s="27"/>
      <c r="AS488" s="33"/>
      <c r="AT488" s="27"/>
      <c r="AU488" s="27"/>
      <c r="AV488" s="33"/>
      <c r="AW488" s="27"/>
      <c r="AX488" s="155"/>
      <c r="AY488" s="65"/>
      <c r="AZ488" s="7"/>
      <c r="BA488" s="62"/>
      <c r="BB488" s="62"/>
      <c r="BC488" s="7"/>
      <c r="BD488" s="62"/>
      <c r="BE488" s="62"/>
      <c r="BF488" s="27"/>
      <c r="BG488" s="62"/>
      <c r="BH488" s="32"/>
      <c r="BI488" s="146"/>
      <c r="BJ488" s="62"/>
      <c r="BK488" s="32"/>
      <c r="BL488" s="146"/>
      <c r="BM488" s="62"/>
      <c r="BN488" s="32"/>
      <c r="BO488" s="146"/>
      <c r="BP488" s="159"/>
      <c r="BQ488" s="64"/>
      <c r="BR488" s="27"/>
      <c r="BS488" s="27"/>
      <c r="BU488" s="146"/>
      <c r="BV488" s="27"/>
      <c r="BW488" s="27"/>
      <c r="BX488" s="146"/>
      <c r="BY488" s="27"/>
      <c r="CA488" s="146"/>
      <c r="CB488" s="27"/>
      <c r="CD488" s="146"/>
      <c r="CF488" s="27"/>
      <c r="CG488" s="50"/>
      <c r="CH488" s="33"/>
      <c r="CI488" s="27"/>
      <c r="CJ488" s="161"/>
      <c r="CK488" s="27"/>
      <c r="CL488" s="27"/>
      <c r="CM488" s="27"/>
      <c r="CN488" s="27"/>
      <c r="CQ488" s="33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42"/>
      <c r="DQ488" s="78"/>
      <c r="DR488" s="101"/>
      <c r="DS488" s="33"/>
    </row>
    <row r="489" spans="2:165" s="29" customFormat="1" x14ac:dyDescent="0.25">
      <c r="B489" s="33"/>
      <c r="C489" s="33"/>
      <c r="D489" s="61"/>
      <c r="E489" s="33"/>
      <c r="F489" s="27"/>
      <c r="G489" s="33"/>
      <c r="I489" s="33"/>
      <c r="K489" s="58"/>
      <c r="M489" s="27"/>
      <c r="N489" s="63"/>
      <c r="P489" s="33"/>
      <c r="R489" s="33"/>
      <c r="T489" s="33"/>
      <c r="U489" s="33"/>
      <c r="V489" s="27"/>
      <c r="W489" s="27"/>
      <c r="X489" s="33"/>
      <c r="Y489" s="27"/>
      <c r="Z489" s="27"/>
      <c r="AA489" s="33"/>
      <c r="AB489" s="27"/>
      <c r="AC489" s="27"/>
      <c r="AD489" s="33"/>
      <c r="AE489" s="27"/>
      <c r="AF489" s="27"/>
      <c r="AG489" s="33"/>
      <c r="AH489" s="27"/>
      <c r="AI489" s="27"/>
      <c r="AJ489" s="33"/>
      <c r="AK489" s="27"/>
      <c r="AL489" s="27"/>
      <c r="AM489" s="33"/>
      <c r="AN489" s="27"/>
      <c r="AO489" s="27"/>
      <c r="AP489" s="33"/>
      <c r="AQ489" s="27"/>
      <c r="AR489" s="27"/>
      <c r="AS489" s="33"/>
      <c r="AT489" s="27"/>
      <c r="AU489" s="27"/>
      <c r="AV489" s="33"/>
      <c r="AW489" s="27"/>
      <c r="AX489" s="155"/>
      <c r="AY489" s="65"/>
      <c r="AZ489" s="7"/>
      <c r="BA489" s="62"/>
      <c r="BB489" s="62"/>
      <c r="BC489" s="7"/>
      <c r="BD489" s="62"/>
      <c r="BE489" s="62"/>
      <c r="BF489" s="27"/>
      <c r="BG489" s="62"/>
      <c r="BH489" s="32"/>
      <c r="BI489" s="146"/>
      <c r="BJ489" s="62"/>
      <c r="BK489" s="32"/>
      <c r="BL489" s="146"/>
      <c r="BM489" s="62"/>
      <c r="BN489" s="32"/>
      <c r="BO489" s="146"/>
      <c r="BP489" s="159"/>
      <c r="BQ489" s="64"/>
      <c r="BR489" s="27"/>
      <c r="BS489" s="27"/>
      <c r="BU489" s="146"/>
      <c r="BV489" s="27"/>
      <c r="BW489" s="27"/>
      <c r="BX489" s="146"/>
      <c r="BY489" s="27"/>
      <c r="CA489" s="146"/>
      <c r="CB489" s="27"/>
      <c r="CD489" s="146"/>
      <c r="CF489" s="27"/>
      <c r="CG489" s="50"/>
      <c r="CH489" s="33"/>
      <c r="CI489" s="27"/>
      <c r="CJ489" s="161"/>
      <c r="CK489" s="27"/>
      <c r="CL489" s="27"/>
      <c r="CM489" s="27"/>
      <c r="CN489" s="27"/>
      <c r="CQ489" s="33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42"/>
      <c r="DQ489" s="78"/>
      <c r="DR489" s="101"/>
      <c r="DS489" s="33"/>
    </row>
    <row r="490" spans="2:165" s="29" customFormat="1" x14ac:dyDescent="0.25">
      <c r="B490" s="33"/>
      <c r="C490" s="33"/>
      <c r="D490" s="61"/>
      <c r="E490" s="33"/>
      <c r="F490" s="27"/>
      <c r="G490" s="33"/>
      <c r="I490" s="33"/>
      <c r="K490" s="58"/>
      <c r="M490" s="27"/>
      <c r="N490" s="63"/>
      <c r="P490" s="33"/>
      <c r="R490" s="33"/>
      <c r="T490" s="33"/>
      <c r="U490" s="33"/>
      <c r="V490" s="27"/>
      <c r="W490" s="27"/>
      <c r="X490" s="33"/>
      <c r="Y490" s="27"/>
      <c r="Z490" s="27"/>
      <c r="AA490" s="33"/>
      <c r="AB490" s="27"/>
      <c r="AC490" s="27"/>
      <c r="AD490" s="33"/>
      <c r="AE490" s="27"/>
      <c r="AF490" s="27"/>
      <c r="AG490" s="33"/>
      <c r="AH490" s="27"/>
      <c r="AI490" s="27"/>
      <c r="AJ490" s="33"/>
      <c r="AK490" s="27"/>
      <c r="AL490" s="27"/>
      <c r="AM490" s="33"/>
      <c r="AN490" s="27"/>
      <c r="AO490" s="27"/>
      <c r="AP490" s="33"/>
      <c r="AQ490" s="27"/>
      <c r="AR490" s="27"/>
      <c r="AS490" s="33"/>
      <c r="AT490" s="27"/>
      <c r="AU490" s="27"/>
      <c r="AV490" s="33"/>
      <c r="AW490" s="27"/>
      <c r="AX490" s="155"/>
      <c r="AY490" s="65"/>
      <c r="AZ490" s="7"/>
      <c r="BA490" s="62"/>
      <c r="BB490" s="62"/>
      <c r="BC490" s="7"/>
      <c r="BD490" s="62"/>
      <c r="BE490" s="62"/>
      <c r="BF490" s="27"/>
      <c r="BG490" s="62"/>
      <c r="BH490" s="32"/>
      <c r="BI490" s="146"/>
      <c r="BJ490" s="62"/>
      <c r="BK490" s="32"/>
      <c r="BL490" s="146"/>
      <c r="BM490" s="62"/>
      <c r="BN490" s="32"/>
      <c r="BO490" s="146"/>
      <c r="BP490" s="159"/>
      <c r="BQ490" s="64"/>
      <c r="BR490" s="27"/>
      <c r="BS490" s="27"/>
      <c r="BU490" s="146"/>
      <c r="BV490" s="27"/>
      <c r="BW490" s="27"/>
      <c r="BX490" s="146"/>
      <c r="BY490" s="27"/>
      <c r="CA490" s="146"/>
      <c r="CB490" s="27"/>
      <c r="CD490" s="146"/>
      <c r="CF490" s="27"/>
      <c r="CG490" s="50"/>
      <c r="CH490" s="33"/>
      <c r="CI490" s="27"/>
      <c r="CJ490" s="161"/>
      <c r="CK490" s="27"/>
      <c r="CL490" s="27"/>
      <c r="CM490" s="27"/>
      <c r="CN490" s="27"/>
      <c r="CQ490" s="33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42"/>
      <c r="DQ490" s="78"/>
      <c r="DR490" s="101"/>
      <c r="DS490" s="33"/>
    </row>
    <row r="491" spans="2:165" s="29" customFormat="1" x14ac:dyDescent="0.25">
      <c r="B491" s="33"/>
      <c r="C491" s="33"/>
      <c r="D491" s="66"/>
      <c r="E491" s="33"/>
      <c r="F491" s="27"/>
      <c r="G491" s="33"/>
      <c r="I491" s="33"/>
      <c r="K491" s="58"/>
      <c r="M491" s="27"/>
      <c r="N491" s="63"/>
      <c r="P491" s="33"/>
      <c r="R491" s="33"/>
      <c r="T491" s="33"/>
      <c r="U491" s="33"/>
      <c r="V491" s="27"/>
      <c r="W491" s="27"/>
      <c r="X491" s="33"/>
      <c r="Y491" s="27"/>
      <c r="Z491" s="27"/>
      <c r="AA491" s="33"/>
      <c r="AB491" s="27"/>
      <c r="AC491" s="27"/>
      <c r="AD491" s="33"/>
      <c r="AE491" s="27"/>
      <c r="AF491" s="27"/>
      <c r="AG491" s="33"/>
      <c r="AH491" s="27"/>
      <c r="AI491" s="27"/>
      <c r="AJ491" s="33"/>
      <c r="AK491" s="27"/>
      <c r="AL491" s="27"/>
      <c r="AM491" s="33"/>
      <c r="AN491" s="27"/>
      <c r="AO491" s="27"/>
      <c r="AP491" s="33"/>
      <c r="AQ491" s="27"/>
      <c r="AR491" s="27"/>
      <c r="AS491" s="33"/>
      <c r="AT491" s="27"/>
      <c r="AU491" s="27"/>
      <c r="AV491" s="33"/>
      <c r="AW491" s="27"/>
      <c r="AX491" s="155"/>
      <c r="AY491" s="65"/>
      <c r="AZ491" s="7"/>
      <c r="BA491" s="62"/>
      <c r="BB491" s="62"/>
      <c r="BC491" s="7"/>
      <c r="BD491" s="62"/>
      <c r="BE491" s="62"/>
      <c r="BF491" s="27"/>
      <c r="BG491" s="62"/>
      <c r="BH491" s="32"/>
      <c r="BI491" s="146"/>
      <c r="BJ491" s="62"/>
      <c r="BK491" s="32"/>
      <c r="BL491" s="146"/>
      <c r="BM491" s="62"/>
      <c r="BN491" s="32"/>
      <c r="BO491" s="146"/>
      <c r="BP491" s="159"/>
      <c r="BQ491" s="64"/>
      <c r="BR491" s="27"/>
      <c r="BS491" s="27"/>
      <c r="BU491" s="146"/>
      <c r="BV491" s="27"/>
      <c r="BW491" s="27"/>
      <c r="BX491" s="146"/>
      <c r="BY491" s="27"/>
      <c r="CA491" s="146"/>
      <c r="CB491" s="27"/>
      <c r="CD491" s="146"/>
      <c r="CF491" s="27"/>
      <c r="CG491" s="50"/>
      <c r="CH491" s="33"/>
      <c r="CI491" s="27"/>
      <c r="CJ491" s="161"/>
      <c r="CK491" s="27"/>
      <c r="CL491" s="27"/>
      <c r="CM491" s="27"/>
      <c r="CN491" s="27"/>
      <c r="CQ491" s="33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42"/>
      <c r="DQ491" s="78"/>
      <c r="DR491" s="101"/>
      <c r="DS491" s="33"/>
    </row>
    <row r="492" spans="2:165" s="29" customFormat="1" x14ac:dyDescent="0.25">
      <c r="B492" s="33"/>
      <c r="C492" s="33"/>
      <c r="D492" s="66"/>
      <c r="E492" s="33"/>
      <c r="F492" s="27"/>
      <c r="G492" s="33"/>
      <c r="I492" s="33"/>
      <c r="K492" s="58"/>
      <c r="M492" s="27"/>
      <c r="N492" s="63"/>
      <c r="P492" s="33"/>
      <c r="R492" s="33"/>
      <c r="T492" s="33"/>
      <c r="U492" s="33"/>
      <c r="V492" s="27"/>
      <c r="W492" s="27"/>
      <c r="X492" s="33"/>
      <c r="Y492" s="27"/>
      <c r="Z492" s="27"/>
      <c r="AA492" s="33"/>
      <c r="AB492" s="27"/>
      <c r="AC492" s="27"/>
      <c r="AD492" s="33"/>
      <c r="AE492" s="27"/>
      <c r="AF492" s="27"/>
      <c r="AG492" s="33"/>
      <c r="AH492" s="27"/>
      <c r="AI492" s="27"/>
      <c r="AJ492" s="33"/>
      <c r="AK492" s="27"/>
      <c r="AL492" s="27"/>
      <c r="AM492" s="33"/>
      <c r="AN492" s="27"/>
      <c r="AO492" s="27"/>
      <c r="AP492" s="33"/>
      <c r="AQ492" s="27"/>
      <c r="AR492" s="27"/>
      <c r="AS492" s="33"/>
      <c r="AT492" s="27"/>
      <c r="AU492" s="27"/>
      <c r="AV492" s="33"/>
      <c r="AW492" s="27"/>
      <c r="AX492" s="155"/>
      <c r="AY492" s="65"/>
      <c r="AZ492" s="7"/>
      <c r="BA492" s="62"/>
      <c r="BB492" s="62"/>
      <c r="BC492" s="7"/>
      <c r="BD492" s="62"/>
      <c r="BE492" s="62"/>
      <c r="BF492" s="27"/>
      <c r="BG492" s="62"/>
      <c r="BH492" s="32"/>
      <c r="BI492" s="146"/>
      <c r="BJ492" s="62"/>
      <c r="BK492" s="32"/>
      <c r="BL492" s="146"/>
      <c r="BM492" s="62"/>
      <c r="BN492" s="32"/>
      <c r="BO492" s="146"/>
      <c r="BP492" s="159"/>
      <c r="BQ492" s="64"/>
      <c r="BR492" s="27"/>
      <c r="BS492" s="27"/>
      <c r="BU492" s="146"/>
      <c r="BV492" s="27"/>
      <c r="BW492" s="27"/>
      <c r="BX492" s="146"/>
      <c r="BY492" s="27"/>
      <c r="CA492" s="146"/>
      <c r="CB492" s="27"/>
      <c r="CD492" s="146"/>
      <c r="CF492" s="27"/>
      <c r="CG492" s="50"/>
      <c r="CH492" s="33"/>
      <c r="CI492" s="27"/>
      <c r="CJ492" s="161"/>
      <c r="CK492" s="27"/>
      <c r="CL492" s="27"/>
      <c r="CM492" s="27"/>
      <c r="CN492" s="27"/>
      <c r="CQ492" s="33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42"/>
      <c r="DQ492" s="78"/>
      <c r="DR492" s="101"/>
      <c r="DS492" s="33"/>
    </row>
    <row r="493" spans="2:165" s="29" customFormat="1" x14ac:dyDescent="0.25">
      <c r="B493" s="33"/>
      <c r="C493" s="33"/>
      <c r="D493" s="61"/>
      <c r="E493" s="33"/>
      <c r="F493" s="27"/>
      <c r="G493" s="33"/>
      <c r="I493" s="33"/>
      <c r="K493" s="58"/>
      <c r="M493" s="27"/>
      <c r="N493" s="63"/>
      <c r="P493" s="33"/>
      <c r="R493" s="33"/>
      <c r="T493" s="33"/>
      <c r="U493" s="33"/>
      <c r="V493" s="27"/>
      <c r="W493" s="27"/>
      <c r="X493" s="33"/>
      <c r="Y493" s="27"/>
      <c r="Z493" s="27"/>
      <c r="AA493" s="33"/>
      <c r="AB493" s="27"/>
      <c r="AC493" s="27"/>
      <c r="AD493" s="33"/>
      <c r="AE493" s="27"/>
      <c r="AF493" s="27"/>
      <c r="AG493" s="33"/>
      <c r="AH493" s="27"/>
      <c r="AI493" s="27"/>
      <c r="AJ493" s="33"/>
      <c r="AK493" s="27"/>
      <c r="AL493" s="27"/>
      <c r="AM493" s="33"/>
      <c r="AN493" s="27"/>
      <c r="AO493" s="27"/>
      <c r="AP493" s="33"/>
      <c r="AQ493" s="27"/>
      <c r="AR493" s="27"/>
      <c r="AS493" s="33"/>
      <c r="AT493" s="27"/>
      <c r="AU493" s="27"/>
      <c r="AV493" s="33"/>
      <c r="AW493" s="27"/>
      <c r="AX493" s="155"/>
      <c r="AY493" s="65"/>
      <c r="AZ493" s="7"/>
      <c r="BA493" s="62"/>
      <c r="BB493" s="62"/>
      <c r="BC493" s="7"/>
      <c r="BD493" s="62"/>
      <c r="BE493" s="62"/>
      <c r="BF493" s="27"/>
      <c r="BG493" s="62"/>
      <c r="BH493" s="32"/>
      <c r="BI493" s="146"/>
      <c r="BJ493" s="62"/>
      <c r="BK493" s="32"/>
      <c r="BL493" s="146"/>
      <c r="BM493" s="62"/>
      <c r="BN493" s="32"/>
      <c r="BO493" s="146"/>
      <c r="BP493" s="159"/>
      <c r="BQ493" s="64"/>
      <c r="BR493" s="27"/>
      <c r="BS493" s="27"/>
      <c r="BU493" s="146"/>
      <c r="BV493" s="27"/>
      <c r="BW493" s="27"/>
      <c r="BX493" s="146"/>
      <c r="BY493" s="27"/>
      <c r="CA493" s="146"/>
      <c r="CB493" s="27"/>
      <c r="CD493" s="146"/>
      <c r="CF493" s="27"/>
      <c r="CG493" s="50"/>
      <c r="CH493" s="33"/>
      <c r="CI493" s="27"/>
      <c r="CJ493" s="161"/>
      <c r="CK493" s="27"/>
      <c r="CL493" s="27"/>
      <c r="CM493" s="27"/>
      <c r="CN493" s="27"/>
      <c r="CQ493" s="33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42"/>
      <c r="DQ493" s="78"/>
      <c r="DR493" s="101"/>
      <c r="DS493" s="33"/>
    </row>
    <row r="494" spans="2:165" s="29" customFormat="1" x14ac:dyDescent="0.25">
      <c r="B494" s="33"/>
      <c r="C494" s="33"/>
      <c r="D494" s="61"/>
      <c r="E494" s="33"/>
      <c r="F494" s="27"/>
      <c r="G494" s="33"/>
      <c r="I494" s="33"/>
      <c r="K494" s="58"/>
      <c r="M494" s="27"/>
      <c r="N494" s="63"/>
      <c r="P494" s="33"/>
      <c r="R494" s="33"/>
      <c r="T494" s="23"/>
      <c r="U494" s="23"/>
      <c r="V494" s="96"/>
      <c r="W494" s="96"/>
      <c r="X494" s="23"/>
      <c r="Y494" s="96"/>
      <c r="Z494" s="96"/>
      <c r="AA494" s="23"/>
      <c r="AB494" s="96"/>
      <c r="AC494" s="96"/>
      <c r="AD494" s="23"/>
      <c r="AE494" s="96"/>
      <c r="AF494" s="96"/>
      <c r="AG494" s="23"/>
      <c r="AH494" s="96"/>
      <c r="AI494" s="96"/>
      <c r="AJ494" s="23"/>
      <c r="AK494" s="96"/>
      <c r="AL494" s="96"/>
      <c r="AM494" s="23"/>
      <c r="AN494" s="96"/>
      <c r="AO494" s="96"/>
      <c r="AP494" s="23"/>
      <c r="AQ494" s="96"/>
      <c r="AR494" s="96"/>
      <c r="AS494" s="23"/>
      <c r="AT494" s="27"/>
      <c r="AU494" s="27"/>
      <c r="AV494" s="33"/>
      <c r="AW494" s="27"/>
      <c r="AX494" s="155"/>
      <c r="AY494" s="65"/>
      <c r="AZ494" s="7"/>
      <c r="BA494" s="62"/>
      <c r="BB494" s="62"/>
      <c r="BC494" s="7"/>
      <c r="BD494" s="62"/>
      <c r="BE494" s="62"/>
      <c r="BF494" s="27"/>
      <c r="BG494" s="62"/>
      <c r="BH494" s="32"/>
      <c r="BI494" s="146"/>
      <c r="BJ494" s="62"/>
      <c r="BK494" s="32"/>
      <c r="BL494" s="146"/>
      <c r="BM494" s="62"/>
      <c r="BN494" s="32"/>
      <c r="BO494" s="146"/>
      <c r="BP494" s="159"/>
      <c r="BQ494" s="64"/>
      <c r="BR494" s="27"/>
      <c r="BS494" s="27"/>
      <c r="BU494" s="146"/>
      <c r="BV494" s="27"/>
      <c r="BW494" s="27"/>
      <c r="BX494" s="146"/>
      <c r="BY494" s="27"/>
      <c r="CA494" s="146"/>
      <c r="CB494" s="27"/>
      <c r="CD494" s="146"/>
      <c r="CF494" s="27"/>
      <c r="CG494" s="50"/>
      <c r="CH494" s="33"/>
      <c r="CI494" s="27"/>
      <c r="CJ494" s="161"/>
      <c r="CK494" s="27"/>
      <c r="CL494" s="27"/>
      <c r="CM494" s="27"/>
      <c r="CN494" s="27"/>
      <c r="CQ494" s="33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42"/>
      <c r="DQ494" s="78"/>
      <c r="DR494" s="101"/>
      <c r="DS494" s="33"/>
      <c r="FA494" s="119"/>
      <c r="FB494" s="119"/>
      <c r="FC494" s="119"/>
      <c r="FD494" s="119"/>
      <c r="FE494" s="119"/>
      <c r="FF494" s="119"/>
      <c r="FG494" s="119"/>
      <c r="FH494" s="119"/>
      <c r="FI494" s="119"/>
    </row>
    <row r="495" spans="2:165" s="29" customFormat="1" x14ac:dyDescent="0.25">
      <c r="B495" s="33"/>
      <c r="C495" s="33"/>
      <c r="D495" s="61"/>
      <c r="E495" s="33"/>
      <c r="F495" s="27"/>
      <c r="G495" s="33"/>
      <c r="I495" s="33"/>
      <c r="K495" s="58"/>
      <c r="M495" s="27"/>
      <c r="N495" s="63"/>
      <c r="P495" s="33"/>
      <c r="R495" s="33"/>
      <c r="T495" s="23"/>
      <c r="U495" s="23"/>
      <c r="V495" s="96"/>
      <c r="W495" s="96"/>
      <c r="X495" s="23"/>
      <c r="Y495" s="96"/>
      <c r="Z495" s="96"/>
      <c r="AA495" s="23"/>
      <c r="AB495" s="96"/>
      <c r="AC495" s="96"/>
      <c r="AD495" s="23"/>
      <c r="AE495" s="96"/>
      <c r="AF495" s="96"/>
      <c r="AG495" s="23"/>
      <c r="AH495" s="96"/>
      <c r="AI495" s="96"/>
      <c r="AJ495" s="23"/>
      <c r="AK495" s="96"/>
      <c r="AL495" s="96"/>
      <c r="AM495" s="23"/>
      <c r="AN495" s="96"/>
      <c r="AO495" s="96"/>
      <c r="AP495" s="23"/>
      <c r="AQ495" s="96"/>
      <c r="AR495" s="96"/>
      <c r="AS495" s="23"/>
      <c r="AT495" s="27"/>
      <c r="AU495" s="27"/>
      <c r="AV495" s="33"/>
      <c r="AW495" s="27"/>
      <c r="AX495" s="155"/>
      <c r="AY495" s="65"/>
      <c r="AZ495" s="7"/>
      <c r="BA495" s="62"/>
      <c r="BB495" s="62"/>
      <c r="BC495" s="7"/>
      <c r="BD495" s="62"/>
      <c r="BE495" s="62"/>
      <c r="BF495" s="27"/>
      <c r="BG495" s="62"/>
      <c r="BH495" s="32"/>
      <c r="BI495" s="146"/>
      <c r="BJ495" s="62"/>
      <c r="BK495" s="32"/>
      <c r="BL495" s="146"/>
      <c r="BM495" s="62"/>
      <c r="BN495" s="32"/>
      <c r="BO495" s="146"/>
      <c r="BP495" s="159"/>
      <c r="BQ495" s="64"/>
      <c r="BR495" s="27"/>
      <c r="BS495" s="27"/>
      <c r="BU495" s="146"/>
      <c r="BV495" s="27"/>
      <c r="BW495" s="27"/>
      <c r="BX495" s="146"/>
      <c r="BY495" s="27"/>
      <c r="CA495" s="146"/>
      <c r="CB495" s="27"/>
      <c r="CD495" s="146"/>
      <c r="CF495" s="27"/>
      <c r="CG495" s="50"/>
      <c r="CH495" s="33"/>
      <c r="CI495" s="27"/>
      <c r="CJ495" s="161"/>
      <c r="CK495" s="27"/>
      <c r="CL495" s="27"/>
      <c r="CM495" s="27"/>
      <c r="CN495" s="27"/>
      <c r="CQ495" s="33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42"/>
      <c r="DQ495" s="78"/>
      <c r="DR495" s="101"/>
      <c r="DS495" s="33"/>
      <c r="FA495" s="119"/>
      <c r="FB495" s="119"/>
      <c r="FC495" s="119"/>
      <c r="FD495" s="119"/>
      <c r="FE495" s="119"/>
      <c r="FF495" s="119"/>
      <c r="FG495" s="119"/>
      <c r="FH495" s="119"/>
      <c r="FI495" s="119"/>
    </row>
    <row r="496" spans="2:165" s="29" customFormat="1" x14ac:dyDescent="0.25">
      <c r="B496" s="33"/>
      <c r="C496" s="33"/>
      <c r="D496" s="61"/>
      <c r="E496" s="33"/>
      <c r="F496" s="27"/>
      <c r="G496" s="33"/>
      <c r="I496" s="33"/>
      <c r="K496" s="58"/>
      <c r="M496" s="27"/>
      <c r="N496" s="63"/>
      <c r="P496" s="33"/>
      <c r="R496" s="33"/>
      <c r="T496" s="23"/>
      <c r="U496" s="23"/>
      <c r="V496" s="96"/>
      <c r="W496" s="96"/>
      <c r="X496" s="23"/>
      <c r="Y496" s="96"/>
      <c r="Z496" s="96"/>
      <c r="AA496" s="23"/>
      <c r="AB496" s="96"/>
      <c r="AC496" s="96"/>
      <c r="AD496" s="23"/>
      <c r="AE496" s="96"/>
      <c r="AF496" s="96"/>
      <c r="AG496" s="23"/>
      <c r="AH496" s="96"/>
      <c r="AI496" s="96"/>
      <c r="AJ496" s="23"/>
      <c r="AK496" s="96"/>
      <c r="AL496" s="96"/>
      <c r="AM496" s="23"/>
      <c r="AN496" s="96"/>
      <c r="AO496" s="96"/>
      <c r="AP496" s="23"/>
      <c r="AQ496" s="96"/>
      <c r="AR496" s="96"/>
      <c r="AS496" s="23"/>
      <c r="AT496" s="27"/>
      <c r="AU496" s="27"/>
      <c r="AV496" s="33"/>
      <c r="AW496" s="27"/>
      <c r="AX496" s="155"/>
      <c r="AY496" s="65"/>
      <c r="AZ496" s="7"/>
      <c r="BA496" s="62"/>
      <c r="BB496" s="62"/>
      <c r="BC496" s="7"/>
      <c r="BD496" s="62"/>
      <c r="BE496" s="62"/>
      <c r="BF496" s="27"/>
      <c r="BG496" s="62"/>
      <c r="BH496" s="32"/>
      <c r="BI496" s="146"/>
      <c r="BJ496" s="62"/>
      <c r="BK496" s="32"/>
      <c r="BL496" s="146"/>
      <c r="BM496" s="62"/>
      <c r="BN496" s="32"/>
      <c r="BO496" s="146"/>
      <c r="BP496" s="159"/>
      <c r="BQ496" s="64"/>
      <c r="BR496" s="27"/>
      <c r="BS496" s="27"/>
      <c r="BU496" s="146"/>
      <c r="BV496" s="27"/>
      <c r="BW496" s="27"/>
      <c r="BX496" s="146"/>
      <c r="BY496" s="27"/>
      <c r="CA496" s="146"/>
      <c r="CB496" s="27"/>
      <c r="CD496" s="146"/>
      <c r="CF496" s="27"/>
      <c r="CG496" s="50"/>
      <c r="CH496" s="33"/>
      <c r="CI496" s="27"/>
      <c r="CJ496" s="161"/>
      <c r="CK496" s="27"/>
      <c r="CL496" s="27"/>
      <c r="CM496" s="27"/>
      <c r="CN496" s="27"/>
      <c r="CQ496" s="33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42"/>
      <c r="DQ496" s="78"/>
      <c r="DR496" s="101"/>
      <c r="DS496" s="33"/>
      <c r="FA496" s="119"/>
      <c r="FB496" s="119"/>
      <c r="FC496" s="119"/>
      <c r="FD496" s="119"/>
      <c r="FE496" s="119"/>
      <c r="FF496" s="119"/>
      <c r="FG496" s="119"/>
      <c r="FH496" s="119"/>
      <c r="FI496" s="119"/>
    </row>
    <row r="497" spans="2:165" s="29" customFormat="1" x14ac:dyDescent="0.25">
      <c r="B497" s="33"/>
      <c r="C497" s="33"/>
      <c r="D497" s="61"/>
      <c r="E497" s="33"/>
      <c r="F497" s="27"/>
      <c r="G497" s="33"/>
      <c r="I497" s="33"/>
      <c r="K497" s="58"/>
      <c r="M497" s="27"/>
      <c r="N497" s="63"/>
      <c r="P497" s="33"/>
      <c r="R497" s="33"/>
      <c r="T497" s="23"/>
      <c r="U497" s="23"/>
      <c r="V497" s="96"/>
      <c r="W497" s="96"/>
      <c r="X497" s="23"/>
      <c r="Y497" s="96"/>
      <c r="Z497" s="96"/>
      <c r="AA497" s="23"/>
      <c r="AB497" s="96"/>
      <c r="AC497" s="96"/>
      <c r="AD497" s="23"/>
      <c r="AE497" s="96"/>
      <c r="AF497" s="96"/>
      <c r="AG497" s="23"/>
      <c r="AH497" s="96"/>
      <c r="AI497" s="96"/>
      <c r="AJ497" s="23"/>
      <c r="AK497" s="96"/>
      <c r="AL497" s="96"/>
      <c r="AM497" s="23"/>
      <c r="AN497" s="96"/>
      <c r="AO497" s="96"/>
      <c r="AP497" s="23"/>
      <c r="AQ497" s="96"/>
      <c r="AR497" s="96"/>
      <c r="AS497" s="23"/>
      <c r="AT497" s="27"/>
      <c r="AU497" s="27"/>
      <c r="AV497" s="33"/>
      <c r="AW497" s="27"/>
      <c r="AX497" s="155"/>
      <c r="AY497" s="65"/>
      <c r="AZ497" s="7"/>
      <c r="BA497" s="62"/>
      <c r="BB497" s="62"/>
      <c r="BC497" s="7"/>
      <c r="BD497" s="62"/>
      <c r="BE497" s="62"/>
      <c r="BF497" s="27"/>
      <c r="BG497" s="62"/>
      <c r="BH497" s="32"/>
      <c r="BI497" s="146"/>
      <c r="BJ497" s="62"/>
      <c r="BK497" s="32"/>
      <c r="BL497" s="146"/>
      <c r="BM497" s="62"/>
      <c r="BN497" s="32"/>
      <c r="BO497" s="146"/>
      <c r="BP497" s="159"/>
      <c r="BQ497" s="64"/>
      <c r="BR497" s="27"/>
      <c r="BS497" s="27"/>
      <c r="BU497" s="146"/>
      <c r="BV497" s="27"/>
      <c r="BW497" s="27"/>
      <c r="BX497" s="146"/>
      <c r="BY497" s="27"/>
      <c r="CA497" s="146"/>
      <c r="CB497" s="27"/>
      <c r="CD497" s="146"/>
      <c r="CF497" s="27"/>
      <c r="CG497" s="50"/>
      <c r="CH497" s="33"/>
      <c r="CI497" s="27"/>
      <c r="CJ497" s="161"/>
      <c r="CK497" s="27"/>
      <c r="CL497" s="27"/>
      <c r="CM497" s="27"/>
      <c r="CN497" s="27"/>
      <c r="CQ497" s="33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42"/>
      <c r="DQ497" s="78"/>
      <c r="DR497" s="101"/>
      <c r="DS497" s="33"/>
      <c r="FA497" s="119"/>
      <c r="FB497" s="119"/>
      <c r="FC497" s="119"/>
      <c r="FD497" s="119"/>
      <c r="FE497" s="119"/>
      <c r="FF497" s="119"/>
      <c r="FG497" s="119"/>
      <c r="FH497" s="119"/>
      <c r="FI497" s="119"/>
    </row>
    <row r="498" spans="2:165" s="29" customFormat="1" x14ac:dyDescent="0.25">
      <c r="B498" s="33"/>
      <c r="C498" s="33"/>
      <c r="D498" s="61"/>
      <c r="E498" s="33"/>
      <c r="F498" s="27"/>
      <c r="G498" s="33"/>
      <c r="I498" s="33"/>
      <c r="K498" s="58"/>
      <c r="M498" s="27"/>
      <c r="N498" s="63"/>
      <c r="P498" s="33"/>
      <c r="R498" s="33"/>
      <c r="T498" s="23"/>
      <c r="U498" s="23"/>
      <c r="V498" s="96"/>
      <c r="W498" s="96"/>
      <c r="X498" s="23"/>
      <c r="Y498" s="96"/>
      <c r="Z498" s="96"/>
      <c r="AA498" s="23"/>
      <c r="AB498" s="96"/>
      <c r="AC498" s="96"/>
      <c r="AD498" s="23"/>
      <c r="AE498" s="96"/>
      <c r="AF498" s="96"/>
      <c r="AG498" s="23"/>
      <c r="AH498" s="96"/>
      <c r="AI498" s="96"/>
      <c r="AJ498" s="23"/>
      <c r="AK498" s="96"/>
      <c r="AL498" s="96"/>
      <c r="AM498" s="23"/>
      <c r="AN498" s="96"/>
      <c r="AO498" s="96"/>
      <c r="AP498" s="23"/>
      <c r="AQ498" s="96"/>
      <c r="AR498" s="96"/>
      <c r="AS498" s="23"/>
      <c r="AT498" s="27"/>
      <c r="AU498" s="27"/>
      <c r="AV498" s="33"/>
      <c r="AW498" s="27"/>
      <c r="AX498" s="155"/>
      <c r="AY498" s="65"/>
      <c r="AZ498" s="7"/>
      <c r="BA498" s="62"/>
      <c r="BB498" s="62"/>
      <c r="BC498" s="7"/>
      <c r="BD498" s="62"/>
      <c r="BE498" s="62"/>
      <c r="BF498" s="27"/>
      <c r="BG498" s="62"/>
      <c r="BH498" s="32"/>
      <c r="BI498" s="146"/>
      <c r="BJ498" s="62"/>
      <c r="BK498" s="32"/>
      <c r="BL498" s="146"/>
      <c r="BM498" s="62"/>
      <c r="BN498" s="32"/>
      <c r="BO498" s="146"/>
      <c r="BP498" s="159"/>
      <c r="BQ498" s="64"/>
      <c r="BR498" s="27"/>
      <c r="BS498" s="27"/>
      <c r="BU498" s="146"/>
      <c r="BV498" s="27"/>
      <c r="BW498" s="27"/>
      <c r="BX498" s="146"/>
      <c r="BY498" s="27"/>
      <c r="CA498" s="146"/>
      <c r="CB498" s="27"/>
      <c r="CD498" s="146"/>
      <c r="CF498" s="27"/>
      <c r="CG498" s="50"/>
      <c r="CH498" s="33"/>
      <c r="CI498" s="27"/>
      <c r="CJ498" s="161"/>
      <c r="CK498" s="27"/>
      <c r="CL498" s="27"/>
      <c r="CM498" s="27"/>
      <c r="CN498" s="27"/>
      <c r="CQ498" s="33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42"/>
      <c r="DQ498" s="78"/>
      <c r="DR498" s="101"/>
      <c r="DS498" s="33"/>
      <c r="FA498" s="119"/>
      <c r="FB498" s="119"/>
      <c r="FC498" s="119"/>
      <c r="FD498" s="119"/>
      <c r="FE498" s="119"/>
      <c r="FF498" s="119"/>
      <c r="FG498" s="119"/>
      <c r="FH498" s="119"/>
      <c r="FI498" s="119"/>
    </row>
    <row r="499" spans="2:165" s="29" customFormat="1" x14ac:dyDescent="0.25">
      <c r="B499" s="33"/>
      <c r="C499" s="33"/>
      <c r="D499" s="61"/>
      <c r="E499" s="33"/>
      <c r="F499" s="27"/>
      <c r="G499" s="33"/>
      <c r="I499" s="33"/>
      <c r="K499" s="58"/>
      <c r="M499" s="27"/>
      <c r="N499" s="63"/>
      <c r="P499" s="33"/>
      <c r="R499" s="33"/>
      <c r="T499" s="23"/>
      <c r="U499" s="23"/>
      <c r="V499" s="96"/>
      <c r="W499" s="96"/>
      <c r="X499" s="23"/>
      <c r="Y499" s="96"/>
      <c r="Z499" s="96"/>
      <c r="AA499" s="23"/>
      <c r="AB499" s="96"/>
      <c r="AC499" s="96"/>
      <c r="AD499" s="23"/>
      <c r="AE499" s="96"/>
      <c r="AF499" s="96"/>
      <c r="AG499" s="23"/>
      <c r="AH499" s="96"/>
      <c r="AI499" s="96"/>
      <c r="AJ499" s="23"/>
      <c r="AK499" s="96"/>
      <c r="AL499" s="96"/>
      <c r="AM499" s="23"/>
      <c r="AN499" s="96"/>
      <c r="AO499" s="96"/>
      <c r="AP499" s="23"/>
      <c r="AQ499" s="96"/>
      <c r="AR499" s="96"/>
      <c r="AS499" s="23"/>
      <c r="AT499" s="27"/>
      <c r="AU499" s="27"/>
      <c r="AV499" s="33"/>
      <c r="AW499" s="27"/>
      <c r="AX499" s="155"/>
      <c r="AY499" s="65"/>
      <c r="AZ499" s="7"/>
      <c r="BA499" s="62"/>
      <c r="BB499" s="62"/>
      <c r="BC499" s="7"/>
      <c r="BD499" s="62"/>
      <c r="BE499" s="62"/>
      <c r="BF499" s="27"/>
      <c r="BG499" s="62"/>
      <c r="BH499" s="32"/>
      <c r="BI499" s="146"/>
      <c r="BJ499" s="62"/>
      <c r="BK499" s="32"/>
      <c r="BL499" s="146"/>
      <c r="BM499" s="62"/>
      <c r="BN499" s="32"/>
      <c r="BO499" s="146"/>
      <c r="BP499" s="159"/>
      <c r="BQ499" s="64"/>
      <c r="BR499" s="27"/>
      <c r="BS499" s="27"/>
      <c r="BU499" s="146"/>
      <c r="BV499" s="27"/>
      <c r="BW499" s="27"/>
      <c r="BX499" s="146"/>
      <c r="BY499" s="27"/>
      <c r="CA499" s="146"/>
      <c r="CB499" s="27"/>
      <c r="CD499" s="146"/>
      <c r="CF499" s="27"/>
      <c r="CG499" s="50"/>
      <c r="CH499" s="33"/>
      <c r="CI499" s="27"/>
      <c r="CJ499" s="161"/>
      <c r="CK499" s="27"/>
      <c r="CL499" s="27"/>
      <c r="CM499" s="27"/>
      <c r="CN499" s="27"/>
      <c r="CQ499" s="33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42"/>
      <c r="DQ499" s="78"/>
      <c r="DR499" s="101"/>
      <c r="DS499" s="33"/>
      <c r="FA499" s="119"/>
      <c r="FB499" s="119"/>
      <c r="FC499" s="119"/>
      <c r="FD499" s="119"/>
      <c r="FE499" s="119"/>
      <c r="FF499" s="119"/>
      <c r="FG499" s="119"/>
      <c r="FH499" s="119"/>
      <c r="FI499" s="119"/>
    </row>
    <row r="500" spans="2:165" s="29" customFormat="1" x14ac:dyDescent="0.25">
      <c r="B500" s="33"/>
      <c r="C500" s="33"/>
      <c r="D500" s="61"/>
      <c r="E500" s="33"/>
      <c r="F500" s="27"/>
      <c r="G500" s="33"/>
      <c r="I500" s="33"/>
      <c r="K500" s="58"/>
      <c r="M500" s="27"/>
      <c r="N500" s="63"/>
      <c r="P500" s="33"/>
      <c r="R500" s="33"/>
      <c r="T500" s="23"/>
      <c r="U500" s="23"/>
      <c r="V500" s="96"/>
      <c r="W500" s="96"/>
      <c r="X500" s="23"/>
      <c r="Y500" s="96"/>
      <c r="Z500" s="96"/>
      <c r="AA500" s="23"/>
      <c r="AB500" s="96"/>
      <c r="AC500" s="96"/>
      <c r="AD500" s="23"/>
      <c r="AE500" s="96"/>
      <c r="AF500" s="96"/>
      <c r="AG500" s="23"/>
      <c r="AH500" s="96"/>
      <c r="AI500" s="96"/>
      <c r="AJ500" s="23"/>
      <c r="AK500" s="96"/>
      <c r="AL500" s="96"/>
      <c r="AM500" s="23"/>
      <c r="AN500" s="96"/>
      <c r="AO500" s="96"/>
      <c r="AP500" s="23"/>
      <c r="AQ500" s="96"/>
      <c r="AR500" s="96"/>
      <c r="AS500" s="23"/>
      <c r="AT500" s="27"/>
      <c r="AU500" s="27"/>
      <c r="AV500" s="33"/>
      <c r="AW500" s="27"/>
      <c r="AX500" s="155"/>
      <c r="AY500" s="65"/>
      <c r="AZ500" s="7"/>
      <c r="BA500" s="62"/>
      <c r="BB500" s="62"/>
      <c r="BC500" s="7"/>
      <c r="BD500" s="62"/>
      <c r="BE500" s="62"/>
      <c r="BF500" s="27"/>
      <c r="BG500" s="62"/>
      <c r="BH500" s="32"/>
      <c r="BI500" s="146"/>
      <c r="BJ500" s="62"/>
      <c r="BK500" s="32"/>
      <c r="BL500" s="146"/>
      <c r="BM500" s="62"/>
      <c r="BN500" s="32"/>
      <c r="BO500" s="146"/>
      <c r="BP500" s="159"/>
      <c r="BQ500" s="64"/>
      <c r="BR500" s="27"/>
      <c r="BS500" s="27"/>
      <c r="BU500" s="146"/>
      <c r="BV500" s="27"/>
      <c r="BW500" s="27"/>
      <c r="BX500" s="146"/>
      <c r="BY500" s="27"/>
      <c r="CA500" s="146"/>
      <c r="CB500" s="27"/>
      <c r="CD500" s="146"/>
      <c r="CF500" s="27"/>
      <c r="CG500" s="50"/>
      <c r="CH500" s="33"/>
      <c r="CI500" s="27"/>
      <c r="CJ500" s="161"/>
      <c r="CK500" s="27"/>
      <c r="CL500" s="27"/>
      <c r="CM500" s="27"/>
      <c r="CN500" s="27"/>
      <c r="CQ500" s="33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42"/>
      <c r="DQ500" s="78"/>
      <c r="DR500" s="101"/>
      <c r="DS500" s="33"/>
      <c r="FA500" s="119"/>
      <c r="FB500" s="119"/>
      <c r="FC500" s="119"/>
      <c r="FD500" s="119"/>
      <c r="FE500" s="119"/>
      <c r="FF500" s="119"/>
      <c r="FG500" s="119"/>
      <c r="FH500" s="119"/>
      <c r="FI500" s="119"/>
    </row>
    <row r="501" spans="2:165" s="29" customFormat="1" x14ac:dyDescent="0.25">
      <c r="B501" s="33"/>
      <c r="C501" s="33"/>
      <c r="D501" s="61"/>
      <c r="E501" s="33"/>
      <c r="F501" s="27"/>
      <c r="G501" s="33"/>
      <c r="I501" s="33"/>
      <c r="K501" s="58"/>
      <c r="M501" s="27"/>
      <c r="N501" s="63"/>
      <c r="P501" s="33"/>
      <c r="R501" s="33"/>
      <c r="T501" s="23"/>
      <c r="U501" s="23"/>
      <c r="V501" s="96"/>
      <c r="W501" s="96"/>
      <c r="X501" s="23"/>
      <c r="Y501" s="96"/>
      <c r="Z501" s="96"/>
      <c r="AA501" s="23"/>
      <c r="AB501" s="96"/>
      <c r="AC501" s="96"/>
      <c r="AD501" s="23"/>
      <c r="AE501" s="96"/>
      <c r="AF501" s="96"/>
      <c r="AG501" s="23"/>
      <c r="AH501" s="96"/>
      <c r="AI501" s="96"/>
      <c r="AJ501" s="23"/>
      <c r="AK501" s="96"/>
      <c r="AL501" s="96"/>
      <c r="AM501" s="23"/>
      <c r="AN501" s="96"/>
      <c r="AO501" s="96"/>
      <c r="AP501" s="23"/>
      <c r="AQ501" s="96"/>
      <c r="AR501" s="96"/>
      <c r="AS501" s="23"/>
      <c r="AT501" s="27"/>
      <c r="AU501" s="27"/>
      <c r="AV501" s="33"/>
      <c r="AW501" s="27"/>
      <c r="AX501" s="155"/>
      <c r="AY501" s="65"/>
      <c r="AZ501" s="7"/>
      <c r="BA501" s="62"/>
      <c r="BB501" s="62"/>
      <c r="BC501" s="7"/>
      <c r="BD501" s="62"/>
      <c r="BE501" s="62"/>
      <c r="BF501" s="27"/>
      <c r="BG501" s="62"/>
      <c r="BH501" s="32"/>
      <c r="BI501" s="146"/>
      <c r="BJ501" s="62"/>
      <c r="BK501" s="32"/>
      <c r="BL501" s="146"/>
      <c r="BM501" s="62"/>
      <c r="BN501" s="32"/>
      <c r="BO501" s="146"/>
      <c r="BP501" s="159"/>
      <c r="BQ501" s="64"/>
      <c r="BR501" s="27"/>
      <c r="BS501" s="27"/>
      <c r="BU501" s="146"/>
      <c r="BV501" s="27"/>
      <c r="BW501" s="27"/>
      <c r="BX501" s="146"/>
      <c r="BY501" s="27"/>
      <c r="CA501" s="146"/>
      <c r="CB501" s="27"/>
      <c r="CD501" s="146"/>
      <c r="CF501" s="27"/>
      <c r="CG501" s="50"/>
      <c r="CH501" s="33"/>
      <c r="CI501" s="27"/>
      <c r="CJ501" s="161"/>
      <c r="CK501" s="27"/>
      <c r="CL501" s="27"/>
      <c r="CM501" s="27"/>
      <c r="CN501" s="27"/>
      <c r="CQ501" s="33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42"/>
      <c r="DQ501" s="78"/>
      <c r="DR501" s="101"/>
      <c r="DS501" s="33"/>
      <c r="FA501" s="119"/>
      <c r="FB501" s="119"/>
      <c r="FC501" s="119"/>
      <c r="FD501" s="119"/>
      <c r="FE501" s="119"/>
      <c r="FF501" s="119"/>
      <c r="FG501" s="119"/>
      <c r="FH501" s="119"/>
      <c r="FI501" s="119"/>
    </row>
    <row r="502" spans="2:165" s="29" customFormat="1" x14ac:dyDescent="0.25">
      <c r="B502" s="33"/>
      <c r="C502" s="33"/>
      <c r="D502" s="61"/>
      <c r="E502" s="33"/>
      <c r="F502" s="27"/>
      <c r="G502" s="33"/>
      <c r="I502" s="33"/>
      <c r="K502" s="58"/>
      <c r="M502" s="27"/>
      <c r="N502" s="63"/>
      <c r="P502" s="33"/>
      <c r="R502" s="33"/>
      <c r="T502" s="23"/>
      <c r="U502" s="23"/>
      <c r="V502" s="96"/>
      <c r="W502" s="96"/>
      <c r="X502" s="23"/>
      <c r="Y502" s="96"/>
      <c r="Z502" s="96"/>
      <c r="AA502" s="23"/>
      <c r="AB502" s="96"/>
      <c r="AC502" s="96"/>
      <c r="AD502" s="23"/>
      <c r="AE502" s="96"/>
      <c r="AF502" s="96"/>
      <c r="AG502" s="23"/>
      <c r="AH502" s="96"/>
      <c r="AI502" s="96"/>
      <c r="AJ502" s="23"/>
      <c r="AK502" s="96"/>
      <c r="AL502" s="96"/>
      <c r="AM502" s="23"/>
      <c r="AN502" s="96"/>
      <c r="AO502" s="96"/>
      <c r="AP502" s="23"/>
      <c r="AQ502" s="96"/>
      <c r="AR502" s="96"/>
      <c r="AS502" s="23"/>
      <c r="AT502" s="27"/>
      <c r="AU502" s="27"/>
      <c r="AV502" s="33"/>
      <c r="AW502" s="27"/>
      <c r="AX502" s="155"/>
      <c r="AY502" s="65"/>
      <c r="AZ502" s="7"/>
      <c r="BA502" s="62"/>
      <c r="BB502" s="62"/>
      <c r="BC502" s="7"/>
      <c r="BD502" s="62"/>
      <c r="BE502" s="62"/>
      <c r="BF502" s="27"/>
      <c r="BG502" s="62"/>
      <c r="BH502" s="32"/>
      <c r="BI502" s="146"/>
      <c r="BJ502" s="62"/>
      <c r="BK502" s="32"/>
      <c r="BL502" s="146"/>
      <c r="BM502" s="62"/>
      <c r="BN502" s="32"/>
      <c r="BO502" s="146"/>
      <c r="BP502" s="159"/>
      <c r="BQ502" s="64"/>
      <c r="BR502" s="27"/>
      <c r="BS502" s="27"/>
      <c r="BU502" s="146"/>
      <c r="BV502" s="27"/>
      <c r="BW502" s="27"/>
      <c r="BX502" s="146"/>
      <c r="BY502" s="27"/>
      <c r="CA502" s="146"/>
      <c r="CB502" s="27"/>
      <c r="CD502" s="146"/>
      <c r="CF502" s="27"/>
      <c r="CG502" s="50"/>
      <c r="CH502" s="33"/>
      <c r="CI502" s="27"/>
      <c r="CJ502" s="161"/>
      <c r="CK502" s="27"/>
      <c r="CL502" s="27"/>
      <c r="CM502" s="27"/>
      <c r="CN502" s="27"/>
      <c r="CQ502" s="33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42"/>
      <c r="DQ502" s="78"/>
      <c r="DR502" s="101"/>
      <c r="DS502" s="33"/>
      <c r="FA502" s="119"/>
      <c r="FB502" s="119"/>
      <c r="FC502" s="119"/>
      <c r="FD502" s="119"/>
      <c r="FE502" s="119"/>
      <c r="FF502" s="119"/>
      <c r="FG502" s="119"/>
      <c r="FH502" s="119"/>
      <c r="FI502" s="119"/>
    </row>
    <row r="503" spans="2:165" s="29" customFormat="1" x14ac:dyDescent="0.25">
      <c r="B503" s="33"/>
      <c r="C503" s="33"/>
      <c r="D503" s="61"/>
      <c r="E503" s="33"/>
      <c r="F503" s="27"/>
      <c r="G503" s="33"/>
      <c r="I503" s="33"/>
      <c r="K503" s="58"/>
      <c r="M503" s="27"/>
      <c r="N503" s="63"/>
      <c r="P503" s="33"/>
      <c r="R503" s="33"/>
      <c r="T503" s="23"/>
      <c r="U503" s="23"/>
      <c r="V503" s="96"/>
      <c r="W503" s="96"/>
      <c r="X503" s="23"/>
      <c r="Y503" s="96"/>
      <c r="Z503" s="96"/>
      <c r="AA503" s="23"/>
      <c r="AB503" s="96"/>
      <c r="AC503" s="96"/>
      <c r="AD503" s="23"/>
      <c r="AE503" s="96"/>
      <c r="AF503" s="96"/>
      <c r="AG503" s="23"/>
      <c r="AH503" s="96"/>
      <c r="AI503" s="96"/>
      <c r="AJ503" s="23"/>
      <c r="AK503" s="96"/>
      <c r="AL503" s="96"/>
      <c r="AM503" s="23"/>
      <c r="AN503" s="96"/>
      <c r="AO503" s="96"/>
      <c r="AP503" s="23"/>
      <c r="AQ503" s="96"/>
      <c r="AR503" s="96"/>
      <c r="AS503" s="23"/>
      <c r="AT503" s="27"/>
      <c r="AU503" s="27"/>
      <c r="AV503" s="33"/>
      <c r="AW503" s="27"/>
      <c r="AX503" s="155"/>
      <c r="AY503" s="65"/>
      <c r="AZ503" s="7"/>
      <c r="BA503" s="62"/>
      <c r="BB503" s="62"/>
      <c r="BC503" s="7"/>
      <c r="BD503" s="62"/>
      <c r="BE503" s="62"/>
      <c r="BF503" s="27"/>
      <c r="BG503" s="62"/>
      <c r="BH503" s="32"/>
      <c r="BI503" s="146"/>
      <c r="BJ503" s="62"/>
      <c r="BK503" s="32"/>
      <c r="BL503" s="146"/>
      <c r="BM503" s="62"/>
      <c r="BN503" s="32"/>
      <c r="BO503" s="146"/>
      <c r="BP503" s="159"/>
      <c r="BQ503" s="64"/>
      <c r="BR503" s="27"/>
      <c r="BS503" s="27"/>
      <c r="BU503" s="146"/>
      <c r="BV503" s="27"/>
      <c r="BW503" s="27"/>
      <c r="BX503" s="146"/>
      <c r="BY503" s="27"/>
      <c r="CA503" s="146"/>
      <c r="CB503" s="27"/>
      <c r="CD503" s="146"/>
      <c r="CF503" s="27"/>
      <c r="CG503" s="50"/>
      <c r="CH503" s="33"/>
      <c r="CI503" s="27"/>
      <c r="CJ503" s="161"/>
      <c r="CK503" s="27"/>
      <c r="CL503" s="27"/>
      <c r="CM503" s="27"/>
      <c r="CN503" s="27"/>
      <c r="CQ503" s="33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42"/>
      <c r="DQ503" s="78"/>
      <c r="DR503" s="101"/>
      <c r="DS503" s="33"/>
      <c r="FA503" s="119"/>
      <c r="FB503" s="119"/>
      <c r="FC503" s="119"/>
      <c r="FD503" s="119"/>
      <c r="FE503" s="119"/>
      <c r="FF503" s="119"/>
      <c r="FG503" s="119"/>
      <c r="FH503" s="119"/>
      <c r="FI503" s="119"/>
    </row>
    <row r="504" spans="2:165" s="29" customFormat="1" x14ac:dyDescent="0.25">
      <c r="B504" s="33"/>
      <c r="C504" s="33"/>
      <c r="D504" s="61"/>
      <c r="E504" s="33"/>
      <c r="F504" s="27"/>
      <c r="G504" s="33"/>
      <c r="I504" s="33"/>
      <c r="K504" s="58"/>
      <c r="M504" s="27"/>
      <c r="N504" s="63"/>
      <c r="P504" s="33"/>
      <c r="R504" s="33"/>
      <c r="T504" s="23"/>
      <c r="U504" s="23"/>
      <c r="V504" s="96"/>
      <c r="W504" s="96"/>
      <c r="X504" s="23"/>
      <c r="Y504" s="96"/>
      <c r="Z504" s="96"/>
      <c r="AA504" s="23"/>
      <c r="AB504" s="96"/>
      <c r="AC504" s="96"/>
      <c r="AD504" s="23"/>
      <c r="AE504" s="96"/>
      <c r="AF504" s="96"/>
      <c r="AG504" s="23"/>
      <c r="AH504" s="96"/>
      <c r="AI504" s="96"/>
      <c r="AJ504" s="23"/>
      <c r="AK504" s="96"/>
      <c r="AL504" s="96"/>
      <c r="AM504" s="23"/>
      <c r="AN504" s="96"/>
      <c r="AO504" s="96"/>
      <c r="AP504" s="23"/>
      <c r="AQ504" s="96"/>
      <c r="AR504" s="96"/>
      <c r="AS504" s="23"/>
      <c r="AT504" s="27"/>
      <c r="AU504" s="27"/>
      <c r="AV504" s="33"/>
      <c r="AW504" s="27"/>
      <c r="AX504" s="155"/>
      <c r="AY504" s="65"/>
      <c r="AZ504" s="7"/>
      <c r="BA504" s="62"/>
      <c r="BB504" s="62"/>
      <c r="BC504" s="7"/>
      <c r="BD504" s="62"/>
      <c r="BE504" s="62"/>
      <c r="BF504" s="27"/>
      <c r="BG504" s="62"/>
      <c r="BH504" s="32"/>
      <c r="BI504" s="146"/>
      <c r="BJ504" s="62"/>
      <c r="BK504" s="32"/>
      <c r="BL504" s="146"/>
      <c r="BM504" s="62"/>
      <c r="BN504" s="32"/>
      <c r="BO504" s="146"/>
      <c r="BP504" s="159"/>
      <c r="BQ504" s="64"/>
      <c r="BR504" s="27"/>
      <c r="BS504" s="27"/>
      <c r="BU504" s="146"/>
      <c r="BV504" s="27"/>
      <c r="BW504" s="27"/>
      <c r="BX504" s="146"/>
      <c r="BY504" s="27"/>
      <c r="CA504" s="146"/>
      <c r="CB504" s="27"/>
      <c r="CD504" s="146"/>
      <c r="CF504" s="27"/>
      <c r="CG504" s="50"/>
      <c r="CH504" s="33"/>
      <c r="CI504" s="27"/>
      <c r="CJ504" s="161"/>
      <c r="CK504" s="27"/>
      <c r="CL504" s="27"/>
      <c r="CM504" s="27"/>
      <c r="CN504" s="27"/>
      <c r="CQ504" s="33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42"/>
      <c r="DQ504" s="78"/>
      <c r="DR504" s="101"/>
      <c r="DS504" s="33"/>
      <c r="FA504" s="119"/>
      <c r="FB504" s="119"/>
      <c r="FC504" s="119"/>
      <c r="FD504" s="119"/>
      <c r="FE504" s="119"/>
      <c r="FF504" s="119"/>
      <c r="FG504" s="119"/>
      <c r="FH504" s="119"/>
      <c r="FI504" s="119"/>
    </row>
    <row r="505" spans="2:165" s="29" customFormat="1" x14ac:dyDescent="0.25">
      <c r="B505" s="33"/>
      <c r="C505" s="33"/>
      <c r="D505" s="61"/>
      <c r="E505" s="33"/>
      <c r="F505" s="27"/>
      <c r="G505" s="33"/>
      <c r="I505" s="33"/>
      <c r="K505" s="58"/>
      <c r="M505" s="27"/>
      <c r="N505" s="63"/>
      <c r="P505" s="33"/>
      <c r="R505" s="33"/>
      <c r="T505" s="23"/>
      <c r="U505" s="23"/>
      <c r="V505" s="96"/>
      <c r="W505" s="96"/>
      <c r="X505" s="23"/>
      <c r="Y505" s="96"/>
      <c r="Z505" s="96"/>
      <c r="AA505" s="23"/>
      <c r="AB505" s="96"/>
      <c r="AC505" s="96"/>
      <c r="AD505" s="23"/>
      <c r="AE505" s="96"/>
      <c r="AF505" s="96"/>
      <c r="AG505" s="23"/>
      <c r="AH505" s="96"/>
      <c r="AI505" s="96"/>
      <c r="AJ505" s="23"/>
      <c r="AK505" s="96"/>
      <c r="AL505" s="96"/>
      <c r="AM505" s="23"/>
      <c r="AN505" s="96"/>
      <c r="AO505" s="96"/>
      <c r="AP505" s="23"/>
      <c r="AQ505" s="96"/>
      <c r="AR505" s="96"/>
      <c r="AS505" s="23"/>
      <c r="AT505" s="27"/>
      <c r="AU505" s="27"/>
      <c r="AV505" s="33"/>
      <c r="AW505" s="27"/>
      <c r="AX505" s="155"/>
      <c r="AY505" s="65"/>
      <c r="AZ505" s="7"/>
      <c r="BA505" s="62"/>
      <c r="BB505" s="62"/>
      <c r="BC505" s="7"/>
      <c r="BD505" s="62"/>
      <c r="BE505" s="62"/>
      <c r="BF505" s="27"/>
      <c r="BG505" s="62"/>
      <c r="BH505" s="32"/>
      <c r="BI505" s="146"/>
      <c r="BJ505" s="62"/>
      <c r="BK505" s="32"/>
      <c r="BL505" s="146"/>
      <c r="BM505" s="62"/>
      <c r="BN505" s="32"/>
      <c r="BO505" s="146"/>
      <c r="BP505" s="159"/>
      <c r="BQ505" s="64"/>
      <c r="BR505" s="27"/>
      <c r="BS505" s="27"/>
      <c r="BU505" s="146"/>
      <c r="BV505" s="27"/>
      <c r="BW505" s="27"/>
      <c r="BX505" s="146"/>
      <c r="BY505" s="27"/>
      <c r="CA505" s="146"/>
      <c r="CB505" s="27"/>
      <c r="CD505" s="146"/>
      <c r="CF505" s="27"/>
      <c r="CG505" s="50"/>
      <c r="CH505" s="33"/>
      <c r="CI505" s="27"/>
      <c r="CJ505" s="161"/>
      <c r="CK505" s="27"/>
      <c r="CL505" s="27"/>
      <c r="CM505" s="27"/>
      <c r="CN505" s="27"/>
      <c r="CQ505" s="33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42"/>
      <c r="DQ505" s="78"/>
      <c r="DR505" s="101"/>
      <c r="DS505" s="33"/>
      <c r="FA505" s="119"/>
      <c r="FB505" s="119"/>
      <c r="FC505" s="119"/>
      <c r="FD505" s="119"/>
      <c r="FE505" s="119"/>
      <c r="FF505" s="119"/>
      <c r="FG505" s="119"/>
      <c r="FH505" s="119"/>
      <c r="FI505" s="119"/>
    </row>
    <row r="506" spans="2:165" s="29" customFormat="1" x14ac:dyDescent="0.25">
      <c r="B506" s="33"/>
      <c r="C506" s="33"/>
      <c r="D506" s="66"/>
      <c r="E506" s="33"/>
      <c r="F506" s="27"/>
      <c r="G506" s="33"/>
      <c r="I506" s="33"/>
      <c r="K506" s="58"/>
      <c r="M506" s="27"/>
      <c r="N506" s="63"/>
      <c r="P506" s="33"/>
      <c r="R506" s="33"/>
      <c r="T506" s="23"/>
      <c r="U506" s="23"/>
      <c r="V506" s="96"/>
      <c r="W506" s="96"/>
      <c r="X506" s="23"/>
      <c r="Y506" s="96"/>
      <c r="Z506" s="96"/>
      <c r="AA506" s="23"/>
      <c r="AB506" s="96"/>
      <c r="AC506" s="96"/>
      <c r="AD506" s="23"/>
      <c r="AE506" s="96"/>
      <c r="AF506" s="96"/>
      <c r="AG506" s="23"/>
      <c r="AH506" s="96"/>
      <c r="AI506" s="96"/>
      <c r="AJ506" s="23"/>
      <c r="AK506" s="96"/>
      <c r="AL506" s="96"/>
      <c r="AM506" s="23"/>
      <c r="AN506" s="96"/>
      <c r="AO506" s="96"/>
      <c r="AP506" s="23"/>
      <c r="AQ506" s="96"/>
      <c r="AR506" s="96"/>
      <c r="AS506" s="23"/>
      <c r="AT506" s="27"/>
      <c r="AU506" s="27"/>
      <c r="AV506" s="33"/>
      <c r="AW506" s="27"/>
      <c r="AX506" s="155"/>
      <c r="AY506" s="65"/>
      <c r="AZ506" s="7"/>
      <c r="BA506" s="62"/>
      <c r="BB506" s="62"/>
      <c r="BC506" s="7"/>
      <c r="BD506" s="62"/>
      <c r="BE506" s="62"/>
      <c r="BF506" s="27"/>
      <c r="BG506" s="62"/>
      <c r="BH506" s="32"/>
      <c r="BI506" s="146"/>
      <c r="BJ506" s="62"/>
      <c r="BK506" s="32"/>
      <c r="BL506" s="146"/>
      <c r="BM506" s="62"/>
      <c r="BN506" s="32"/>
      <c r="BO506" s="146"/>
      <c r="BP506" s="159"/>
      <c r="BQ506" s="64"/>
      <c r="BR506" s="27"/>
      <c r="BS506" s="27"/>
      <c r="BU506" s="146"/>
      <c r="BV506" s="27"/>
      <c r="BW506" s="27"/>
      <c r="BX506" s="146"/>
      <c r="BY506" s="27"/>
      <c r="CA506" s="146"/>
      <c r="CB506" s="27"/>
      <c r="CD506" s="146"/>
      <c r="CF506" s="27"/>
      <c r="CG506" s="50"/>
      <c r="CH506" s="33"/>
      <c r="CI506" s="27"/>
      <c r="CJ506" s="161"/>
      <c r="CK506" s="27"/>
      <c r="CL506" s="27"/>
      <c r="CM506" s="27"/>
      <c r="CN506" s="27"/>
      <c r="CQ506" s="33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42"/>
      <c r="DQ506" s="78"/>
      <c r="DR506" s="101"/>
      <c r="DS506" s="33"/>
      <c r="FA506" s="119"/>
      <c r="FB506" s="119"/>
      <c r="FC506" s="119"/>
      <c r="FD506" s="119"/>
      <c r="FE506" s="119"/>
      <c r="FF506" s="119"/>
      <c r="FG506" s="119"/>
      <c r="FH506" s="119"/>
      <c r="FI506" s="119"/>
    </row>
    <row r="507" spans="2:165" s="29" customFormat="1" x14ac:dyDescent="0.25">
      <c r="B507" s="33"/>
      <c r="C507" s="33"/>
      <c r="D507" s="66"/>
      <c r="E507" s="33"/>
      <c r="F507" s="27"/>
      <c r="G507" s="33"/>
      <c r="I507" s="33"/>
      <c r="K507" s="58"/>
      <c r="M507" s="27"/>
      <c r="N507" s="63"/>
      <c r="P507" s="33"/>
      <c r="R507" s="33"/>
      <c r="T507" s="23"/>
      <c r="U507" s="23"/>
      <c r="V507" s="96"/>
      <c r="W507" s="96"/>
      <c r="X507" s="23"/>
      <c r="Y507" s="96"/>
      <c r="Z507" s="96"/>
      <c r="AA507" s="23"/>
      <c r="AB507" s="96"/>
      <c r="AC507" s="96"/>
      <c r="AD507" s="23"/>
      <c r="AE507" s="96"/>
      <c r="AF507" s="96"/>
      <c r="AG507" s="23"/>
      <c r="AH507" s="96"/>
      <c r="AI507" s="96"/>
      <c r="AJ507" s="23"/>
      <c r="AK507" s="96"/>
      <c r="AL507" s="96"/>
      <c r="AM507" s="23"/>
      <c r="AN507" s="96"/>
      <c r="AO507" s="96"/>
      <c r="AP507" s="23"/>
      <c r="AQ507" s="96"/>
      <c r="AR507" s="96"/>
      <c r="AS507" s="23"/>
      <c r="AT507" s="27"/>
      <c r="AU507" s="27"/>
      <c r="AV507" s="33"/>
      <c r="AW507" s="27"/>
      <c r="AX507" s="155"/>
      <c r="AY507" s="65"/>
      <c r="AZ507" s="7"/>
      <c r="BA507" s="62"/>
      <c r="BB507" s="62"/>
      <c r="BC507" s="7"/>
      <c r="BD507" s="62"/>
      <c r="BE507" s="62"/>
      <c r="BF507" s="27"/>
      <c r="BG507" s="62"/>
      <c r="BH507" s="32"/>
      <c r="BI507" s="146"/>
      <c r="BJ507" s="62"/>
      <c r="BK507" s="32"/>
      <c r="BL507" s="146"/>
      <c r="BM507" s="62"/>
      <c r="BN507" s="32"/>
      <c r="BO507" s="146"/>
      <c r="BP507" s="159"/>
      <c r="BQ507" s="64"/>
      <c r="BR507" s="27"/>
      <c r="BS507" s="27"/>
      <c r="BU507" s="146"/>
      <c r="BV507" s="27"/>
      <c r="BW507" s="27"/>
      <c r="BX507" s="146"/>
      <c r="BY507" s="27"/>
      <c r="CA507" s="146"/>
      <c r="CB507" s="27"/>
      <c r="CD507" s="146"/>
      <c r="CF507" s="27"/>
      <c r="CG507" s="50"/>
      <c r="CH507" s="33"/>
      <c r="CI507" s="27"/>
      <c r="CJ507" s="161"/>
      <c r="CK507" s="27"/>
      <c r="CL507" s="27"/>
      <c r="CM507" s="27"/>
      <c r="CN507" s="27"/>
      <c r="CQ507" s="33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42"/>
      <c r="DQ507" s="78"/>
      <c r="DR507" s="101"/>
      <c r="DS507" s="33"/>
      <c r="FA507" s="119"/>
      <c r="FB507" s="119"/>
      <c r="FC507" s="119"/>
      <c r="FD507" s="119"/>
      <c r="FE507" s="119"/>
      <c r="FF507" s="119"/>
      <c r="FG507" s="119"/>
      <c r="FH507" s="119"/>
      <c r="FI507" s="119"/>
    </row>
    <row r="508" spans="2:165" s="29" customFormat="1" x14ac:dyDescent="0.25">
      <c r="B508" s="33"/>
      <c r="C508" s="33"/>
      <c r="D508" s="61"/>
      <c r="E508" s="33"/>
      <c r="F508" s="27"/>
      <c r="G508" s="33"/>
      <c r="I508" s="33"/>
      <c r="K508" s="58"/>
      <c r="M508" s="27"/>
      <c r="N508" s="63"/>
      <c r="P508" s="33"/>
      <c r="R508" s="33"/>
      <c r="T508" s="23"/>
      <c r="U508" s="23"/>
      <c r="V508" s="96"/>
      <c r="W508" s="96"/>
      <c r="X508" s="23"/>
      <c r="Y508" s="96"/>
      <c r="Z508" s="96"/>
      <c r="AA508" s="23"/>
      <c r="AB508" s="96"/>
      <c r="AC508" s="96"/>
      <c r="AD508" s="23"/>
      <c r="AE508" s="96"/>
      <c r="AF508" s="96"/>
      <c r="AG508" s="23"/>
      <c r="AH508" s="96"/>
      <c r="AI508" s="96"/>
      <c r="AJ508" s="23"/>
      <c r="AK508" s="96"/>
      <c r="AL508" s="96"/>
      <c r="AM508" s="23"/>
      <c r="AN508" s="96"/>
      <c r="AO508" s="96"/>
      <c r="AP508" s="23"/>
      <c r="AQ508" s="96"/>
      <c r="AR508" s="96"/>
      <c r="AS508" s="23"/>
      <c r="AT508" s="27"/>
      <c r="AU508" s="27"/>
      <c r="AV508" s="33"/>
      <c r="AW508" s="27"/>
      <c r="AX508" s="155"/>
      <c r="AY508" s="65"/>
      <c r="AZ508" s="7"/>
      <c r="BA508" s="62"/>
      <c r="BB508" s="62"/>
      <c r="BC508" s="7"/>
      <c r="BD508" s="62"/>
      <c r="BE508" s="62"/>
      <c r="BF508" s="27"/>
      <c r="BG508" s="62"/>
      <c r="BH508" s="32"/>
      <c r="BI508" s="146"/>
      <c r="BJ508" s="62"/>
      <c r="BK508" s="32"/>
      <c r="BL508" s="146"/>
      <c r="BM508" s="62"/>
      <c r="BN508" s="32"/>
      <c r="BO508" s="146"/>
      <c r="BP508" s="159"/>
      <c r="BQ508" s="64"/>
      <c r="BR508" s="27"/>
      <c r="BS508" s="27"/>
      <c r="BU508" s="146"/>
      <c r="BV508" s="27"/>
      <c r="BW508" s="27"/>
      <c r="BX508" s="146"/>
      <c r="BY508" s="27"/>
      <c r="CA508" s="146"/>
      <c r="CB508" s="27"/>
      <c r="CD508" s="146"/>
      <c r="CF508" s="27"/>
      <c r="CG508" s="50"/>
      <c r="CH508" s="33"/>
      <c r="CI508" s="27"/>
      <c r="CJ508" s="161"/>
      <c r="CK508" s="27"/>
      <c r="CL508" s="27"/>
      <c r="CM508" s="27"/>
      <c r="CN508" s="27"/>
      <c r="CQ508" s="33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42"/>
      <c r="DQ508" s="78"/>
      <c r="DR508" s="101"/>
      <c r="DS508" s="33"/>
      <c r="FA508" s="119"/>
      <c r="FB508" s="119"/>
      <c r="FC508" s="119"/>
      <c r="FD508" s="119"/>
      <c r="FE508" s="119"/>
      <c r="FF508" s="119"/>
      <c r="FG508" s="119"/>
      <c r="FH508" s="119"/>
      <c r="FI508" s="119"/>
    </row>
    <row r="509" spans="2:165" s="29" customFormat="1" x14ac:dyDescent="0.25">
      <c r="B509" s="33"/>
      <c r="C509" s="33"/>
      <c r="D509" s="61"/>
      <c r="E509" s="33"/>
      <c r="F509" s="27"/>
      <c r="G509" s="33"/>
      <c r="I509" s="33"/>
      <c r="K509" s="58"/>
      <c r="M509" s="27"/>
      <c r="N509" s="63"/>
      <c r="P509" s="33"/>
      <c r="R509" s="33"/>
      <c r="T509" s="23"/>
      <c r="U509" s="23"/>
      <c r="V509" s="96"/>
      <c r="W509" s="96"/>
      <c r="X509" s="23"/>
      <c r="Y509" s="96"/>
      <c r="Z509" s="96"/>
      <c r="AA509" s="23"/>
      <c r="AB509" s="96"/>
      <c r="AC509" s="96"/>
      <c r="AD509" s="23"/>
      <c r="AE509" s="96"/>
      <c r="AF509" s="96"/>
      <c r="AG509" s="23"/>
      <c r="AH509" s="96"/>
      <c r="AI509" s="96"/>
      <c r="AJ509" s="23"/>
      <c r="AK509" s="96"/>
      <c r="AL509" s="96"/>
      <c r="AM509" s="23"/>
      <c r="AN509" s="96"/>
      <c r="AO509" s="96"/>
      <c r="AP509" s="23"/>
      <c r="AQ509" s="96"/>
      <c r="AR509" s="96"/>
      <c r="AS509" s="23"/>
      <c r="AT509" s="27"/>
      <c r="AU509" s="27"/>
      <c r="AV509" s="33"/>
      <c r="AW509" s="27"/>
      <c r="AX509" s="155"/>
      <c r="AY509" s="65"/>
      <c r="AZ509" s="7"/>
      <c r="BA509" s="62"/>
      <c r="BB509" s="62"/>
      <c r="BC509" s="7"/>
      <c r="BD509" s="62"/>
      <c r="BE509" s="62"/>
      <c r="BF509" s="27"/>
      <c r="BG509" s="62"/>
      <c r="BH509" s="32"/>
      <c r="BI509" s="146"/>
      <c r="BJ509" s="62"/>
      <c r="BK509" s="32"/>
      <c r="BL509" s="146"/>
      <c r="BM509" s="62"/>
      <c r="BN509" s="32"/>
      <c r="BO509" s="146"/>
      <c r="BP509" s="159"/>
      <c r="BQ509" s="64"/>
      <c r="BR509" s="27"/>
      <c r="BS509" s="27"/>
      <c r="BU509" s="146"/>
      <c r="BV509" s="27"/>
      <c r="BW509" s="27"/>
      <c r="BX509" s="146"/>
      <c r="BY509" s="27"/>
      <c r="CA509" s="146"/>
      <c r="CB509" s="27"/>
      <c r="CD509" s="146"/>
      <c r="CF509" s="27"/>
      <c r="CG509" s="50"/>
      <c r="CH509" s="33"/>
      <c r="CI509" s="27"/>
      <c r="CJ509" s="161"/>
      <c r="CK509" s="27"/>
      <c r="CL509" s="27"/>
      <c r="CM509" s="27"/>
      <c r="CN509" s="27"/>
      <c r="CQ509" s="33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42"/>
      <c r="DQ509" s="78"/>
      <c r="DR509" s="101"/>
      <c r="DS509" s="33"/>
      <c r="FA509" s="119"/>
      <c r="FB509" s="119"/>
      <c r="FC509" s="119"/>
      <c r="FD509" s="119"/>
      <c r="FE509" s="119"/>
      <c r="FF509" s="119"/>
      <c r="FG509" s="119"/>
      <c r="FH509" s="119"/>
      <c r="FI509" s="119"/>
    </row>
    <row r="510" spans="2:165" s="29" customFormat="1" x14ac:dyDescent="0.25">
      <c r="B510" s="33"/>
      <c r="C510" s="33"/>
      <c r="D510" s="61"/>
      <c r="E510" s="33"/>
      <c r="F510" s="27"/>
      <c r="G510" s="33"/>
      <c r="I510" s="33"/>
      <c r="K510" s="58"/>
      <c r="M510" s="27"/>
      <c r="N510" s="63"/>
      <c r="P510" s="33"/>
      <c r="R510" s="33"/>
      <c r="T510" s="23"/>
      <c r="U510" s="23"/>
      <c r="V510" s="96"/>
      <c r="W510" s="96"/>
      <c r="X510" s="23"/>
      <c r="Y510" s="96"/>
      <c r="Z510" s="96"/>
      <c r="AA510" s="23"/>
      <c r="AB510" s="96"/>
      <c r="AC510" s="96"/>
      <c r="AD510" s="23"/>
      <c r="AE510" s="96"/>
      <c r="AF510" s="96"/>
      <c r="AG510" s="23"/>
      <c r="AH510" s="96"/>
      <c r="AI510" s="96"/>
      <c r="AJ510" s="23"/>
      <c r="AK510" s="96"/>
      <c r="AL510" s="96"/>
      <c r="AM510" s="23"/>
      <c r="AN510" s="96"/>
      <c r="AO510" s="96"/>
      <c r="AP510" s="23"/>
      <c r="AQ510" s="96"/>
      <c r="AR510" s="96"/>
      <c r="AS510" s="23"/>
      <c r="AT510" s="27"/>
      <c r="AU510" s="27"/>
      <c r="AV510" s="33"/>
      <c r="AW510" s="27"/>
      <c r="AX510" s="155"/>
      <c r="AY510" s="65"/>
      <c r="AZ510" s="7"/>
      <c r="BA510" s="62"/>
      <c r="BB510" s="62"/>
      <c r="BC510" s="7"/>
      <c r="BD510" s="62"/>
      <c r="BE510" s="62"/>
      <c r="BF510" s="27"/>
      <c r="BG510" s="62"/>
      <c r="BH510" s="32"/>
      <c r="BI510" s="146"/>
      <c r="BJ510" s="62"/>
      <c r="BK510" s="32"/>
      <c r="BL510" s="146"/>
      <c r="BM510" s="62"/>
      <c r="BN510" s="32"/>
      <c r="BO510" s="146"/>
      <c r="BP510" s="159"/>
      <c r="BQ510" s="64"/>
      <c r="BR510" s="27"/>
      <c r="BS510" s="27"/>
      <c r="BU510" s="146"/>
      <c r="BV510" s="27"/>
      <c r="BW510" s="27"/>
      <c r="BX510" s="146"/>
      <c r="BY510" s="27"/>
      <c r="CA510" s="146"/>
      <c r="CB510" s="27"/>
      <c r="CD510" s="146"/>
      <c r="CF510" s="27"/>
      <c r="CG510" s="50"/>
      <c r="CH510" s="33"/>
      <c r="CI510" s="27"/>
      <c r="CJ510" s="161"/>
      <c r="CK510" s="27"/>
      <c r="CL510" s="27"/>
      <c r="CM510" s="27"/>
      <c r="CN510" s="27"/>
      <c r="CQ510" s="33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42"/>
      <c r="DQ510" s="78"/>
      <c r="DR510" s="101"/>
      <c r="DS510" s="33"/>
      <c r="FA510" s="119"/>
      <c r="FB510" s="119"/>
      <c r="FC510" s="119"/>
      <c r="FD510" s="119"/>
      <c r="FE510" s="119"/>
      <c r="FF510" s="119"/>
      <c r="FG510" s="119"/>
      <c r="FH510" s="119"/>
      <c r="FI510" s="119"/>
    </row>
    <row r="511" spans="2:165" s="29" customFormat="1" x14ac:dyDescent="0.25">
      <c r="B511" s="33"/>
      <c r="C511" s="33"/>
      <c r="D511" s="61"/>
      <c r="E511" s="33"/>
      <c r="F511" s="27"/>
      <c r="G511" s="33"/>
      <c r="I511" s="33"/>
      <c r="K511" s="58"/>
      <c r="M511" s="27"/>
      <c r="N511" s="63"/>
      <c r="P511" s="33"/>
      <c r="R511" s="33"/>
      <c r="T511" s="23"/>
      <c r="U511" s="23"/>
      <c r="V511" s="96"/>
      <c r="W511" s="96"/>
      <c r="X511" s="23"/>
      <c r="Y511" s="96"/>
      <c r="Z511" s="96"/>
      <c r="AA511" s="23"/>
      <c r="AB511" s="96"/>
      <c r="AC511" s="96"/>
      <c r="AD511" s="23"/>
      <c r="AE511" s="96"/>
      <c r="AF511" s="96"/>
      <c r="AG511" s="23"/>
      <c r="AH511" s="96"/>
      <c r="AI511" s="96"/>
      <c r="AJ511" s="23"/>
      <c r="AK511" s="96"/>
      <c r="AL511" s="96"/>
      <c r="AM511" s="23"/>
      <c r="AN511" s="96"/>
      <c r="AO511" s="96"/>
      <c r="AP511" s="23"/>
      <c r="AQ511" s="96"/>
      <c r="AR511" s="96"/>
      <c r="AS511" s="23"/>
      <c r="AT511" s="27"/>
      <c r="AU511" s="27"/>
      <c r="AV511" s="33"/>
      <c r="AW511" s="27"/>
      <c r="AX511" s="155"/>
      <c r="AY511" s="65"/>
      <c r="AZ511" s="7"/>
      <c r="BA511" s="62"/>
      <c r="BB511" s="62"/>
      <c r="BC511" s="7"/>
      <c r="BD511" s="62"/>
      <c r="BE511" s="62"/>
      <c r="BF511" s="27"/>
      <c r="BG511" s="62"/>
      <c r="BH511" s="32"/>
      <c r="BI511" s="146"/>
      <c r="BJ511" s="62"/>
      <c r="BK511" s="32"/>
      <c r="BL511" s="146"/>
      <c r="BM511" s="62"/>
      <c r="BN511" s="32"/>
      <c r="BO511" s="146"/>
      <c r="BP511" s="159"/>
      <c r="BQ511" s="64"/>
      <c r="BR511" s="27"/>
      <c r="BS511" s="27"/>
      <c r="BU511" s="146"/>
      <c r="BV511" s="27"/>
      <c r="BW511" s="27"/>
      <c r="BX511" s="146"/>
      <c r="BY511" s="27"/>
      <c r="CA511" s="146"/>
      <c r="CB511" s="27"/>
      <c r="CD511" s="146"/>
      <c r="CF511" s="27"/>
      <c r="CG511" s="50"/>
      <c r="CH511" s="33"/>
      <c r="CI511" s="27"/>
      <c r="CJ511" s="161"/>
      <c r="CK511" s="27"/>
      <c r="CL511" s="27"/>
      <c r="CM511" s="27"/>
      <c r="CN511" s="27"/>
      <c r="CQ511" s="33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42"/>
      <c r="DQ511" s="78"/>
      <c r="DR511" s="101"/>
      <c r="DS511" s="33"/>
      <c r="FA511" s="119"/>
      <c r="FB511" s="119"/>
      <c r="FC511" s="119"/>
      <c r="FD511" s="119"/>
      <c r="FE511" s="119"/>
      <c r="FF511" s="119"/>
      <c r="FG511" s="119"/>
      <c r="FH511" s="119"/>
      <c r="FI511" s="119"/>
    </row>
    <row r="512" spans="2:165" s="29" customFormat="1" x14ac:dyDescent="0.25">
      <c r="B512" s="33"/>
      <c r="C512" s="33"/>
      <c r="D512" s="61"/>
      <c r="E512" s="33"/>
      <c r="F512" s="27"/>
      <c r="G512" s="33"/>
      <c r="I512" s="33"/>
      <c r="K512" s="58"/>
      <c r="M512" s="27"/>
      <c r="N512" s="63"/>
      <c r="P512" s="33"/>
      <c r="R512" s="33"/>
      <c r="T512" s="23"/>
      <c r="U512" s="23"/>
      <c r="V512" s="96"/>
      <c r="W512" s="96"/>
      <c r="X512" s="23"/>
      <c r="Y512" s="96"/>
      <c r="Z512" s="96"/>
      <c r="AA512" s="23"/>
      <c r="AB512" s="96"/>
      <c r="AC512" s="96"/>
      <c r="AD512" s="23"/>
      <c r="AE512" s="96"/>
      <c r="AF512" s="96"/>
      <c r="AG512" s="23"/>
      <c r="AH512" s="96"/>
      <c r="AI512" s="96"/>
      <c r="AJ512" s="23"/>
      <c r="AK512" s="96"/>
      <c r="AL512" s="96"/>
      <c r="AM512" s="23"/>
      <c r="AN512" s="96"/>
      <c r="AO512" s="96"/>
      <c r="AP512" s="23"/>
      <c r="AQ512" s="96"/>
      <c r="AR512" s="96"/>
      <c r="AS512" s="23"/>
      <c r="AT512" s="27"/>
      <c r="AU512" s="27"/>
      <c r="AV512" s="33"/>
      <c r="AW512" s="27"/>
      <c r="AX512" s="155"/>
      <c r="AY512" s="65"/>
      <c r="AZ512" s="7"/>
      <c r="BA512" s="62"/>
      <c r="BB512" s="62"/>
      <c r="BC512" s="7"/>
      <c r="BD512" s="62"/>
      <c r="BE512" s="62"/>
      <c r="BF512" s="27"/>
      <c r="BG512" s="62"/>
      <c r="BH512" s="32"/>
      <c r="BI512" s="146"/>
      <c r="BJ512" s="62"/>
      <c r="BK512" s="32"/>
      <c r="BL512" s="146"/>
      <c r="BM512" s="62"/>
      <c r="BN512" s="32"/>
      <c r="BO512" s="146"/>
      <c r="BP512" s="159"/>
      <c r="BQ512" s="64"/>
      <c r="BR512" s="27"/>
      <c r="BS512" s="27"/>
      <c r="BU512" s="146"/>
      <c r="BV512" s="27"/>
      <c r="BW512" s="27"/>
      <c r="BX512" s="146"/>
      <c r="BY512" s="27"/>
      <c r="CA512" s="146"/>
      <c r="CB512" s="27"/>
      <c r="CD512" s="146"/>
      <c r="CF512" s="27"/>
      <c r="CG512" s="50"/>
      <c r="CH512" s="33"/>
      <c r="CI512" s="27"/>
      <c r="CJ512" s="161"/>
      <c r="CK512" s="27"/>
      <c r="CL512" s="27"/>
      <c r="CM512" s="27"/>
      <c r="CN512" s="27"/>
      <c r="CQ512" s="33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42"/>
      <c r="DQ512" s="78"/>
      <c r="DR512" s="101"/>
      <c r="DS512" s="33"/>
      <c r="FA512" s="119"/>
      <c r="FB512" s="119"/>
      <c r="FC512" s="119"/>
      <c r="FD512" s="119"/>
      <c r="FE512" s="119"/>
      <c r="FF512" s="119"/>
      <c r="FG512" s="119"/>
      <c r="FH512" s="119"/>
      <c r="FI512" s="119"/>
    </row>
    <row r="513" spans="2:165" s="29" customFormat="1" x14ac:dyDescent="0.25">
      <c r="B513" s="33"/>
      <c r="C513" s="33"/>
      <c r="D513" s="61"/>
      <c r="E513" s="33"/>
      <c r="F513" s="27"/>
      <c r="G513" s="33"/>
      <c r="I513" s="33"/>
      <c r="K513" s="58"/>
      <c r="M513" s="27"/>
      <c r="N513" s="63"/>
      <c r="P513" s="33"/>
      <c r="R513" s="33"/>
      <c r="T513" s="23"/>
      <c r="U513" s="23"/>
      <c r="V513" s="96"/>
      <c r="W513" s="96"/>
      <c r="X513" s="23"/>
      <c r="Y513" s="96"/>
      <c r="Z513" s="96"/>
      <c r="AA513" s="23"/>
      <c r="AB513" s="96"/>
      <c r="AC513" s="96"/>
      <c r="AD513" s="23"/>
      <c r="AE513" s="96"/>
      <c r="AF513" s="96"/>
      <c r="AG513" s="23"/>
      <c r="AH513" s="96"/>
      <c r="AI513" s="96"/>
      <c r="AJ513" s="23"/>
      <c r="AK513" s="96"/>
      <c r="AL513" s="96"/>
      <c r="AM513" s="23"/>
      <c r="AN513" s="96"/>
      <c r="AO513" s="96"/>
      <c r="AP513" s="23"/>
      <c r="AQ513" s="96"/>
      <c r="AR513" s="96"/>
      <c r="AS513" s="23"/>
      <c r="AT513" s="27"/>
      <c r="AU513" s="27"/>
      <c r="AV513" s="33"/>
      <c r="AW513" s="27"/>
      <c r="AX513" s="155"/>
      <c r="AY513" s="65"/>
      <c r="AZ513" s="7"/>
      <c r="BA513" s="62"/>
      <c r="BB513" s="62"/>
      <c r="BC513" s="7"/>
      <c r="BD513" s="62"/>
      <c r="BE513" s="62"/>
      <c r="BF513" s="27"/>
      <c r="BG513" s="62"/>
      <c r="BH513" s="32"/>
      <c r="BI513" s="146"/>
      <c r="BJ513" s="62"/>
      <c r="BK513" s="32"/>
      <c r="BL513" s="146"/>
      <c r="BM513" s="62"/>
      <c r="BN513" s="32"/>
      <c r="BO513" s="146"/>
      <c r="BP513" s="159"/>
      <c r="BQ513" s="64"/>
      <c r="BR513" s="27"/>
      <c r="BS513" s="27"/>
      <c r="BU513" s="146"/>
      <c r="BV513" s="27"/>
      <c r="BW513" s="27"/>
      <c r="BX513" s="146"/>
      <c r="BY513" s="27"/>
      <c r="CA513" s="146"/>
      <c r="CB513" s="27"/>
      <c r="CD513" s="146"/>
      <c r="CF513" s="27"/>
      <c r="CG513" s="50"/>
      <c r="CH513" s="33"/>
      <c r="CI513" s="27"/>
      <c r="CJ513" s="161"/>
      <c r="CK513" s="27"/>
      <c r="CL513" s="27"/>
      <c r="CM513" s="27"/>
      <c r="CN513" s="27"/>
      <c r="CQ513" s="33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42"/>
      <c r="DQ513" s="78"/>
      <c r="DR513" s="101"/>
      <c r="DS513" s="33"/>
      <c r="FA513" s="119"/>
      <c r="FB513" s="119"/>
      <c r="FC513" s="119"/>
      <c r="FD513" s="119"/>
      <c r="FE513" s="119"/>
      <c r="FF513" s="119"/>
      <c r="FG513" s="119"/>
      <c r="FH513" s="119"/>
      <c r="FI513" s="119"/>
    </row>
    <row r="514" spans="2:165" s="29" customFormat="1" x14ac:dyDescent="0.25">
      <c r="B514" s="33"/>
      <c r="C514" s="33"/>
      <c r="D514" s="61"/>
      <c r="E514" s="33"/>
      <c r="F514" s="27"/>
      <c r="G514" s="33"/>
      <c r="I514" s="33"/>
      <c r="K514" s="58"/>
      <c r="M514" s="27"/>
      <c r="N514" s="63"/>
      <c r="P514" s="33"/>
      <c r="R514" s="33"/>
      <c r="T514" s="23"/>
      <c r="U514" s="23"/>
      <c r="V514" s="96"/>
      <c r="W514" s="96"/>
      <c r="X514" s="23"/>
      <c r="Y514" s="96"/>
      <c r="Z514" s="96"/>
      <c r="AA514" s="23"/>
      <c r="AB514" s="96"/>
      <c r="AC514" s="96"/>
      <c r="AD514" s="23"/>
      <c r="AE514" s="96"/>
      <c r="AF514" s="96"/>
      <c r="AG514" s="23"/>
      <c r="AH514" s="96"/>
      <c r="AI514" s="96"/>
      <c r="AJ514" s="23"/>
      <c r="AK514" s="96"/>
      <c r="AL514" s="96"/>
      <c r="AM514" s="23"/>
      <c r="AN514" s="96"/>
      <c r="AO514" s="96"/>
      <c r="AP514" s="23"/>
      <c r="AQ514" s="96"/>
      <c r="AR514" s="96"/>
      <c r="AS514" s="23"/>
      <c r="AT514" s="27"/>
      <c r="AU514" s="27"/>
      <c r="AV514" s="33"/>
      <c r="AW514" s="27"/>
      <c r="AX514" s="155"/>
      <c r="AY514" s="65"/>
      <c r="AZ514" s="7"/>
      <c r="BA514" s="62"/>
      <c r="BB514" s="62"/>
      <c r="BC514" s="7"/>
      <c r="BD514" s="62"/>
      <c r="BE514" s="62"/>
      <c r="BF514" s="27"/>
      <c r="BG514" s="62"/>
      <c r="BH514" s="32"/>
      <c r="BI514" s="146"/>
      <c r="BJ514" s="62"/>
      <c r="BK514" s="32"/>
      <c r="BL514" s="146"/>
      <c r="BM514" s="62"/>
      <c r="BN514" s="32"/>
      <c r="BO514" s="146"/>
      <c r="BP514" s="159"/>
      <c r="BQ514" s="64"/>
      <c r="BR514" s="27"/>
      <c r="BS514" s="27"/>
      <c r="BU514" s="146"/>
      <c r="BV514" s="27"/>
      <c r="BW514" s="27"/>
      <c r="BX514" s="146"/>
      <c r="BY514" s="27"/>
      <c r="CA514" s="146"/>
      <c r="CB514" s="27"/>
      <c r="CD514" s="146"/>
      <c r="CF514" s="27"/>
      <c r="CG514" s="50"/>
      <c r="CH514" s="33"/>
      <c r="CI514" s="27"/>
      <c r="CJ514" s="161"/>
      <c r="CK514" s="27"/>
      <c r="CL514" s="27"/>
      <c r="CM514" s="27"/>
      <c r="CN514" s="27"/>
      <c r="CQ514" s="33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42"/>
      <c r="DQ514" s="78"/>
      <c r="DR514" s="101"/>
      <c r="DS514" s="33"/>
      <c r="FA514" s="119"/>
      <c r="FB514" s="119"/>
      <c r="FC514" s="119"/>
      <c r="FD514" s="119"/>
      <c r="FE514" s="119"/>
      <c r="FF514" s="119"/>
      <c r="FG514" s="119"/>
      <c r="FH514" s="119"/>
      <c r="FI514" s="119"/>
    </row>
    <row r="515" spans="2:165" s="29" customFormat="1" x14ac:dyDescent="0.25">
      <c r="B515" s="33"/>
      <c r="C515" s="33"/>
      <c r="D515" s="61"/>
      <c r="E515" s="33"/>
      <c r="F515" s="27"/>
      <c r="G515" s="33"/>
      <c r="I515" s="33"/>
      <c r="K515" s="58"/>
      <c r="M515" s="27"/>
      <c r="N515" s="63"/>
      <c r="P515" s="33"/>
      <c r="R515" s="33"/>
      <c r="T515" s="23"/>
      <c r="U515" s="23"/>
      <c r="V515" s="96"/>
      <c r="W515" s="96"/>
      <c r="X515" s="23"/>
      <c r="Y515" s="96"/>
      <c r="Z515" s="96"/>
      <c r="AA515" s="23"/>
      <c r="AB515" s="96"/>
      <c r="AC515" s="96"/>
      <c r="AD515" s="23"/>
      <c r="AE515" s="96"/>
      <c r="AF515" s="96"/>
      <c r="AG515" s="23"/>
      <c r="AH515" s="96"/>
      <c r="AI515" s="96"/>
      <c r="AJ515" s="23"/>
      <c r="AK515" s="96"/>
      <c r="AL515" s="96"/>
      <c r="AM515" s="23"/>
      <c r="AN515" s="96"/>
      <c r="AO515" s="96"/>
      <c r="AP515" s="23"/>
      <c r="AQ515" s="96"/>
      <c r="AR515" s="96"/>
      <c r="AS515" s="23"/>
      <c r="AT515" s="27"/>
      <c r="AU515" s="27"/>
      <c r="AV515" s="33"/>
      <c r="AW515" s="27"/>
      <c r="AX515" s="155"/>
      <c r="AY515" s="65"/>
      <c r="AZ515" s="7"/>
      <c r="BA515" s="62"/>
      <c r="BB515" s="62"/>
      <c r="BC515" s="7"/>
      <c r="BD515" s="62"/>
      <c r="BE515" s="62"/>
      <c r="BF515" s="27"/>
      <c r="BG515" s="62"/>
      <c r="BH515" s="32"/>
      <c r="BI515" s="146"/>
      <c r="BJ515" s="62"/>
      <c r="BK515" s="32"/>
      <c r="BL515" s="146"/>
      <c r="BM515" s="62"/>
      <c r="BN515" s="32"/>
      <c r="BO515" s="146"/>
      <c r="BP515" s="159"/>
      <c r="BQ515" s="64"/>
      <c r="BR515" s="27"/>
      <c r="BS515" s="27"/>
      <c r="BU515" s="146"/>
      <c r="BV515" s="27"/>
      <c r="BW515" s="27"/>
      <c r="BX515" s="146"/>
      <c r="BY515" s="27"/>
      <c r="CA515" s="146"/>
      <c r="CB515" s="27"/>
      <c r="CD515" s="146"/>
      <c r="CF515" s="27"/>
      <c r="CG515" s="50"/>
      <c r="CH515" s="33"/>
      <c r="CI515" s="27"/>
      <c r="CJ515" s="161"/>
      <c r="CK515" s="27"/>
      <c r="CL515" s="27"/>
      <c r="CM515" s="27"/>
      <c r="CN515" s="27"/>
      <c r="CQ515" s="33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42"/>
      <c r="DQ515" s="78"/>
      <c r="DR515" s="101"/>
      <c r="DS515" s="33"/>
      <c r="FA515" s="119"/>
      <c r="FB515" s="119"/>
      <c r="FC515" s="119"/>
      <c r="FD515" s="119"/>
      <c r="FE515" s="119"/>
      <c r="FF515" s="119"/>
      <c r="FG515" s="119"/>
      <c r="FH515" s="119"/>
      <c r="FI515" s="119"/>
    </row>
    <row r="516" spans="2:165" s="29" customFormat="1" x14ac:dyDescent="0.25">
      <c r="B516" s="33"/>
      <c r="C516" s="33"/>
      <c r="D516" s="61"/>
      <c r="E516" s="33"/>
      <c r="F516" s="27"/>
      <c r="G516" s="33"/>
      <c r="I516" s="33"/>
      <c r="K516" s="58"/>
      <c r="M516" s="27"/>
      <c r="N516" s="63"/>
      <c r="P516" s="33"/>
      <c r="R516" s="33"/>
      <c r="T516" s="23"/>
      <c r="U516" s="23"/>
      <c r="V516" s="96"/>
      <c r="W516" s="96"/>
      <c r="X516" s="23"/>
      <c r="Y516" s="96"/>
      <c r="Z516" s="96"/>
      <c r="AA516" s="23"/>
      <c r="AB516" s="96"/>
      <c r="AC516" s="96"/>
      <c r="AD516" s="23"/>
      <c r="AE516" s="96"/>
      <c r="AF516" s="96"/>
      <c r="AG516" s="23"/>
      <c r="AH516" s="96"/>
      <c r="AI516" s="96"/>
      <c r="AJ516" s="23"/>
      <c r="AK516" s="96"/>
      <c r="AL516" s="96"/>
      <c r="AM516" s="23"/>
      <c r="AN516" s="96"/>
      <c r="AO516" s="96"/>
      <c r="AP516" s="23"/>
      <c r="AQ516" s="96"/>
      <c r="AR516" s="96"/>
      <c r="AS516" s="23"/>
      <c r="AT516" s="27"/>
      <c r="AU516" s="27"/>
      <c r="AV516" s="33"/>
      <c r="AW516" s="27"/>
      <c r="AX516" s="155"/>
      <c r="AY516" s="65"/>
      <c r="AZ516" s="7"/>
      <c r="BA516" s="62"/>
      <c r="BB516" s="62"/>
      <c r="BC516" s="7"/>
      <c r="BD516" s="62"/>
      <c r="BE516" s="62"/>
      <c r="BF516" s="27"/>
      <c r="BG516" s="62"/>
      <c r="BH516" s="32"/>
      <c r="BI516" s="146"/>
      <c r="BJ516" s="62"/>
      <c r="BK516" s="32"/>
      <c r="BL516" s="146"/>
      <c r="BM516" s="62"/>
      <c r="BN516" s="32"/>
      <c r="BO516" s="146"/>
      <c r="BP516" s="159"/>
      <c r="BQ516" s="64"/>
      <c r="BR516" s="27"/>
      <c r="BS516" s="27"/>
      <c r="BU516" s="146"/>
      <c r="BV516" s="27"/>
      <c r="BW516" s="27"/>
      <c r="BX516" s="146"/>
      <c r="BY516" s="27"/>
      <c r="CA516" s="146"/>
      <c r="CB516" s="27"/>
      <c r="CD516" s="146"/>
      <c r="CF516" s="27"/>
      <c r="CG516" s="50"/>
      <c r="CH516" s="33"/>
      <c r="CI516" s="27"/>
      <c r="CJ516" s="161"/>
      <c r="CK516" s="27"/>
      <c r="CL516" s="27"/>
      <c r="CM516" s="27"/>
      <c r="CN516" s="27"/>
      <c r="CQ516" s="33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42"/>
      <c r="DQ516" s="78"/>
      <c r="DR516" s="101"/>
      <c r="DS516" s="33"/>
      <c r="FA516" s="119"/>
      <c r="FB516" s="119"/>
      <c r="FC516" s="119"/>
      <c r="FD516" s="119"/>
      <c r="FE516" s="119"/>
      <c r="FF516" s="119"/>
      <c r="FG516" s="119"/>
      <c r="FH516" s="119"/>
      <c r="FI516" s="119"/>
    </row>
    <row r="517" spans="2:165" s="29" customFormat="1" x14ac:dyDescent="0.25">
      <c r="B517" s="33"/>
      <c r="C517" s="33"/>
      <c r="D517" s="61"/>
      <c r="E517" s="33"/>
      <c r="F517" s="27"/>
      <c r="G517" s="33"/>
      <c r="I517" s="33"/>
      <c r="K517" s="58"/>
      <c r="M517" s="27"/>
      <c r="N517" s="63"/>
      <c r="P517" s="33"/>
      <c r="R517" s="33"/>
      <c r="T517" s="23"/>
      <c r="U517" s="23"/>
      <c r="V517" s="96"/>
      <c r="W517" s="96"/>
      <c r="X517" s="23"/>
      <c r="Y517" s="96"/>
      <c r="Z517" s="96"/>
      <c r="AA517" s="23"/>
      <c r="AB517" s="96"/>
      <c r="AC517" s="96"/>
      <c r="AD517" s="23"/>
      <c r="AE517" s="96"/>
      <c r="AF517" s="96"/>
      <c r="AG517" s="23"/>
      <c r="AH517" s="96"/>
      <c r="AI517" s="96"/>
      <c r="AJ517" s="23"/>
      <c r="AK517" s="96"/>
      <c r="AL517" s="96"/>
      <c r="AM517" s="23"/>
      <c r="AN517" s="96"/>
      <c r="AO517" s="96"/>
      <c r="AP517" s="23"/>
      <c r="AQ517" s="96"/>
      <c r="AR517" s="96"/>
      <c r="AS517" s="23"/>
      <c r="AT517" s="27"/>
      <c r="AU517" s="27"/>
      <c r="AV517" s="33"/>
      <c r="AW517" s="27"/>
      <c r="AX517" s="155"/>
      <c r="AY517" s="65"/>
      <c r="AZ517" s="7"/>
      <c r="BA517" s="62"/>
      <c r="BB517" s="62"/>
      <c r="BC517" s="7"/>
      <c r="BD517" s="62"/>
      <c r="BE517" s="62"/>
      <c r="BF517" s="27"/>
      <c r="BG517" s="62"/>
      <c r="BH517" s="32"/>
      <c r="BI517" s="146"/>
      <c r="BJ517" s="62"/>
      <c r="BK517" s="32"/>
      <c r="BL517" s="146"/>
      <c r="BM517" s="62"/>
      <c r="BN517" s="32"/>
      <c r="BO517" s="146"/>
      <c r="BP517" s="159"/>
      <c r="BQ517" s="64"/>
      <c r="BR517" s="27"/>
      <c r="BS517" s="27"/>
      <c r="BU517" s="146"/>
      <c r="BV517" s="27"/>
      <c r="BW517" s="27"/>
      <c r="BX517" s="146"/>
      <c r="BY517" s="27"/>
      <c r="CA517" s="146"/>
      <c r="CB517" s="27"/>
      <c r="CD517" s="146"/>
      <c r="CF517" s="27"/>
      <c r="CG517" s="50"/>
      <c r="CH517" s="33"/>
      <c r="CI517" s="27"/>
      <c r="CJ517" s="161"/>
      <c r="CK517" s="27"/>
      <c r="CL517" s="27"/>
      <c r="CM517" s="27"/>
      <c r="CN517" s="27"/>
      <c r="CQ517" s="33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42"/>
      <c r="DQ517" s="78"/>
      <c r="DR517" s="101"/>
      <c r="DS517" s="33"/>
      <c r="FA517" s="119"/>
      <c r="FB517" s="119"/>
      <c r="FC517" s="119"/>
      <c r="FD517" s="119"/>
      <c r="FE517" s="119"/>
      <c r="FF517" s="119"/>
      <c r="FG517" s="119"/>
      <c r="FH517" s="119"/>
      <c r="FI517" s="119"/>
    </row>
    <row r="518" spans="2:165" s="29" customFormat="1" x14ac:dyDescent="0.25">
      <c r="B518" s="33"/>
      <c r="C518" s="33"/>
      <c r="D518" s="61"/>
      <c r="E518" s="33"/>
      <c r="F518" s="27"/>
      <c r="G518" s="33"/>
      <c r="I518" s="33"/>
      <c r="K518" s="58"/>
      <c r="M518" s="27"/>
      <c r="N518" s="63"/>
      <c r="P518" s="33"/>
      <c r="R518" s="33"/>
      <c r="T518" s="23"/>
      <c r="U518" s="23"/>
      <c r="V518" s="96"/>
      <c r="W518" s="96"/>
      <c r="X518" s="23"/>
      <c r="Y518" s="96"/>
      <c r="Z518" s="96"/>
      <c r="AA518" s="23"/>
      <c r="AB518" s="96"/>
      <c r="AC518" s="96"/>
      <c r="AD518" s="23"/>
      <c r="AE518" s="96"/>
      <c r="AF518" s="96"/>
      <c r="AG518" s="23"/>
      <c r="AH518" s="96"/>
      <c r="AI518" s="96"/>
      <c r="AJ518" s="23"/>
      <c r="AK518" s="96"/>
      <c r="AL518" s="96"/>
      <c r="AM518" s="23"/>
      <c r="AN518" s="96"/>
      <c r="AO518" s="96"/>
      <c r="AP518" s="23"/>
      <c r="AQ518" s="96"/>
      <c r="AR518" s="96"/>
      <c r="AS518" s="23"/>
      <c r="AT518" s="27"/>
      <c r="AU518" s="27"/>
      <c r="AV518" s="33"/>
      <c r="AW518" s="27"/>
      <c r="AX518" s="155"/>
      <c r="AY518" s="65"/>
      <c r="AZ518" s="7"/>
      <c r="BA518" s="62"/>
      <c r="BB518" s="62"/>
      <c r="BC518" s="7"/>
      <c r="BD518" s="62"/>
      <c r="BE518" s="62"/>
      <c r="BF518" s="27"/>
      <c r="BG518" s="62"/>
      <c r="BH518" s="32"/>
      <c r="BI518" s="146"/>
      <c r="BJ518" s="62"/>
      <c r="BK518" s="32"/>
      <c r="BL518" s="146"/>
      <c r="BM518" s="62"/>
      <c r="BN518" s="32"/>
      <c r="BO518" s="146"/>
      <c r="BP518" s="159"/>
      <c r="BQ518" s="64"/>
      <c r="BR518" s="27"/>
      <c r="BS518" s="27"/>
      <c r="BU518" s="146"/>
      <c r="BV518" s="27"/>
      <c r="BW518" s="27"/>
      <c r="BX518" s="146"/>
      <c r="BY518" s="27"/>
      <c r="CA518" s="146"/>
      <c r="CB518" s="27"/>
      <c r="CD518" s="146"/>
      <c r="CF518" s="27"/>
      <c r="CG518" s="50"/>
      <c r="CH518" s="33"/>
      <c r="CI518" s="27"/>
      <c r="CJ518" s="161"/>
      <c r="CK518" s="27"/>
      <c r="CL518" s="27"/>
      <c r="CM518" s="27"/>
      <c r="CN518" s="27"/>
      <c r="CQ518" s="33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42"/>
      <c r="DQ518" s="78"/>
      <c r="DR518" s="101"/>
      <c r="DS518" s="33"/>
      <c r="FA518" s="119"/>
      <c r="FB518" s="119"/>
      <c r="FC518" s="119"/>
      <c r="FD518" s="119"/>
      <c r="FE518" s="119"/>
      <c r="FF518" s="119"/>
      <c r="FG518" s="119"/>
      <c r="FH518" s="119"/>
      <c r="FI518" s="119"/>
    </row>
    <row r="519" spans="2:165" s="29" customFormat="1" x14ac:dyDescent="0.25">
      <c r="B519" s="33"/>
      <c r="C519" s="33"/>
      <c r="D519" s="61"/>
      <c r="E519" s="33"/>
      <c r="F519" s="27"/>
      <c r="G519" s="33"/>
      <c r="I519" s="33"/>
      <c r="K519" s="58"/>
      <c r="M519" s="27"/>
      <c r="N519" s="63"/>
      <c r="P519" s="33"/>
      <c r="R519" s="33"/>
      <c r="T519" s="23"/>
      <c r="U519" s="23"/>
      <c r="V519" s="96"/>
      <c r="W519" s="96"/>
      <c r="X519" s="23"/>
      <c r="Y519" s="96"/>
      <c r="Z519" s="96"/>
      <c r="AA519" s="23"/>
      <c r="AB519" s="96"/>
      <c r="AC519" s="96"/>
      <c r="AD519" s="23"/>
      <c r="AE519" s="96"/>
      <c r="AF519" s="96"/>
      <c r="AG519" s="23"/>
      <c r="AH519" s="96"/>
      <c r="AI519" s="96"/>
      <c r="AJ519" s="23"/>
      <c r="AK519" s="96"/>
      <c r="AL519" s="96"/>
      <c r="AM519" s="23"/>
      <c r="AN519" s="96"/>
      <c r="AO519" s="96"/>
      <c r="AP519" s="23"/>
      <c r="AQ519" s="96"/>
      <c r="AR519" s="96"/>
      <c r="AS519" s="23"/>
      <c r="AT519" s="27"/>
      <c r="AU519" s="27"/>
      <c r="AV519" s="33"/>
      <c r="AW519" s="27"/>
      <c r="AX519" s="155"/>
      <c r="AY519" s="65"/>
      <c r="AZ519" s="7"/>
      <c r="BA519" s="62"/>
      <c r="BB519" s="62"/>
      <c r="BC519" s="7"/>
      <c r="BD519" s="62"/>
      <c r="BE519" s="62"/>
      <c r="BF519" s="27"/>
      <c r="BG519" s="62"/>
      <c r="BH519" s="32"/>
      <c r="BI519" s="146"/>
      <c r="BJ519" s="62"/>
      <c r="BK519" s="32"/>
      <c r="BL519" s="146"/>
      <c r="BM519" s="62"/>
      <c r="BN519" s="32"/>
      <c r="BO519" s="146"/>
      <c r="BP519" s="159"/>
      <c r="BQ519" s="64"/>
      <c r="BR519" s="27"/>
      <c r="BS519" s="27"/>
      <c r="BU519" s="146"/>
      <c r="BV519" s="27"/>
      <c r="BW519" s="27"/>
      <c r="BX519" s="146"/>
      <c r="BY519" s="27"/>
      <c r="CA519" s="146"/>
      <c r="CB519" s="27"/>
      <c r="CD519" s="146"/>
      <c r="CF519" s="27"/>
      <c r="CG519" s="50"/>
      <c r="CH519" s="33"/>
      <c r="CI519" s="27"/>
      <c r="CJ519" s="161"/>
      <c r="CK519" s="27"/>
      <c r="CL519" s="27"/>
      <c r="CM519" s="27"/>
      <c r="CN519" s="27"/>
      <c r="CQ519" s="33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42"/>
      <c r="DQ519" s="78"/>
      <c r="DR519" s="101"/>
      <c r="DS519" s="33"/>
      <c r="FA519" s="119"/>
      <c r="FB519" s="119"/>
      <c r="FC519" s="119"/>
      <c r="FD519" s="119"/>
      <c r="FE519" s="119"/>
      <c r="FF519" s="119"/>
      <c r="FG519" s="119"/>
      <c r="FH519" s="119"/>
      <c r="FI519" s="119"/>
    </row>
    <row r="520" spans="2:165" s="29" customFormat="1" x14ac:dyDescent="0.25">
      <c r="B520" s="33"/>
      <c r="C520" s="33"/>
      <c r="D520" s="61"/>
      <c r="E520" s="33"/>
      <c r="F520" s="27"/>
      <c r="G520" s="33"/>
      <c r="I520" s="33"/>
      <c r="K520" s="58"/>
      <c r="M520" s="27"/>
      <c r="N520" s="63"/>
      <c r="P520" s="33"/>
      <c r="R520" s="33"/>
      <c r="T520" s="23"/>
      <c r="U520" s="23"/>
      <c r="V520" s="96"/>
      <c r="W520" s="96"/>
      <c r="X520" s="23"/>
      <c r="Y520" s="96"/>
      <c r="Z520" s="96"/>
      <c r="AA520" s="23"/>
      <c r="AB520" s="96"/>
      <c r="AC520" s="96"/>
      <c r="AD520" s="23"/>
      <c r="AE520" s="96"/>
      <c r="AF520" s="96"/>
      <c r="AG520" s="23"/>
      <c r="AH520" s="96"/>
      <c r="AI520" s="96"/>
      <c r="AJ520" s="23"/>
      <c r="AK520" s="96"/>
      <c r="AL520" s="96"/>
      <c r="AM520" s="23"/>
      <c r="AN520" s="96"/>
      <c r="AO520" s="96"/>
      <c r="AP520" s="23"/>
      <c r="AQ520" s="96"/>
      <c r="AR520" s="96"/>
      <c r="AS520" s="23"/>
      <c r="AT520" s="27"/>
      <c r="AU520" s="27"/>
      <c r="AV520" s="33"/>
      <c r="AW520" s="27"/>
      <c r="AX520" s="155"/>
      <c r="AY520" s="65"/>
      <c r="AZ520" s="7"/>
      <c r="BA520" s="62"/>
      <c r="BB520" s="62"/>
      <c r="BC520" s="7"/>
      <c r="BD520" s="62"/>
      <c r="BE520" s="62"/>
      <c r="BF520" s="27"/>
      <c r="BG520" s="62"/>
      <c r="BH520" s="32"/>
      <c r="BI520" s="146"/>
      <c r="BJ520" s="62"/>
      <c r="BK520" s="32"/>
      <c r="BL520" s="146"/>
      <c r="BM520" s="62"/>
      <c r="BN520" s="32"/>
      <c r="BO520" s="146"/>
      <c r="BP520" s="159"/>
      <c r="BQ520" s="64"/>
      <c r="BR520" s="27"/>
      <c r="BS520" s="27"/>
      <c r="BU520" s="146"/>
      <c r="BV520" s="27"/>
      <c r="BW520" s="27"/>
      <c r="BX520" s="146"/>
      <c r="BY520" s="27"/>
      <c r="CA520" s="146"/>
      <c r="CB520" s="27"/>
      <c r="CD520" s="146"/>
      <c r="CF520" s="27"/>
      <c r="CG520" s="50"/>
      <c r="CH520" s="33"/>
      <c r="CI520" s="27"/>
      <c r="CJ520" s="161"/>
      <c r="CK520" s="27"/>
      <c r="CL520" s="27"/>
      <c r="CM520" s="27"/>
      <c r="CN520" s="27"/>
      <c r="CQ520" s="33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42"/>
      <c r="DQ520" s="78"/>
      <c r="DR520" s="101"/>
      <c r="DS520" s="33"/>
      <c r="FA520" s="119"/>
      <c r="FB520" s="119"/>
      <c r="FC520" s="119"/>
      <c r="FD520" s="119"/>
      <c r="FE520" s="119"/>
      <c r="FF520" s="119"/>
      <c r="FG520" s="119"/>
      <c r="FH520" s="119"/>
      <c r="FI520" s="119"/>
    </row>
    <row r="521" spans="2:165" s="29" customFormat="1" x14ac:dyDescent="0.25">
      <c r="B521" s="33"/>
      <c r="C521" s="33"/>
      <c r="D521" s="66"/>
      <c r="E521" s="33"/>
      <c r="F521" s="27"/>
      <c r="G521" s="33"/>
      <c r="I521" s="33"/>
      <c r="K521" s="58"/>
      <c r="M521" s="27"/>
      <c r="N521" s="63"/>
      <c r="P521" s="33"/>
      <c r="R521" s="33"/>
      <c r="T521" s="23"/>
      <c r="U521" s="23"/>
      <c r="V521" s="96"/>
      <c r="W521" s="96"/>
      <c r="X521" s="23"/>
      <c r="Y521" s="96"/>
      <c r="Z521" s="96"/>
      <c r="AA521" s="23"/>
      <c r="AB521" s="96"/>
      <c r="AC521" s="96"/>
      <c r="AD521" s="23"/>
      <c r="AE521" s="96"/>
      <c r="AF521" s="96"/>
      <c r="AG521" s="23"/>
      <c r="AH521" s="96"/>
      <c r="AI521" s="96"/>
      <c r="AJ521" s="23"/>
      <c r="AK521" s="96"/>
      <c r="AL521" s="96"/>
      <c r="AM521" s="23"/>
      <c r="AN521" s="96"/>
      <c r="AO521" s="96"/>
      <c r="AP521" s="23"/>
      <c r="AQ521" s="96"/>
      <c r="AR521" s="96"/>
      <c r="AS521" s="23"/>
      <c r="AT521" s="27"/>
      <c r="AU521" s="27"/>
      <c r="AV521" s="33"/>
      <c r="AW521" s="27"/>
      <c r="AX521" s="155"/>
      <c r="AY521" s="65"/>
      <c r="AZ521" s="7"/>
      <c r="BA521" s="62"/>
      <c r="BB521" s="62"/>
      <c r="BC521" s="7"/>
      <c r="BD521" s="62"/>
      <c r="BE521" s="62"/>
      <c r="BF521" s="27"/>
      <c r="BG521" s="62"/>
      <c r="BH521" s="32"/>
      <c r="BI521" s="146"/>
      <c r="BJ521" s="62"/>
      <c r="BK521" s="32"/>
      <c r="BL521" s="146"/>
      <c r="BM521" s="62"/>
      <c r="BN521" s="32"/>
      <c r="BO521" s="146"/>
      <c r="BP521" s="159"/>
      <c r="BQ521" s="64"/>
      <c r="BR521" s="27"/>
      <c r="BS521" s="27"/>
      <c r="BU521" s="146"/>
      <c r="BV521" s="27"/>
      <c r="BW521" s="27"/>
      <c r="BX521" s="146"/>
      <c r="BY521" s="27"/>
      <c r="CA521" s="146"/>
      <c r="CB521" s="27"/>
      <c r="CD521" s="146"/>
      <c r="CF521" s="27"/>
      <c r="CG521" s="50"/>
      <c r="CH521" s="33"/>
      <c r="CI521" s="27"/>
      <c r="CJ521" s="161"/>
      <c r="CK521" s="27"/>
      <c r="CL521" s="27"/>
      <c r="CM521" s="27"/>
      <c r="CN521" s="27"/>
      <c r="CQ521" s="33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42"/>
      <c r="DQ521" s="78"/>
      <c r="DR521" s="101"/>
      <c r="DS521" s="33"/>
      <c r="FA521" s="119"/>
      <c r="FB521" s="119"/>
      <c r="FC521" s="119"/>
      <c r="FD521" s="119"/>
      <c r="FE521" s="119"/>
      <c r="FF521" s="119"/>
      <c r="FG521" s="119"/>
      <c r="FH521" s="119"/>
      <c r="FI521" s="119"/>
    </row>
    <row r="522" spans="2:165" s="29" customFormat="1" x14ac:dyDescent="0.25">
      <c r="B522" s="33"/>
      <c r="C522" s="33"/>
      <c r="D522" s="66"/>
      <c r="E522" s="33"/>
      <c r="F522" s="27"/>
      <c r="G522" s="33"/>
      <c r="I522" s="33"/>
      <c r="K522" s="58"/>
      <c r="M522" s="27"/>
      <c r="N522" s="63"/>
      <c r="P522" s="33"/>
      <c r="R522" s="33"/>
      <c r="T522" s="23"/>
      <c r="U522" s="23"/>
      <c r="V522" s="96"/>
      <c r="W522" s="96"/>
      <c r="X522" s="23"/>
      <c r="Y522" s="96"/>
      <c r="Z522" s="96"/>
      <c r="AA522" s="23"/>
      <c r="AB522" s="96"/>
      <c r="AC522" s="96"/>
      <c r="AD522" s="23"/>
      <c r="AE522" s="96"/>
      <c r="AF522" s="96"/>
      <c r="AG522" s="23"/>
      <c r="AH522" s="96"/>
      <c r="AI522" s="96"/>
      <c r="AJ522" s="23"/>
      <c r="AK522" s="96"/>
      <c r="AL522" s="96"/>
      <c r="AM522" s="23"/>
      <c r="AN522" s="96"/>
      <c r="AO522" s="96"/>
      <c r="AP522" s="23"/>
      <c r="AQ522" s="96"/>
      <c r="AR522" s="96"/>
      <c r="AS522" s="23"/>
      <c r="AT522" s="27"/>
      <c r="AU522" s="27"/>
      <c r="AV522" s="33"/>
      <c r="AW522" s="27"/>
      <c r="AX522" s="155"/>
      <c r="AY522" s="65"/>
      <c r="AZ522" s="7"/>
      <c r="BA522" s="62"/>
      <c r="BB522" s="62"/>
      <c r="BC522" s="7"/>
      <c r="BD522" s="62"/>
      <c r="BE522" s="62"/>
      <c r="BF522" s="27"/>
      <c r="BG522" s="62"/>
      <c r="BH522" s="32"/>
      <c r="BI522" s="146"/>
      <c r="BJ522" s="62"/>
      <c r="BK522" s="32"/>
      <c r="BL522" s="146"/>
      <c r="BM522" s="62"/>
      <c r="BN522" s="32"/>
      <c r="BO522" s="146"/>
      <c r="BP522" s="159"/>
      <c r="BQ522" s="64"/>
      <c r="BR522" s="27"/>
      <c r="BS522" s="27"/>
      <c r="BU522" s="146"/>
      <c r="BV522" s="27"/>
      <c r="BW522" s="27"/>
      <c r="BX522" s="146"/>
      <c r="BY522" s="27"/>
      <c r="CA522" s="146"/>
      <c r="CB522" s="27"/>
      <c r="CD522" s="146"/>
      <c r="CF522" s="27"/>
      <c r="CG522" s="50"/>
      <c r="CH522" s="33"/>
      <c r="CI522" s="27"/>
      <c r="CJ522" s="161"/>
      <c r="CK522" s="27"/>
      <c r="CL522" s="27"/>
      <c r="CM522" s="27"/>
      <c r="CN522" s="27"/>
      <c r="CQ522" s="33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42"/>
      <c r="DQ522" s="78"/>
      <c r="DR522" s="101"/>
      <c r="DS522" s="33"/>
      <c r="FA522" s="119"/>
      <c r="FB522" s="119"/>
      <c r="FC522" s="119"/>
      <c r="FD522" s="119"/>
      <c r="FE522" s="119"/>
      <c r="FF522" s="119"/>
      <c r="FG522" s="119"/>
      <c r="FH522" s="119"/>
      <c r="FI522" s="119"/>
    </row>
    <row r="523" spans="2:165" s="29" customFormat="1" x14ac:dyDescent="0.25">
      <c r="B523" s="33"/>
      <c r="C523" s="33"/>
      <c r="D523" s="61"/>
      <c r="E523" s="33"/>
      <c r="F523" s="27"/>
      <c r="G523" s="33"/>
      <c r="I523" s="33"/>
      <c r="K523" s="58"/>
      <c r="M523" s="27"/>
      <c r="N523" s="63"/>
      <c r="P523" s="33"/>
      <c r="R523" s="33"/>
      <c r="T523" s="23"/>
      <c r="U523" s="23"/>
      <c r="V523" s="96"/>
      <c r="W523" s="96"/>
      <c r="X523" s="23"/>
      <c r="Y523" s="96"/>
      <c r="Z523" s="96"/>
      <c r="AA523" s="23"/>
      <c r="AB523" s="96"/>
      <c r="AC523" s="96"/>
      <c r="AD523" s="23"/>
      <c r="AE523" s="96"/>
      <c r="AF523" s="96"/>
      <c r="AG523" s="23"/>
      <c r="AH523" s="96"/>
      <c r="AI523" s="96"/>
      <c r="AJ523" s="23"/>
      <c r="AK523" s="96"/>
      <c r="AL523" s="96"/>
      <c r="AM523" s="23"/>
      <c r="AN523" s="96"/>
      <c r="AO523" s="96"/>
      <c r="AP523" s="23"/>
      <c r="AQ523" s="96"/>
      <c r="AR523" s="96"/>
      <c r="AS523" s="23"/>
      <c r="AT523" s="27"/>
      <c r="AU523" s="27"/>
      <c r="AV523" s="33"/>
      <c r="AW523" s="27"/>
      <c r="AX523" s="155"/>
      <c r="AY523" s="65"/>
      <c r="AZ523" s="7"/>
      <c r="BA523" s="62"/>
      <c r="BB523" s="62"/>
      <c r="BC523" s="7"/>
      <c r="BD523" s="62"/>
      <c r="BE523" s="62"/>
      <c r="BF523" s="27"/>
      <c r="BG523" s="62"/>
      <c r="BH523" s="32"/>
      <c r="BI523" s="146"/>
      <c r="BJ523" s="62"/>
      <c r="BK523" s="32"/>
      <c r="BL523" s="146"/>
      <c r="BM523" s="62"/>
      <c r="BN523" s="32"/>
      <c r="BO523" s="146"/>
      <c r="BP523" s="159"/>
      <c r="BQ523" s="64"/>
      <c r="BR523" s="27"/>
      <c r="BS523" s="27"/>
      <c r="BU523" s="146"/>
      <c r="BV523" s="27"/>
      <c r="BW523" s="27"/>
      <c r="BX523" s="146"/>
      <c r="BY523" s="27"/>
      <c r="CA523" s="146"/>
      <c r="CB523" s="27"/>
      <c r="CD523" s="146"/>
      <c r="CF523" s="27"/>
      <c r="CG523" s="50"/>
      <c r="CH523" s="33"/>
      <c r="CI523" s="27"/>
      <c r="CJ523" s="161"/>
      <c r="CK523" s="27"/>
      <c r="CL523" s="27"/>
      <c r="CM523" s="27"/>
      <c r="CN523" s="27"/>
      <c r="CQ523" s="33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42"/>
      <c r="DQ523" s="78"/>
      <c r="DR523" s="101"/>
      <c r="DS523" s="33"/>
      <c r="FA523" s="119"/>
      <c r="FB523" s="119"/>
      <c r="FC523" s="119"/>
      <c r="FD523" s="119"/>
      <c r="FE523" s="119"/>
      <c r="FF523" s="119"/>
      <c r="FG523" s="119"/>
      <c r="FH523" s="119"/>
      <c r="FI523" s="119"/>
    </row>
    <row r="524" spans="2:165" s="29" customFormat="1" x14ac:dyDescent="0.25">
      <c r="B524" s="33"/>
      <c r="C524" s="33"/>
      <c r="D524" s="61"/>
      <c r="E524" s="33"/>
      <c r="F524" s="27"/>
      <c r="G524" s="33"/>
      <c r="I524" s="33"/>
      <c r="K524" s="58"/>
      <c r="M524" s="27"/>
      <c r="N524" s="63"/>
      <c r="P524" s="33"/>
      <c r="R524" s="33"/>
      <c r="T524" s="23"/>
      <c r="U524" s="23"/>
      <c r="V524" s="96"/>
      <c r="W524" s="96"/>
      <c r="X524" s="23"/>
      <c r="Y524" s="96"/>
      <c r="Z524" s="96"/>
      <c r="AA524" s="23"/>
      <c r="AB524" s="96"/>
      <c r="AC524" s="96"/>
      <c r="AD524" s="23"/>
      <c r="AE524" s="96"/>
      <c r="AF524" s="96"/>
      <c r="AG524" s="23"/>
      <c r="AH524" s="96"/>
      <c r="AI524" s="96"/>
      <c r="AJ524" s="23"/>
      <c r="AK524" s="96"/>
      <c r="AL524" s="96"/>
      <c r="AM524" s="23"/>
      <c r="AN524" s="96"/>
      <c r="AO524" s="96"/>
      <c r="AP524" s="23"/>
      <c r="AQ524" s="96"/>
      <c r="AR524" s="96"/>
      <c r="AS524" s="23"/>
      <c r="AT524" s="27"/>
      <c r="AU524" s="27"/>
      <c r="AV524" s="33"/>
      <c r="AW524" s="27"/>
      <c r="AX524" s="155"/>
      <c r="AY524" s="65"/>
      <c r="AZ524" s="7"/>
      <c r="BA524" s="62"/>
      <c r="BB524" s="62"/>
      <c r="BC524" s="7"/>
      <c r="BD524" s="62"/>
      <c r="BE524" s="62"/>
      <c r="BF524" s="27"/>
      <c r="BG524" s="62"/>
      <c r="BH524" s="32"/>
      <c r="BI524" s="146"/>
      <c r="BJ524" s="62"/>
      <c r="BK524" s="32"/>
      <c r="BL524" s="146"/>
      <c r="BM524" s="62"/>
      <c r="BN524" s="32"/>
      <c r="BO524" s="146"/>
      <c r="BP524" s="159"/>
      <c r="BQ524" s="64"/>
      <c r="BR524" s="27"/>
      <c r="BS524" s="27"/>
      <c r="BU524" s="146"/>
      <c r="BV524" s="27"/>
      <c r="BW524" s="27"/>
      <c r="BX524" s="146"/>
      <c r="BY524" s="27"/>
      <c r="CA524" s="146"/>
      <c r="CB524" s="27"/>
      <c r="CD524" s="146"/>
      <c r="CF524" s="27"/>
      <c r="CG524" s="50"/>
      <c r="CH524" s="33"/>
      <c r="CI524" s="27"/>
      <c r="CJ524" s="161"/>
      <c r="CK524" s="27"/>
      <c r="CL524" s="27"/>
      <c r="CM524" s="27"/>
      <c r="CN524" s="27"/>
      <c r="CQ524" s="33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42"/>
      <c r="DQ524" s="78"/>
      <c r="DR524" s="101"/>
      <c r="DS524" s="33"/>
      <c r="FA524" s="119"/>
      <c r="FB524" s="119"/>
      <c r="FC524" s="119"/>
      <c r="FD524" s="119"/>
      <c r="FE524" s="119"/>
      <c r="FF524" s="119"/>
      <c r="FG524" s="119"/>
      <c r="FH524" s="119"/>
      <c r="FI524" s="119"/>
    </row>
    <row r="525" spans="2:165" s="29" customFormat="1" x14ac:dyDescent="0.25">
      <c r="B525" s="33"/>
      <c r="C525" s="33"/>
      <c r="D525" s="61"/>
      <c r="E525" s="33"/>
      <c r="F525" s="27"/>
      <c r="G525" s="33"/>
      <c r="I525" s="33"/>
      <c r="K525" s="58"/>
      <c r="M525" s="27"/>
      <c r="N525" s="63"/>
      <c r="P525" s="33"/>
      <c r="R525" s="33"/>
      <c r="T525" s="23"/>
      <c r="U525" s="23"/>
      <c r="V525" s="96"/>
      <c r="W525" s="96"/>
      <c r="X525" s="23"/>
      <c r="Y525" s="96"/>
      <c r="Z525" s="96"/>
      <c r="AA525" s="23"/>
      <c r="AB525" s="96"/>
      <c r="AC525" s="96"/>
      <c r="AD525" s="23"/>
      <c r="AE525" s="96"/>
      <c r="AF525" s="96"/>
      <c r="AG525" s="23"/>
      <c r="AH525" s="96"/>
      <c r="AI525" s="96"/>
      <c r="AJ525" s="23"/>
      <c r="AK525" s="96"/>
      <c r="AL525" s="96"/>
      <c r="AM525" s="23"/>
      <c r="AN525" s="96"/>
      <c r="AO525" s="96"/>
      <c r="AP525" s="23"/>
      <c r="AQ525" s="96"/>
      <c r="AR525" s="96"/>
      <c r="AS525" s="23"/>
      <c r="AT525" s="27"/>
      <c r="AU525" s="27"/>
      <c r="AV525" s="33"/>
      <c r="AW525" s="27"/>
      <c r="AX525" s="155"/>
      <c r="AY525" s="65"/>
      <c r="AZ525" s="7"/>
      <c r="BA525" s="62"/>
      <c r="BB525" s="62"/>
      <c r="BC525" s="7"/>
      <c r="BD525" s="62"/>
      <c r="BE525" s="62"/>
      <c r="BF525" s="27"/>
      <c r="BG525" s="62"/>
      <c r="BH525" s="32"/>
      <c r="BI525" s="146"/>
      <c r="BJ525" s="62"/>
      <c r="BK525" s="32"/>
      <c r="BL525" s="146"/>
      <c r="BM525" s="62"/>
      <c r="BN525" s="32"/>
      <c r="BO525" s="146"/>
      <c r="BP525" s="159"/>
      <c r="BQ525" s="64"/>
      <c r="BR525" s="27"/>
      <c r="BS525" s="27"/>
      <c r="BU525" s="146"/>
      <c r="BV525" s="27"/>
      <c r="BW525" s="27"/>
      <c r="BX525" s="146"/>
      <c r="BY525" s="27"/>
      <c r="CA525" s="146"/>
      <c r="CB525" s="27"/>
      <c r="CD525" s="146"/>
      <c r="CF525" s="27"/>
      <c r="CG525" s="50"/>
      <c r="CH525" s="33"/>
      <c r="CI525" s="27"/>
      <c r="CJ525" s="161"/>
      <c r="CK525" s="27"/>
      <c r="CL525" s="27"/>
      <c r="CM525" s="27"/>
      <c r="CN525" s="27"/>
      <c r="CQ525" s="33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42"/>
      <c r="DQ525" s="78"/>
      <c r="DR525" s="101"/>
      <c r="DS525" s="33"/>
      <c r="FA525" s="119"/>
      <c r="FB525" s="119"/>
      <c r="FC525" s="119"/>
      <c r="FD525" s="119"/>
      <c r="FE525" s="119"/>
      <c r="FF525" s="119"/>
      <c r="FG525" s="119"/>
      <c r="FH525" s="119"/>
      <c r="FI525" s="119"/>
    </row>
    <row r="526" spans="2:165" s="29" customFormat="1" x14ac:dyDescent="0.25">
      <c r="B526" s="33"/>
      <c r="C526" s="33"/>
      <c r="D526" s="61"/>
      <c r="E526" s="33"/>
      <c r="F526" s="27"/>
      <c r="G526" s="33"/>
      <c r="I526" s="33"/>
      <c r="K526" s="58"/>
      <c r="M526" s="27"/>
      <c r="N526" s="63"/>
      <c r="P526" s="33"/>
      <c r="R526" s="33"/>
      <c r="T526" s="23"/>
      <c r="U526" s="23"/>
      <c r="V526" s="96"/>
      <c r="W526" s="96"/>
      <c r="X526" s="23"/>
      <c r="Y526" s="96"/>
      <c r="Z526" s="96"/>
      <c r="AA526" s="23"/>
      <c r="AB526" s="96"/>
      <c r="AC526" s="96"/>
      <c r="AD526" s="23"/>
      <c r="AE526" s="96"/>
      <c r="AF526" s="96"/>
      <c r="AG526" s="23"/>
      <c r="AH526" s="96"/>
      <c r="AI526" s="96"/>
      <c r="AJ526" s="23"/>
      <c r="AK526" s="96"/>
      <c r="AL526" s="96"/>
      <c r="AM526" s="23"/>
      <c r="AN526" s="96"/>
      <c r="AO526" s="96"/>
      <c r="AP526" s="23"/>
      <c r="AQ526" s="96"/>
      <c r="AR526" s="96"/>
      <c r="AS526" s="23"/>
      <c r="AT526" s="27"/>
      <c r="AU526" s="27"/>
      <c r="AV526" s="33"/>
      <c r="AW526" s="27"/>
      <c r="AX526" s="155"/>
      <c r="AY526" s="65"/>
      <c r="AZ526" s="7"/>
      <c r="BA526" s="62"/>
      <c r="BB526" s="62"/>
      <c r="BC526" s="7"/>
      <c r="BD526" s="62"/>
      <c r="BE526" s="62"/>
      <c r="BF526" s="27"/>
      <c r="BG526" s="62"/>
      <c r="BH526" s="32"/>
      <c r="BI526" s="146"/>
      <c r="BJ526" s="62"/>
      <c r="BK526" s="32"/>
      <c r="BL526" s="146"/>
      <c r="BM526" s="62"/>
      <c r="BN526" s="32"/>
      <c r="BO526" s="146"/>
      <c r="BP526" s="159"/>
      <c r="BQ526" s="64"/>
      <c r="BR526" s="27"/>
      <c r="BS526" s="27"/>
      <c r="BU526" s="146"/>
      <c r="BV526" s="27"/>
      <c r="BW526" s="27"/>
      <c r="BX526" s="146"/>
      <c r="BY526" s="27"/>
      <c r="CA526" s="146"/>
      <c r="CB526" s="27"/>
      <c r="CD526" s="146"/>
      <c r="CF526" s="27"/>
      <c r="CG526" s="50"/>
      <c r="CH526" s="33"/>
      <c r="CI526" s="27"/>
      <c r="CJ526" s="161"/>
      <c r="CK526" s="27"/>
      <c r="CL526" s="27"/>
      <c r="CM526" s="27"/>
      <c r="CN526" s="27"/>
      <c r="CQ526" s="33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42"/>
      <c r="DQ526" s="78"/>
      <c r="DR526" s="101"/>
      <c r="DS526" s="33"/>
      <c r="FA526" s="119"/>
      <c r="FB526" s="119"/>
      <c r="FC526" s="119"/>
      <c r="FD526" s="119"/>
      <c r="FE526" s="119"/>
      <c r="FF526" s="119"/>
      <c r="FG526" s="119"/>
      <c r="FH526" s="119"/>
      <c r="FI526" s="119"/>
    </row>
    <row r="527" spans="2:165" s="29" customFormat="1" x14ac:dyDescent="0.25">
      <c r="B527" s="33"/>
      <c r="C527" s="33"/>
      <c r="D527" s="61"/>
      <c r="E527" s="33"/>
      <c r="F527" s="27"/>
      <c r="G527" s="33"/>
      <c r="I527" s="33"/>
      <c r="K527" s="58"/>
      <c r="M527" s="27"/>
      <c r="N527" s="63"/>
      <c r="P527" s="33"/>
      <c r="R527" s="33"/>
      <c r="T527" s="23"/>
      <c r="U527" s="23"/>
      <c r="V527" s="96"/>
      <c r="W527" s="96"/>
      <c r="X527" s="23"/>
      <c r="Y527" s="96"/>
      <c r="Z527" s="96"/>
      <c r="AA527" s="23"/>
      <c r="AB527" s="96"/>
      <c r="AC527" s="96"/>
      <c r="AD527" s="23"/>
      <c r="AE527" s="96"/>
      <c r="AF527" s="96"/>
      <c r="AG527" s="23"/>
      <c r="AH527" s="96"/>
      <c r="AI527" s="96"/>
      <c r="AJ527" s="23"/>
      <c r="AK527" s="96"/>
      <c r="AL527" s="96"/>
      <c r="AM527" s="23"/>
      <c r="AN527" s="96"/>
      <c r="AO527" s="96"/>
      <c r="AP527" s="23"/>
      <c r="AQ527" s="96"/>
      <c r="AR527" s="96"/>
      <c r="AS527" s="23"/>
      <c r="AT527" s="27"/>
      <c r="AU527" s="27"/>
      <c r="AV527" s="33"/>
      <c r="AW527" s="27"/>
      <c r="AX527" s="155"/>
      <c r="AY527" s="65"/>
      <c r="AZ527" s="7"/>
      <c r="BA527" s="62"/>
      <c r="BB527" s="62"/>
      <c r="BC527" s="7"/>
      <c r="BD527" s="62"/>
      <c r="BE527" s="62"/>
      <c r="BF527" s="27"/>
      <c r="BG527" s="62"/>
      <c r="BH527" s="32"/>
      <c r="BI527" s="146"/>
      <c r="BJ527" s="62"/>
      <c r="BK527" s="32"/>
      <c r="BL527" s="146"/>
      <c r="BM527" s="62"/>
      <c r="BN527" s="32"/>
      <c r="BO527" s="146"/>
      <c r="BP527" s="159"/>
      <c r="BQ527" s="64"/>
      <c r="BR527" s="27"/>
      <c r="BS527" s="27"/>
      <c r="BU527" s="146"/>
      <c r="BV527" s="27"/>
      <c r="BW527" s="27"/>
      <c r="BX527" s="146"/>
      <c r="BY527" s="27"/>
      <c r="CA527" s="146"/>
      <c r="CB527" s="27"/>
      <c r="CD527" s="146"/>
      <c r="CF527" s="27"/>
      <c r="CG527" s="50"/>
      <c r="CH527" s="33"/>
      <c r="CI527" s="27"/>
      <c r="CJ527" s="161"/>
      <c r="CK527" s="27"/>
      <c r="CL527" s="27"/>
      <c r="CM527" s="27"/>
      <c r="CN527" s="27"/>
      <c r="CQ527" s="33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42"/>
      <c r="DQ527" s="78"/>
      <c r="DR527" s="101"/>
      <c r="DS527" s="33"/>
      <c r="FA527" s="119"/>
      <c r="FB527" s="119"/>
      <c r="FC527" s="119"/>
      <c r="FD527" s="119"/>
      <c r="FE527" s="119"/>
      <c r="FF527" s="119"/>
      <c r="FG527" s="119"/>
      <c r="FH527" s="119"/>
      <c r="FI527" s="119"/>
    </row>
    <row r="528" spans="2:165" s="29" customFormat="1" x14ac:dyDescent="0.25">
      <c r="B528" s="33"/>
      <c r="C528" s="33"/>
      <c r="D528" s="61"/>
      <c r="E528" s="33"/>
      <c r="F528" s="27"/>
      <c r="G528" s="33"/>
      <c r="I528" s="33"/>
      <c r="K528" s="58"/>
      <c r="M528" s="27"/>
      <c r="N528" s="63"/>
      <c r="P528" s="33"/>
      <c r="R528" s="33"/>
      <c r="T528" s="23"/>
      <c r="U528" s="23"/>
      <c r="V528" s="96"/>
      <c r="W528" s="96"/>
      <c r="X528" s="23"/>
      <c r="Y528" s="96"/>
      <c r="Z528" s="96"/>
      <c r="AA528" s="23"/>
      <c r="AB528" s="96"/>
      <c r="AC528" s="96"/>
      <c r="AD528" s="23"/>
      <c r="AE528" s="96"/>
      <c r="AF528" s="96"/>
      <c r="AG528" s="23"/>
      <c r="AH528" s="96"/>
      <c r="AI528" s="96"/>
      <c r="AJ528" s="23"/>
      <c r="AK528" s="96"/>
      <c r="AL528" s="96"/>
      <c r="AM528" s="23"/>
      <c r="AN528" s="96"/>
      <c r="AO528" s="96"/>
      <c r="AP528" s="23"/>
      <c r="AQ528" s="96"/>
      <c r="AR528" s="96"/>
      <c r="AS528" s="23"/>
      <c r="AT528" s="27"/>
      <c r="AU528" s="27"/>
      <c r="AV528" s="33"/>
      <c r="AW528" s="27"/>
      <c r="AX528" s="155"/>
      <c r="AY528" s="65"/>
      <c r="AZ528" s="7"/>
      <c r="BA528" s="62"/>
      <c r="BB528" s="62"/>
      <c r="BC528" s="7"/>
      <c r="BD528" s="62"/>
      <c r="BE528" s="62"/>
      <c r="BF528" s="27"/>
      <c r="BG528" s="62"/>
      <c r="BH528" s="32"/>
      <c r="BI528" s="146"/>
      <c r="BJ528" s="62"/>
      <c r="BK528" s="32"/>
      <c r="BL528" s="146"/>
      <c r="BM528" s="62"/>
      <c r="BN528" s="32"/>
      <c r="BO528" s="146"/>
      <c r="BP528" s="159"/>
      <c r="BQ528" s="64"/>
      <c r="BR528" s="27"/>
      <c r="BS528" s="27"/>
      <c r="BU528" s="146"/>
      <c r="BV528" s="27"/>
      <c r="BW528" s="27"/>
      <c r="BX528" s="146"/>
      <c r="BY528" s="27"/>
      <c r="CA528" s="146"/>
      <c r="CB528" s="27"/>
      <c r="CD528" s="146"/>
      <c r="CF528" s="27"/>
      <c r="CG528" s="50"/>
      <c r="CH528" s="33"/>
      <c r="CI528" s="27"/>
      <c r="CJ528" s="161"/>
      <c r="CK528" s="27"/>
      <c r="CL528" s="27"/>
      <c r="CM528" s="27"/>
      <c r="CN528" s="27"/>
      <c r="CQ528" s="33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42"/>
      <c r="DQ528" s="78"/>
      <c r="DR528" s="101"/>
      <c r="DS528" s="33"/>
      <c r="FA528" s="119"/>
      <c r="FB528" s="119"/>
      <c r="FC528" s="119"/>
      <c r="FD528" s="119"/>
      <c r="FE528" s="119"/>
      <c r="FF528" s="119"/>
      <c r="FG528" s="119"/>
      <c r="FH528" s="119"/>
      <c r="FI528" s="119"/>
    </row>
    <row r="529" spans="2:165" s="29" customFormat="1" x14ac:dyDescent="0.25">
      <c r="B529" s="33"/>
      <c r="C529" s="33"/>
      <c r="D529" s="61"/>
      <c r="E529" s="33"/>
      <c r="F529" s="27"/>
      <c r="G529" s="33"/>
      <c r="I529" s="33"/>
      <c r="K529" s="58"/>
      <c r="M529" s="27"/>
      <c r="N529" s="63"/>
      <c r="P529" s="33"/>
      <c r="R529" s="33"/>
      <c r="T529" s="23"/>
      <c r="U529" s="23"/>
      <c r="V529" s="96"/>
      <c r="W529" s="96"/>
      <c r="X529" s="23"/>
      <c r="Y529" s="96"/>
      <c r="Z529" s="96"/>
      <c r="AA529" s="23"/>
      <c r="AB529" s="96"/>
      <c r="AC529" s="96"/>
      <c r="AD529" s="23"/>
      <c r="AE529" s="96"/>
      <c r="AF529" s="96"/>
      <c r="AG529" s="23"/>
      <c r="AH529" s="96"/>
      <c r="AI529" s="96"/>
      <c r="AJ529" s="23"/>
      <c r="AK529" s="96"/>
      <c r="AL529" s="96"/>
      <c r="AM529" s="23"/>
      <c r="AN529" s="96"/>
      <c r="AO529" s="96"/>
      <c r="AP529" s="23"/>
      <c r="AQ529" s="96"/>
      <c r="AR529" s="96"/>
      <c r="AS529" s="23"/>
      <c r="AT529" s="27"/>
      <c r="AU529" s="27"/>
      <c r="AV529" s="33"/>
      <c r="AW529" s="27"/>
      <c r="AX529" s="155"/>
      <c r="AY529" s="65"/>
      <c r="AZ529" s="7"/>
      <c r="BA529" s="62"/>
      <c r="BB529" s="62"/>
      <c r="BC529" s="7"/>
      <c r="BD529" s="62"/>
      <c r="BE529" s="62"/>
      <c r="BF529" s="27"/>
      <c r="BG529" s="62"/>
      <c r="BH529" s="32"/>
      <c r="BI529" s="146"/>
      <c r="BJ529" s="62"/>
      <c r="BK529" s="32"/>
      <c r="BL529" s="146"/>
      <c r="BM529" s="62"/>
      <c r="BN529" s="32"/>
      <c r="BO529" s="146"/>
      <c r="BP529" s="159"/>
      <c r="BQ529" s="64"/>
      <c r="BR529" s="27"/>
      <c r="BS529" s="27"/>
      <c r="BU529" s="146"/>
      <c r="BV529" s="27"/>
      <c r="BW529" s="27"/>
      <c r="BX529" s="146"/>
      <c r="BY529" s="27"/>
      <c r="CA529" s="146"/>
      <c r="CB529" s="27"/>
      <c r="CD529" s="146"/>
      <c r="CF529" s="27"/>
      <c r="CG529" s="50"/>
      <c r="CH529" s="33"/>
      <c r="CI529" s="27"/>
      <c r="CJ529" s="161"/>
      <c r="CK529" s="27"/>
      <c r="CL529" s="27"/>
      <c r="CM529" s="27"/>
      <c r="CN529" s="27"/>
      <c r="CQ529" s="33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42"/>
      <c r="DQ529" s="78"/>
      <c r="DR529" s="101"/>
      <c r="DS529" s="33"/>
      <c r="FA529" s="119"/>
      <c r="FB529" s="119"/>
      <c r="FC529" s="119"/>
      <c r="FD529" s="119"/>
      <c r="FE529" s="119"/>
      <c r="FF529" s="119"/>
      <c r="FG529" s="119"/>
      <c r="FH529" s="119"/>
      <c r="FI529" s="119"/>
    </row>
    <row r="530" spans="2:165" s="29" customFormat="1" x14ac:dyDescent="0.25">
      <c r="B530" s="33"/>
      <c r="C530" s="33"/>
      <c r="D530" s="61"/>
      <c r="E530" s="33"/>
      <c r="F530" s="27"/>
      <c r="G530" s="33"/>
      <c r="I530" s="33"/>
      <c r="K530" s="58"/>
      <c r="M530" s="27"/>
      <c r="N530" s="63"/>
      <c r="P530" s="33"/>
      <c r="R530" s="33"/>
      <c r="T530" s="23"/>
      <c r="U530" s="23"/>
      <c r="V530" s="96"/>
      <c r="W530" s="96"/>
      <c r="X530" s="23"/>
      <c r="Y530" s="96"/>
      <c r="Z530" s="96"/>
      <c r="AA530" s="23"/>
      <c r="AB530" s="96"/>
      <c r="AC530" s="96"/>
      <c r="AD530" s="23"/>
      <c r="AE530" s="96"/>
      <c r="AF530" s="96"/>
      <c r="AG530" s="23"/>
      <c r="AH530" s="96"/>
      <c r="AI530" s="96"/>
      <c r="AJ530" s="23"/>
      <c r="AK530" s="96"/>
      <c r="AL530" s="96"/>
      <c r="AM530" s="23"/>
      <c r="AN530" s="96"/>
      <c r="AO530" s="96"/>
      <c r="AP530" s="23"/>
      <c r="AQ530" s="96"/>
      <c r="AR530" s="96"/>
      <c r="AS530" s="23"/>
      <c r="AT530" s="27"/>
      <c r="AU530" s="27"/>
      <c r="AV530" s="33"/>
      <c r="AW530" s="27"/>
      <c r="AX530" s="155"/>
      <c r="AY530" s="65"/>
      <c r="AZ530" s="7"/>
      <c r="BA530" s="62"/>
      <c r="BB530" s="62"/>
      <c r="BC530" s="7"/>
      <c r="BD530" s="62"/>
      <c r="BE530" s="62"/>
      <c r="BF530" s="27"/>
      <c r="BG530" s="62"/>
      <c r="BH530" s="32"/>
      <c r="BI530" s="146"/>
      <c r="BJ530" s="62"/>
      <c r="BK530" s="32"/>
      <c r="BL530" s="146"/>
      <c r="BM530" s="62"/>
      <c r="BN530" s="32"/>
      <c r="BO530" s="146"/>
      <c r="BP530" s="159"/>
      <c r="BQ530" s="64"/>
      <c r="BR530" s="27"/>
      <c r="BS530" s="27"/>
      <c r="BU530" s="146"/>
      <c r="BV530" s="27"/>
      <c r="BW530" s="27"/>
      <c r="BX530" s="146"/>
      <c r="BY530" s="27"/>
      <c r="CA530" s="146"/>
      <c r="CB530" s="27"/>
      <c r="CD530" s="146"/>
      <c r="CF530" s="27"/>
      <c r="CG530" s="50"/>
      <c r="CH530" s="33"/>
      <c r="CI530" s="27"/>
      <c r="CJ530" s="161"/>
      <c r="CK530" s="27"/>
      <c r="CL530" s="27"/>
      <c r="CM530" s="27"/>
      <c r="CN530" s="27"/>
      <c r="CQ530" s="33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42"/>
      <c r="DQ530" s="78"/>
      <c r="DR530" s="101"/>
      <c r="DS530" s="33"/>
      <c r="FA530" s="119"/>
      <c r="FB530" s="119"/>
      <c r="FC530" s="119"/>
      <c r="FD530" s="119"/>
      <c r="FE530" s="119"/>
      <c r="FF530" s="119"/>
      <c r="FG530" s="119"/>
      <c r="FH530" s="119"/>
      <c r="FI530" s="119"/>
    </row>
    <row r="531" spans="2:165" s="29" customFormat="1" x14ac:dyDescent="0.25">
      <c r="B531" s="33"/>
      <c r="C531" s="33"/>
      <c r="D531" s="61"/>
      <c r="E531" s="33"/>
      <c r="F531" s="27"/>
      <c r="G531" s="33"/>
      <c r="I531" s="33"/>
      <c r="K531" s="58"/>
      <c r="M531" s="27"/>
      <c r="N531" s="63"/>
      <c r="P531" s="33"/>
      <c r="R531" s="33"/>
      <c r="T531" s="23"/>
      <c r="U531" s="23"/>
      <c r="V531" s="96"/>
      <c r="W531" s="96"/>
      <c r="X531" s="23"/>
      <c r="Y531" s="96"/>
      <c r="Z531" s="96"/>
      <c r="AA531" s="23"/>
      <c r="AB531" s="96"/>
      <c r="AC531" s="96"/>
      <c r="AD531" s="23"/>
      <c r="AE531" s="96"/>
      <c r="AF531" s="96"/>
      <c r="AG531" s="23"/>
      <c r="AH531" s="96"/>
      <c r="AI531" s="96"/>
      <c r="AJ531" s="23"/>
      <c r="AK531" s="96"/>
      <c r="AL531" s="96"/>
      <c r="AM531" s="23"/>
      <c r="AN531" s="96"/>
      <c r="AO531" s="96"/>
      <c r="AP531" s="23"/>
      <c r="AQ531" s="96"/>
      <c r="AR531" s="96"/>
      <c r="AS531" s="23"/>
      <c r="AT531" s="27"/>
      <c r="AU531" s="27"/>
      <c r="AV531" s="33"/>
      <c r="AW531" s="27"/>
      <c r="AX531" s="155"/>
      <c r="AY531" s="65"/>
      <c r="AZ531" s="7"/>
      <c r="BA531" s="62"/>
      <c r="BB531" s="62"/>
      <c r="BC531" s="7"/>
      <c r="BD531" s="62"/>
      <c r="BE531" s="62"/>
      <c r="BF531" s="27"/>
      <c r="BG531" s="62"/>
      <c r="BH531" s="32"/>
      <c r="BI531" s="146"/>
      <c r="BJ531" s="62"/>
      <c r="BK531" s="32"/>
      <c r="BL531" s="146"/>
      <c r="BM531" s="62"/>
      <c r="BN531" s="32"/>
      <c r="BO531" s="146"/>
      <c r="BP531" s="159"/>
      <c r="BQ531" s="64"/>
      <c r="BR531" s="27"/>
      <c r="BS531" s="27"/>
      <c r="BU531" s="146"/>
      <c r="BV531" s="27"/>
      <c r="BW531" s="27"/>
      <c r="BX531" s="146"/>
      <c r="BY531" s="27"/>
      <c r="CA531" s="146"/>
      <c r="CB531" s="27"/>
      <c r="CD531" s="146"/>
      <c r="CF531" s="27"/>
      <c r="CG531" s="50"/>
      <c r="CH531" s="33"/>
      <c r="CI531" s="27"/>
      <c r="CJ531" s="161"/>
      <c r="CK531" s="27"/>
      <c r="CL531" s="27"/>
      <c r="CM531" s="27"/>
      <c r="CN531" s="27"/>
      <c r="CQ531" s="33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42"/>
      <c r="DQ531" s="78"/>
      <c r="DR531" s="101"/>
      <c r="DS531" s="33"/>
      <c r="FA531" s="119"/>
      <c r="FB531" s="119"/>
      <c r="FC531" s="119"/>
      <c r="FD531" s="119"/>
      <c r="FE531" s="119"/>
      <c r="FF531" s="119"/>
      <c r="FG531" s="119"/>
      <c r="FH531" s="119"/>
      <c r="FI531" s="119"/>
    </row>
    <row r="532" spans="2:165" s="29" customFormat="1" x14ac:dyDescent="0.25">
      <c r="B532" s="33"/>
      <c r="C532" s="33"/>
      <c r="D532" s="61"/>
      <c r="E532" s="33"/>
      <c r="F532" s="27"/>
      <c r="G532" s="33"/>
      <c r="I532" s="33"/>
      <c r="K532" s="58"/>
      <c r="M532" s="27"/>
      <c r="N532" s="63"/>
      <c r="P532" s="33"/>
      <c r="R532" s="33"/>
      <c r="T532" s="23"/>
      <c r="U532" s="23"/>
      <c r="V532" s="96"/>
      <c r="W532" s="96"/>
      <c r="X532" s="23"/>
      <c r="Y532" s="96"/>
      <c r="Z532" s="96"/>
      <c r="AA532" s="23"/>
      <c r="AB532" s="96"/>
      <c r="AC532" s="96"/>
      <c r="AD532" s="23"/>
      <c r="AE532" s="96"/>
      <c r="AF532" s="96"/>
      <c r="AG532" s="23"/>
      <c r="AH532" s="96"/>
      <c r="AI532" s="96"/>
      <c r="AJ532" s="23"/>
      <c r="AK532" s="96"/>
      <c r="AL532" s="96"/>
      <c r="AM532" s="23"/>
      <c r="AN532" s="96"/>
      <c r="AO532" s="96"/>
      <c r="AP532" s="23"/>
      <c r="AQ532" s="96"/>
      <c r="AR532" s="96"/>
      <c r="AS532" s="23"/>
      <c r="AT532" s="27"/>
      <c r="AU532" s="27"/>
      <c r="AV532" s="33"/>
      <c r="AW532" s="27"/>
      <c r="AX532" s="155"/>
      <c r="AY532" s="65"/>
      <c r="AZ532" s="7"/>
      <c r="BA532" s="62"/>
      <c r="BB532" s="62"/>
      <c r="BC532" s="7"/>
      <c r="BD532" s="62"/>
      <c r="BE532" s="62"/>
      <c r="BF532" s="27"/>
      <c r="BG532" s="62"/>
      <c r="BH532" s="32"/>
      <c r="BI532" s="146"/>
      <c r="BJ532" s="62"/>
      <c r="BK532" s="32"/>
      <c r="BL532" s="146"/>
      <c r="BM532" s="62"/>
      <c r="BN532" s="32"/>
      <c r="BO532" s="146"/>
      <c r="BP532" s="159"/>
      <c r="BQ532" s="64"/>
      <c r="BR532" s="27"/>
      <c r="BS532" s="27"/>
      <c r="BU532" s="146"/>
      <c r="BV532" s="27"/>
      <c r="BW532" s="27"/>
      <c r="BX532" s="146"/>
      <c r="BY532" s="27"/>
      <c r="CA532" s="146"/>
      <c r="CB532" s="27"/>
      <c r="CD532" s="146"/>
      <c r="CF532" s="27"/>
      <c r="CG532" s="50"/>
      <c r="CH532" s="33"/>
      <c r="CI532" s="27"/>
      <c r="CJ532" s="161"/>
      <c r="CK532" s="27"/>
      <c r="CL532" s="27"/>
      <c r="CM532" s="27"/>
      <c r="CN532" s="27"/>
      <c r="CQ532" s="33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42"/>
      <c r="DQ532" s="78"/>
      <c r="DR532" s="101"/>
      <c r="DS532" s="33"/>
      <c r="FA532" s="119"/>
      <c r="FB532" s="119"/>
      <c r="FC532" s="119"/>
      <c r="FD532" s="119"/>
      <c r="FE532" s="119"/>
      <c r="FF532" s="119"/>
      <c r="FG532" s="119"/>
      <c r="FH532" s="119"/>
      <c r="FI532" s="119"/>
    </row>
    <row r="533" spans="2:165" s="29" customFormat="1" x14ac:dyDescent="0.25">
      <c r="B533" s="33"/>
      <c r="C533" s="33"/>
      <c r="D533" s="61"/>
      <c r="E533" s="33"/>
      <c r="F533" s="27"/>
      <c r="G533" s="33"/>
      <c r="I533" s="33"/>
      <c r="K533" s="58"/>
      <c r="M533" s="27"/>
      <c r="N533" s="63"/>
      <c r="P533" s="33"/>
      <c r="R533" s="33"/>
      <c r="T533" s="23"/>
      <c r="U533" s="23"/>
      <c r="V533" s="96"/>
      <c r="W533" s="96"/>
      <c r="X533" s="23"/>
      <c r="Y533" s="96"/>
      <c r="Z533" s="96"/>
      <c r="AA533" s="23"/>
      <c r="AB533" s="96"/>
      <c r="AC533" s="96"/>
      <c r="AD533" s="23"/>
      <c r="AE533" s="96"/>
      <c r="AF533" s="96"/>
      <c r="AG533" s="23"/>
      <c r="AH533" s="96"/>
      <c r="AI533" s="96"/>
      <c r="AJ533" s="23"/>
      <c r="AK533" s="96"/>
      <c r="AL533" s="96"/>
      <c r="AM533" s="23"/>
      <c r="AN533" s="96"/>
      <c r="AO533" s="96"/>
      <c r="AP533" s="23"/>
      <c r="AQ533" s="96"/>
      <c r="AR533" s="96"/>
      <c r="AS533" s="23"/>
      <c r="AT533" s="27"/>
      <c r="AU533" s="27"/>
      <c r="AV533" s="33"/>
      <c r="AW533" s="27"/>
      <c r="AX533" s="155"/>
      <c r="AY533" s="65"/>
      <c r="AZ533" s="7"/>
      <c r="BA533" s="62"/>
      <c r="BB533" s="62"/>
      <c r="BC533" s="7"/>
      <c r="BD533" s="62"/>
      <c r="BE533" s="62"/>
      <c r="BF533" s="27"/>
      <c r="BG533" s="62"/>
      <c r="BH533" s="32"/>
      <c r="BI533" s="146"/>
      <c r="BJ533" s="62"/>
      <c r="BK533" s="32"/>
      <c r="BL533" s="146"/>
      <c r="BM533" s="62"/>
      <c r="BN533" s="32"/>
      <c r="BO533" s="146"/>
      <c r="BP533" s="159"/>
      <c r="BQ533" s="64"/>
      <c r="BR533" s="27"/>
      <c r="BS533" s="27"/>
      <c r="BU533" s="146"/>
      <c r="BV533" s="27"/>
      <c r="BW533" s="27"/>
      <c r="BX533" s="146"/>
      <c r="BY533" s="27"/>
      <c r="CA533" s="146"/>
      <c r="CB533" s="27"/>
      <c r="CD533" s="146"/>
      <c r="CF533" s="27"/>
      <c r="CG533" s="50"/>
      <c r="CH533" s="33"/>
      <c r="CI533" s="27"/>
      <c r="CJ533" s="161"/>
      <c r="CK533" s="27"/>
      <c r="CL533" s="27"/>
      <c r="CM533" s="27"/>
      <c r="CN533" s="27"/>
      <c r="CQ533" s="33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42"/>
      <c r="DQ533" s="78"/>
      <c r="DR533" s="101"/>
      <c r="DS533" s="33"/>
      <c r="FA533" s="119"/>
      <c r="FB533" s="119"/>
      <c r="FC533" s="119"/>
      <c r="FD533" s="119"/>
      <c r="FE533" s="119"/>
      <c r="FF533" s="119"/>
      <c r="FG533" s="119"/>
      <c r="FH533" s="119"/>
      <c r="FI533" s="119"/>
    </row>
    <row r="534" spans="2:165" s="29" customFormat="1" x14ac:dyDescent="0.25">
      <c r="B534" s="33"/>
      <c r="C534" s="33"/>
      <c r="D534" s="61"/>
      <c r="E534" s="33"/>
      <c r="F534" s="27"/>
      <c r="G534" s="33"/>
      <c r="I534" s="33"/>
      <c r="K534" s="58"/>
      <c r="M534" s="27"/>
      <c r="N534" s="63"/>
      <c r="P534" s="33"/>
      <c r="R534" s="33"/>
      <c r="T534" s="23"/>
      <c r="U534" s="23"/>
      <c r="V534" s="96"/>
      <c r="W534" s="96"/>
      <c r="X534" s="23"/>
      <c r="Y534" s="96"/>
      <c r="Z534" s="96"/>
      <c r="AA534" s="23"/>
      <c r="AB534" s="96"/>
      <c r="AC534" s="96"/>
      <c r="AD534" s="23"/>
      <c r="AE534" s="96"/>
      <c r="AF534" s="96"/>
      <c r="AG534" s="23"/>
      <c r="AH534" s="96"/>
      <c r="AI534" s="96"/>
      <c r="AJ534" s="23"/>
      <c r="AK534" s="96"/>
      <c r="AL534" s="96"/>
      <c r="AM534" s="23"/>
      <c r="AN534" s="96"/>
      <c r="AO534" s="96"/>
      <c r="AP534" s="23"/>
      <c r="AQ534" s="96"/>
      <c r="AR534" s="96"/>
      <c r="AS534" s="23"/>
      <c r="AT534" s="27"/>
      <c r="AU534" s="27"/>
      <c r="AV534" s="33"/>
      <c r="AW534" s="27"/>
      <c r="AX534" s="155"/>
      <c r="AY534" s="65"/>
      <c r="AZ534" s="7"/>
      <c r="BA534" s="62"/>
      <c r="BB534" s="62"/>
      <c r="BC534" s="7"/>
      <c r="BD534" s="62"/>
      <c r="BE534" s="62"/>
      <c r="BF534" s="27"/>
      <c r="BG534" s="62"/>
      <c r="BH534" s="32"/>
      <c r="BI534" s="146"/>
      <c r="BJ534" s="62"/>
      <c r="BK534" s="32"/>
      <c r="BL534" s="146"/>
      <c r="BM534" s="62"/>
      <c r="BN534" s="32"/>
      <c r="BO534" s="146"/>
      <c r="BP534" s="159"/>
      <c r="BQ534" s="64"/>
      <c r="BR534" s="27"/>
      <c r="BS534" s="27"/>
      <c r="BU534" s="146"/>
      <c r="BV534" s="27"/>
      <c r="BW534" s="27"/>
      <c r="BX534" s="146"/>
      <c r="BY534" s="27"/>
      <c r="CA534" s="146"/>
      <c r="CB534" s="27"/>
      <c r="CD534" s="146"/>
      <c r="CF534" s="27"/>
      <c r="CG534" s="50"/>
      <c r="CH534" s="33"/>
      <c r="CI534" s="27"/>
      <c r="CJ534" s="161"/>
      <c r="CK534" s="27"/>
      <c r="CL534" s="27"/>
      <c r="CM534" s="27"/>
      <c r="CN534" s="27"/>
      <c r="CQ534" s="33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42"/>
      <c r="DQ534" s="78"/>
      <c r="DR534" s="101"/>
      <c r="DS534" s="33"/>
      <c r="FA534" s="119"/>
      <c r="FB534" s="119"/>
      <c r="FC534" s="119"/>
      <c r="FD534" s="119"/>
      <c r="FE534" s="119"/>
      <c r="FF534" s="119"/>
      <c r="FG534" s="119"/>
      <c r="FH534" s="119"/>
      <c r="FI534" s="119"/>
    </row>
    <row r="535" spans="2:165" s="29" customFormat="1" x14ac:dyDescent="0.25">
      <c r="B535" s="33"/>
      <c r="C535" s="33"/>
      <c r="D535" s="61"/>
      <c r="E535" s="33"/>
      <c r="F535" s="27"/>
      <c r="G535" s="33"/>
      <c r="I535" s="33"/>
      <c r="K535" s="58"/>
      <c r="M535" s="27"/>
      <c r="N535" s="63"/>
      <c r="P535" s="33"/>
      <c r="R535" s="33"/>
      <c r="T535" s="23"/>
      <c r="U535" s="23"/>
      <c r="V535" s="96"/>
      <c r="W535" s="96"/>
      <c r="X535" s="23"/>
      <c r="Y535" s="96"/>
      <c r="Z535" s="96"/>
      <c r="AA535" s="23"/>
      <c r="AB535" s="96"/>
      <c r="AC535" s="96"/>
      <c r="AD535" s="23"/>
      <c r="AE535" s="96"/>
      <c r="AF535" s="96"/>
      <c r="AG535" s="23"/>
      <c r="AH535" s="96"/>
      <c r="AI535" s="96"/>
      <c r="AJ535" s="23"/>
      <c r="AK535" s="96"/>
      <c r="AL535" s="96"/>
      <c r="AM535" s="23"/>
      <c r="AN535" s="96"/>
      <c r="AO535" s="96"/>
      <c r="AP535" s="23"/>
      <c r="AQ535" s="96"/>
      <c r="AR535" s="96"/>
      <c r="AS535" s="23"/>
      <c r="AT535" s="27"/>
      <c r="AU535" s="27"/>
      <c r="AV535" s="33"/>
      <c r="AW535" s="27"/>
      <c r="AX535" s="155"/>
      <c r="AY535" s="65"/>
      <c r="AZ535" s="7"/>
      <c r="BA535" s="62"/>
      <c r="BB535" s="62"/>
      <c r="BC535" s="7"/>
      <c r="BD535" s="62"/>
      <c r="BE535" s="62"/>
      <c r="BF535" s="27"/>
      <c r="BG535" s="62"/>
      <c r="BH535" s="32"/>
      <c r="BI535" s="146"/>
      <c r="BJ535" s="62"/>
      <c r="BK535" s="32"/>
      <c r="BL535" s="146"/>
      <c r="BM535" s="62"/>
      <c r="BN535" s="32"/>
      <c r="BO535" s="146"/>
      <c r="BP535" s="159"/>
      <c r="BQ535" s="64"/>
      <c r="BR535" s="27"/>
      <c r="BS535" s="27"/>
      <c r="BU535" s="146"/>
      <c r="BV535" s="27"/>
      <c r="BW535" s="27"/>
      <c r="BX535" s="146"/>
      <c r="BY535" s="27"/>
      <c r="CA535" s="146"/>
      <c r="CB535" s="27"/>
      <c r="CD535" s="146"/>
      <c r="CF535" s="27"/>
      <c r="CG535" s="50"/>
      <c r="CH535" s="33"/>
      <c r="CI535" s="27"/>
      <c r="CJ535" s="161"/>
      <c r="CK535" s="27"/>
      <c r="CL535" s="27"/>
      <c r="CM535" s="27"/>
      <c r="CN535" s="27"/>
      <c r="CQ535" s="33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42"/>
      <c r="DQ535" s="78"/>
      <c r="DR535" s="101"/>
      <c r="DS535" s="33"/>
      <c r="FA535" s="119"/>
      <c r="FB535" s="119"/>
      <c r="FC535" s="119"/>
      <c r="FD535" s="119"/>
      <c r="FE535" s="119"/>
      <c r="FF535" s="119"/>
      <c r="FG535" s="119"/>
      <c r="FH535" s="119"/>
      <c r="FI535" s="119"/>
    </row>
    <row r="536" spans="2:165" s="29" customFormat="1" x14ac:dyDescent="0.25">
      <c r="B536" s="33"/>
      <c r="C536" s="33"/>
      <c r="D536" s="66"/>
      <c r="E536" s="33"/>
      <c r="F536" s="27"/>
      <c r="G536" s="33"/>
      <c r="I536" s="33"/>
      <c r="K536" s="58"/>
      <c r="M536" s="27"/>
      <c r="N536" s="63"/>
      <c r="P536" s="33"/>
      <c r="R536" s="33"/>
      <c r="T536" s="23"/>
      <c r="U536" s="23"/>
      <c r="V536" s="96"/>
      <c r="W536" s="96"/>
      <c r="X536" s="23"/>
      <c r="Y536" s="96"/>
      <c r="Z536" s="96"/>
      <c r="AA536" s="23"/>
      <c r="AB536" s="96"/>
      <c r="AC536" s="96"/>
      <c r="AD536" s="23"/>
      <c r="AE536" s="96"/>
      <c r="AF536" s="96"/>
      <c r="AG536" s="23"/>
      <c r="AH536" s="96"/>
      <c r="AI536" s="96"/>
      <c r="AJ536" s="23"/>
      <c r="AK536" s="96"/>
      <c r="AL536" s="96"/>
      <c r="AM536" s="23"/>
      <c r="AN536" s="96"/>
      <c r="AO536" s="96"/>
      <c r="AP536" s="23"/>
      <c r="AQ536" s="96"/>
      <c r="AR536" s="96"/>
      <c r="AS536" s="23"/>
      <c r="AT536" s="27"/>
      <c r="AU536" s="27"/>
      <c r="AV536" s="33"/>
      <c r="AW536" s="27"/>
      <c r="AX536" s="155"/>
      <c r="AY536" s="65"/>
      <c r="AZ536" s="7"/>
      <c r="BA536" s="62"/>
      <c r="BB536" s="62"/>
      <c r="BC536" s="7"/>
      <c r="BD536" s="62"/>
      <c r="BE536" s="62"/>
      <c r="BF536" s="27"/>
      <c r="BG536" s="62"/>
      <c r="BH536" s="32"/>
      <c r="BI536" s="146"/>
      <c r="BJ536" s="62"/>
      <c r="BK536" s="32"/>
      <c r="BL536" s="146"/>
      <c r="BM536" s="62"/>
      <c r="BN536" s="32"/>
      <c r="BO536" s="146"/>
      <c r="BP536" s="159"/>
      <c r="BQ536" s="64"/>
      <c r="BR536" s="27"/>
      <c r="BS536" s="27"/>
      <c r="BU536" s="146"/>
      <c r="BV536" s="27"/>
      <c r="BW536" s="27"/>
      <c r="BX536" s="146"/>
      <c r="BY536" s="27"/>
      <c r="CA536" s="146"/>
      <c r="CB536" s="27"/>
      <c r="CD536" s="146"/>
      <c r="CF536" s="27"/>
      <c r="CG536" s="50"/>
      <c r="CH536" s="33"/>
      <c r="CI536" s="27"/>
      <c r="CJ536" s="161"/>
      <c r="CK536" s="27"/>
      <c r="CL536" s="27"/>
      <c r="CM536" s="27"/>
      <c r="CN536" s="27"/>
      <c r="CQ536" s="33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42"/>
      <c r="DQ536" s="78"/>
      <c r="DR536" s="101"/>
      <c r="DS536" s="33"/>
      <c r="FA536" s="119"/>
      <c r="FB536" s="119"/>
      <c r="FC536" s="119"/>
      <c r="FD536" s="119"/>
      <c r="FE536" s="119"/>
      <c r="FF536" s="119"/>
      <c r="FG536" s="119"/>
      <c r="FH536" s="119"/>
      <c r="FI536" s="119"/>
    </row>
    <row r="537" spans="2:165" s="29" customFormat="1" x14ac:dyDescent="0.25">
      <c r="B537" s="33"/>
      <c r="C537" s="33"/>
      <c r="D537" s="66"/>
      <c r="E537" s="33"/>
      <c r="F537" s="27"/>
      <c r="G537" s="33"/>
      <c r="I537" s="33"/>
      <c r="K537" s="58"/>
      <c r="M537" s="27"/>
      <c r="N537" s="63"/>
      <c r="P537" s="33"/>
      <c r="R537" s="33"/>
      <c r="T537" s="23"/>
      <c r="U537" s="23"/>
      <c r="V537" s="96"/>
      <c r="W537" s="96"/>
      <c r="X537" s="23"/>
      <c r="Y537" s="96"/>
      <c r="Z537" s="96"/>
      <c r="AA537" s="23"/>
      <c r="AB537" s="96"/>
      <c r="AC537" s="96"/>
      <c r="AD537" s="23"/>
      <c r="AE537" s="96"/>
      <c r="AF537" s="96"/>
      <c r="AG537" s="23"/>
      <c r="AH537" s="96"/>
      <c r="AI537" s="96"/>
      <c r="AJ537" s="23"/>
      <c r="AK537" s="96"/>
      <c r="AL537" s="96"/>
      <c r="AM537" s="23"/>
      <c r="AN537" s="96"/>
      <c r="AO537" s="96"/>
      <c r="AP537" s="23"/>
      <c r="AQ537" s="96"/>
      <c r="AR537" s="96"/>
      <c r="AS537" s="23"/>
      <c r="AT537" s="27"/>
      <c r="AU537" s="27"/>
      <c r="AV537" s="33"/>
      <c r="AW537" s="27"/>
      <c r="AX537" s="155"/>
      <c r="AY537" s="65"/>
      <c r="AZ537" s="7"/>
      <c r="BA537" s="62"/>
      <c r="BB537" s="62"/>
      <c r="BC537" s="7"/>
      <c r="BD537" s="62"/>
      <c r="BE537" s="62"/>
      <c r="BF537" s="27"/>
      <c r="BG537" s="62"/>
      <c r="BH537" s="32"/>
      <c r="BI537" s="146"/>
      <c r="BJ537" s="62"/>
      <c r="BK537" s="32"/>
      <c r="BL537" s="146"/>
      <c r="BM537" s="62"/>
      <c r="BN537" s="32"/>
      <c r="BO537" s="146"/>
      <c r="BP537" s="159"/>
      <c r="BQ537" s="64"/>
      <c r="BR537" s="27"/>
      <c r="BS537" s="27"/>
      <c r="BU537" s="146"/>
      <c r="BV537" s="27"/>
      <c r="BW537" s="27"/>
      <c r="BX537" s="146"/>
      <c r="BY537" s="27"/>
      <c r="CA537" s="146"/>
      <c r="CB537" s="27"/>
      <c r="CD537" s="146"/>
      <c r="CF537" s="27"/>
      <c r="CG537" s="50"/>
      <c r="CH537" s="33"/>
      <c r="CI537" s="27"/>
      <c r="CJ537" s="161"/>
      <c r="CK537" s="27"/>
      <c r="CL537" s="27"/>
      <c r="CM537" s="27"/>
      <c r="CN537" s="27"/>
      <c r="CQ537" s="33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42"/>
      <c r="DQ537" s="78"/>
      <c r="DR537" s="101"/>
      <c r="DS537" s="33"/>
      <c r="FA537" s="119"/>
      <c r="FB537" s="119"/>
      <c r="FC537" s="119"/>
      <c r="FD537" s="119"/>
      <c r="FE537" s="119"/>
      <c r="FF537" s="119"/>
      <c r="FG537" s="119"/>
      <c r="FH537" s="119"/>
      <c r="FI537" s="119"/>
    </row>
    <row r="538" spans="2:165" s="29" customFormat="1" x14ac:dyDescent="0.25">
      <c r="B538" s="33"/>
      <c r="C538" s="33"/>
      <c r="D538" s="61"/>
      <c r="E538" s="33"/>
      <c r="F538" s="27"/>
      <c r="G538" s="33"/>
      <c r="I538" s="33"/>
      <c r="K538" s="58"/>
      <c r="M538" s="27"/>
      <c r="N538" s="63"/>
      <c r="P538" s="33"/>
      <c r="R538" s="33"/>
      <c r="T538" s="23"/>
      <c r="U538" s="23"/>
      <c r="V538" s="96"/>
      <c r="W538" s="96"/>
      <c r="X538" s="23"/>
      <c r="Y538" s="96"/>
      <c r="Z538" s="96"/>
      <c r="AA538" s="23"/>
      <c r="AB538" s="96"/>
      <c r="AC538" s="96"/>
      <c r="AD538" s="23"/>
      <c r="AE538" s="96"/>
      <c r="AF538" s="96"/>
      <c r="AG538" s="23"/>
      <c r="AH538" s="96"/>
      <c r="AI538" s="96"/>
      <c r="AJ538" s="23"/>
      <c r="AK538" s="96"/>
      <c r="AL538" s="96"/>
      <c r="AM538" s="23"/>
      <c r="AN538" s="96"/>
      <c r="AO538" s="96"/>
      <c r="AP538" s="23"/>
      <c r="AQ538" s="96"/>
      <c r="AR538" s="96"/>
      <c r="AS538" s="23"/>
      <c r="AT538" s="27"/>
      <c r="AU538" s="27"/>
      <c r="AV538" s="33"/>
      <c r="AW538" s="27"/>
      <c r="AX538" s="155"/>
      <c r="AY538" s="65"/>
      <c r="AZ538" s="7"/>
      <c r="BA538" s="62"/>
      <c r="BB538" s="62"/>
      <c r="BC538" s="7"/>
      <c r="BD538" s="62"/>
      <c r="BE538" s="62"/>
      <c r="BF538" s="27"/>
      <c r="BG538" s="62"/>
      <c r="BH538" s="32"/>
      <c r="BI538" s="146"/>
      <c r="BJ538" s="62"/>
      <c r="BK538" s="32"/>
      <c r="BL538" s="146"/>
      <c r="BM538" s="62"/>
      <c r="BN538" s="32"/>
      <c r="BO538" s="146"/>
      <c r="BP538" s="159"/>
      <c r="BQ538" s="64"/>
      <c r="BR538" s="27"/>
      <c r="BS538" s="27"/>
      <c r="BU538" s="146"/>
      <c r="BV538" s="27"/>
      <c r="BW538" s="27"/>
      <c r="BX538" s="146"/>
      <c r="BY538" s="27"/>
      <c r="CA538" s="146"/>
      <c r="CB538" s="27"/>
      <c r="CD538" s="146"/>
      <c r="CF538" s="27"/>
      <c r="CG538" s="50"/>
      <c r="CH538" s="33"/>
      <c r="CI538" s="27"/>
      <c r="CJ538" s="161"/>
      <c r="CK538" s="27"/>
      <c r="CL538" s="27"/>
      <c r="CM538" s="27"/>
      <c r="CN538" s="27"/>
      <c r="CQ538" s="33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42"/>
      <c r="DQ538" s="78"/>
      <c r="DR538" s="101"/>
      <c r="DS538" s="33"/>
      <c r="FA538" s="119"/>
      <c r="FB538" s="119"/>
      <c r="FC538" s="119"/>
      <c r="FD538" s="119"/>
      <c r="FE538" s="119"/>
      <c r="FF538" s="119"/>
      <c r="FG538" s="119"/>
      <c r="FH538" s="119"/>
      <c r="FI538" s="119"/>
    </row>
    <row r="539" spans="2:165" s="29" customFormat="1" x14ac:dyDescent="0.25">
      <c r="B539" s="33"/>
      <c r="C539" s="33"/>
      <c r="D539" s="61"/>
      <c r="E539" s="33"/>
      <c r="F539" s="27"/>
      <c r="G539" s="33"/>
      <c r="I539" s="33"/>
      <c r="K539" s="58"/>
      <c r="M539" s="27"/>
      <c r="N539" s="63"/>
      <c r="P539" s="33"/>
      <c r="R539" s="33"/>
      <c r="T539" s="23"/>
      <c r="U539" s="23"/>
      <c r="V539" s="96"/>
      <c r="W539" s="96"/>
      <c r="X539" s="23"/>
      <c r="Y539" s="96"/>
      <c r="Z539" s="96"/>
      <c r="AA539" s="23"/>
      <c r="AB539" s="96"/>
      <c r="AC539" s="96"/>
      <c r="AD539" s="23"/>
      <c r="AE539" s="96"/>
      <c r="AF539" s="96"/>
      <c r="AG539" s="23"/>
      <c r="AH539" s="96"/>
      <c r="AI539" s="96"/>
      <c r="AJ539" s="23"/>
      <c r="AK539" s="96"/>
      <c r="AL539" s="96"/>
      <c r="AM539" s="23"/>
      <c r="AN539" s="96"/>
      <c r="AO539" s="96"/>
      <c r="AP539" s="23"/>
      <c r="AQ539" s="96"/>
      <c r="AR539" s="96"/>
      <c r="AS539" s="23"/>
      <c r="AT539" s="27"/>
      <c r="AU539" s="27"/>
      <c r="AV539" s="33"/>
      <c r="AW539" s="27"/>
      <c r="AX539" s="155"/>
      <c r="AY539" s="65"/>
      <c r="AZ539" s="7"/>
      <c r="BA539" s="62"/>
      <c r="BB539" s="62"/>
      <c r="BC539" s="7"/>
      <c r="BD539" s="62"/>
      <c r="BE539" s="62"/>
      <c r="BF539" s="27"/>
      <c r="BG539" s="62"/>
      <c r="BH539" s="32"/>
      <c r="BI539" s="146"/>
      <c r="BJ539" s="62"/>
      <c r="BK539" s="32"/>
      <c r="BL539" s="146"/>
      <c r="BM539" s="62"/>
      <c r="BN539" s="32"/>
      <c r="BO539" s="146"/>
      <c r="BP539" s="159"/>
      <c r="BQ539" s="64"/>
      <c r="BR539" s="27"/>
      <c r="BS539" s="27"/>
      <c r="BU539" s="146"/>
      <c r="BV539" s="27"/>
      <c r="BW539" s="27"/>
      <c r="BX539" s="146"/>
      <c r="BY539" s="27"/>
      <c r="CA539" s="146"/>
      <c r="CB539" s="27"/>
      <c r="CD539" s="146"/>
      <c r="CF539" s="27"/>
      <c r="CG539" s="50"/>
      <c r="CH539" s="33"/>
      <c r="CI539" s="27"/>
      <c r="CJ539" s="161"/>
      <c r="CK539" s="27"/>
      <c r="CL539" s="27"/>
      <c r="CM539" s="27"/>
      <c r="CN539" s="27"/>
      <c r="CQ539" s="33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42"/>
      <c r="DQ539" s="78"/>
      <c r="DR539" s="101"/>
      <c r="DS539" s="33"/>
      <c r="FA539" s="119"/>
      <c r="FB539" s="119"/>
      <c r="FC539" s="119"/>
      <c r="FD539" s="119"/>
      <c r="FE539" s="119"/>
      <c r="FF539" s="119"/>
      <c r="FG539" s="119"/>
      <c r="FH539" s="119"/>
      <c r="FI539" s="119"/>
    </row>
    <row r="540" spans="2:165" s="29" customFormat="1" x14ac:dyDescent="0.25">
      <c r="B540" s="33"/>
      <c r="C540" s="33"/>
      <c r="D540" s="61"/>
      <c r="E540" s="33"/>
      <c r="F540" s="27"/>
      <c r="G540" s="33"/>
      <c r="I540" s="33"/>
      <c r="K540" s="58"/>
      <c r="M540" s="27"/>
      <c r="N540" s="63"/>
      <c r="P540" s="33"/>
      <c r="R540" s="33"/>
      <c r="T540" s="23"/>
      <c r="U540" s="23"/>
      <c r="V540" s="96"/>
      <c r="W540" s="96"/>
      <c r="X540" s="23"/>
      <c r="Y540" s="96"/>
      <c r="Z540" s="96"/>
      <c r="AA540" s="23"/>
      <c r="AB540" s="96"/>
      <c r="AC540" s="96"/>
      <c r="AD540" s="23"/>
      <c r="AE540" s="96"/>
      <c r="AF540" s="96"/>
      <c r="AG540" s="23"/>
      <c r="AH540" s="96"/>
      <c r="AI540" s="96"/>
      <c r="AJ540" s="23"/>
      <c r="AK540" s="96"/>
      <c r="AL540" s="96"/>
      <c r="AM540" s="23"/>
      <c r="AN540" s="96"/>
      <c r="AO540" s="96"/>
      <c r="AP540" s="23"/>
      <c r="AQ540" s="96"/>
      <c r="AR540" s="96"/>
      <c r="AS540" s="23"/>
      <c r="AT540" s="27"/>
      <c r="AU540" s="27"/>
      <c r="AV540" s="33"/>
      <c r="AW540" s="27"/>
      <c r="AX540" s="155"/>
      <c r="AY540" s="65"/>
      <c r="AZ540" s="7"/>
      <c r="BA540" s="62"/>
      <c r="BB540" s="62"/>
      <c r="BC540" s="7"/>
      <c r="BD540" s="62"/>
      <c r="BE540" s="62"/>
      <c r="BF540" s="27"/>
      <c r="BG540" s="62"/>
      <c r="BH540" s="32"/>
      <c r="BI540" s="146"/>
      <c r="BJ540" s="62"/>
      <c r="BK540" s="32"/>
      <c r="BL540" s="146"/>
      <c r="BM540" s="62"/>
      <c r="BN540" s="32"/>
      <c r="BO540" s="146"/>
      <c r="BP540" s="159"/>
      <c r="BQ540" s="64"/>
      <c r="BR540" s="27"/>
      <c r="BS540" s="27"/>
      <c r="BU540" s="146"/>
      <c r="BV540" s="27"/>
      <c r="BW540" s="27"/>
      <c r="BX540" s="146"/>
      <c r="BY540" s="27"/>
      <c r="CA540" s="146"/>
      <c r="CB540" s="27"/>
      <c r="CD540" s="146"/>
      <c r="CF540" s="27"/>
      <c r="CG540" s="50"/>
      <c r="CH540" s="33"/>
      <c r="CI540" s="27"/>
      <c r="CJ540" s="161"/>
      <c r="CK540" s="27"/>
      <c r="CL540" s="27"/>
      <c r="CM540" s="27"/>
      <c r="CN540" s="27"/>
      <c r="CQ540" s="33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42"/>
      <c r="DQ540" s="78"/>
      <c r="DR540" s="101"/>
      <c r="DS540" s="33"/>
      <c r="FA540" s="119"/>
      <c r="FB540" s="119"/>
      <c r="FC540" s="119"/>
      <c r="FD540" s="119"/>
      <c r="FE540" s="119"/>
      <c r="FF540" s="119"/>
      <c r="FG540" s="119"/>
      <c r="FH540" s="119"/>
      <c r="FI540" s="119"/>
    </row>
    <row r="541" spans="2:165" s="29" customFormat="1" x14ac:dyDescent="0.25">
      <c r="B541" s="33"/>
      <c r="C541" s="33"/>
      <c r="D541" s="61"/>
      <c r="E541" s="33"/>
      <c r="F541" s="27"/>
      <c r="G541" s="33"/>
      <c r="I541" s="33"/>
      <c r="K541" s="58"/>
      <c r="M541" s="27"/>
      <c r="N541" s="63"/>
      <c r="P541" s="33"/>
      <c r="R541" s="33"/>
      <c r="T541" s="23"/>
      <c r="U541" s="23"/>
      <c r="V541" s="96"/>
      <c r="W541" s="96"/>
      <c r="X541" s="23"/>
      <c r="Y541" s="96"/>
      <c r="Z541" s="96"/>
      <c r="AA541" s="23"/>
      <c r="AB541" s="96"/>
      <c r="AC541" s="96"/>
      <c r="AD541" s="23"/>
      <c r="AE541" s="96"/>
      <c r="AF541" s="96"/>
      <c r="AG541" s="23"/>
      <c r="AH541" s="96"/>
      <c r="AI541" s="96"/>
      <c r="AJ541" s="23"/>
      <c r="AK541" s="96"/>
      <c r="AL541" s="96"/>
      <c r="AM541" s="23"/>
      <c r="AN541" s="96"/>
      <c r="AO541" s="96"/>
      <c r="AP541" s="23"/>
      <c r="AQ541" s="96"/>
      <c r="AR541" s="96"/>
      <c r="AS541" s="23"/>
      <c r="AT541" s="27"/>
      <c r="AU541" s="27"/>
      <c r="AV541" s="33"/>
      <c r="AW541" s="27"/>
      <c r="AX541" s="155"/>
      <c r="AY541" s="65"/>
      <c r="AZ541" s="7"/>
      <c r="BA541" s="62"/>
      <c r="BB541" s="62"/>
      <c r="BC541" s="7"/>
      <c r="BD541" s="62"/>
      <c r="BE541" s="62"/>
      <c r="BF541" s="27"/>
      <c r="BG541" s="62"/>
      <c r="BH541" s="32"/>
      <c r="BI541" s="146"/>
      <c r="BJ541" s="62"/>
      <c r="BK541" s="32"/>
      <c r="BL541" s="146"/>
      <c r="BM541" s="62"/>
      <c r="BN541" s="32"/>
      <c r="BO541" s="146"/>
      <c r="BP541" s="159"/>
      <c r="BQ541" s="64"/>
      <c r="BR541" s="27"/>
      <c r="BS541" s="27"/>
      <c r="BU541" s="146"/>
      <c r="BV541" s="27"/>
      <c r="BW541" s="27"/>
      <c r="BX541" s="146"/>
      <c r="BY541" s="27"/>
      <c r="CA541" s="146"/>
      <c r="CB541" s="27"/>
      <c r="CD541" s="146"/>
      <c r="CF541" s="27"/>
      <c r="CG541" s="50"/>
      <c r="CH541" s="33"/>
      <c r="CI541" s="27"/>
      <c r="CJ541" s="161"/>
      <c r="CK541" s="27"/>
      <c r="CL541" s="27"/>
      <c r="CM541" s="27"/>
      <c r="CN541" s="27"/>
      <c r="CQ541" s="33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42"/>
      <c r="DQ541" s="78"/>
      <c r="DR541" s="101"/>
      <c r="DS541" s="33"/>
      <c r="FA541" s="119"/>
      <c r="FB541" s="119"/>
      <c r="FC541" s="119"/>
      <c r="FD541" s="119"/>
      <c r="FE541" s="119"/>
      <c r="FF541" s="119"/>
      <c r="FG541" s="119"/>
      <c r="FH541" s="119"/>
      <c r="FI541" s="119"/>
    </row>
    <row r="542" spans="2:165" s="29" customFormat="1" x14ac:dyDescent="0.25">
      <c r="B542" s="33"/>
      <c r="C542" s="33"/>
      <c r="D542" s="61"/>
      <c r="E542" s="33"/>
      <c r="F542" s="27"/>
      <c r="G542" s="33"/>
      <c r="I542" s="33"/>
      <c r="K542" s="58"/>
      <c r="M542" s="27"/>
      <c r="N542" s="63"/>
      <c r="P542" s="33"/>
      <c r="R542" s="33"/>
      <c r="T542" s="23"/>
      <c r="U542" s="23"/>
      <c r="V542" s="96"/>
      <c r="W542" s="96"/>
      <c r="X542" s="23"/>
      <c r="Y542" s="96"/>
      <c r="Z542" s="96"/>
      <c r="AA542" s="23"/>
      <c r="AB542" s="96"/>
      <c r="AC542" s="96"/>
      <c r="AD542" s="23"/>
      <c r="AE542" s="96"/>
      <c r="AF542" s="96"/>
      <c r="AG542" s="23"/>
      <c r="AH542" s="96"/>
      <c r="AI542" s="96"/>
      <c r="AJ542" s="23"/>
      <c r="AK542" s="96"/>
      <c r="AL542" s="96"/>
      <c r="AM542" s="23"/>
      <c r="AN542" s="96"/>
      <c r="AO542" s="96"/>
      <c r="AP542" s="23"/>
      <c r="AQ542" s="96"/>
      <c r="AR542" s="96"/>
      <c r="AS542" s="23"/>
      <c r="AT542" s="27"/>
      <c r="AU542" s="27"/>
      <c r="AV542" s="33"/>
      <c r="AW542" s="27"/>
      <c r="AX542" s="155"/>
      <c r="AY542" s="65"/>
      <c r="AZ542" s="7"/>
      <c r="BA542" s="62"/>
      <c r="BB542" s="62"/>
      <c r="BC542" s="7"/>
      <c r="BD542" s="62"/>
      <c r="BE542" s="62"/>
      <c r="BF542" s="27"/>
      <c r="BG542" s="62"/>
      <c r="BH542" s="32"/>
      <c r="BI542" s="146"/>
      <c r="BJ542" s="62"/>
      <c r="BK542" s="32"/>
      <c r="BL542" s="146"/>
      <c r="BM542" s="62"/>
      <c r="BN542" s="32"/>
      <c r="BO542" s="146"/>
      <c r="BP542" s="159"/>
      <c r="BQ542" s="64"/>
      <c r="BR542" s="27"/>
      <c r="BS542" s="27"/>
      <c r="BU542" s="146"/>
      <c r="BV542" s="27"/>
      <c r="BW542" s="27"/>
      <c r="BX542" s="146"/>
      <c r="BY542" s="27"/>
      <c r="CA542" s="146"/>
      <c r="CB542" s="27"/>
      <c r="CD542" s="146"/>
      <c r="CF542" s="27"/>
      <c r="CG542" s="50"/>
      <c r="CH542" s="33"/>
      <c r="CI542" s="27"/>
      <c r="CJ542" s="161"/>
      <c r="CK542" s="27"/>
      <c r="CL542" s="27"/>
      <c r="CM542" s="27"/>
      <c r="CN542" s="27"/>
      <c r="CQ542" s="33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42"/>
      <c r="DQ542" s="78"/>
      <c r="DR542" s="101"/>
      <c r="DS542" s="33"/>
      <c r="FA542" s="119"/>
      <c r="FB542" s="119"/>
      <c r="FC542" s="119"/>
      <c r="FD542" s="119"/>
      <c r="FE542" s="119"/>
      <c r="FF542" s="119"/>
      <c r="FG542" s="119"/>
      <c r="FH542" s="119"/>
      <c r="FI542" s="119"/>
    </row>
    <row r="543" spans="2:165" s="29" customFormat="1" x14ac:dyDescent="0.25">
      <c r="B543" s="33"/>
      <c r="C543" s="33"/>
      <c r="D543" s="61"/>
      <c r="E543" s="33"/>
      <c r="F543" s="27"/>
      <c r="G543" s="33"/>
      <c r="I543" s="33"/>
      <c r="K543" s="58"/>
      <c r="M543" s="27"/>
      <c r="N543" s="63"/>
      <c r="P543" s="33"/>
      <c r="R543" s="33"/>
      <c r="T543" s="23"/>
      <c r="U543" s="23"/>
      <c r="V543" s="96"/>
      <c r="W543" s="96"/>
      <c r="X543" s="23"/>
      <c r="Y543" s="96"/>
      <c r="Z543" s="96"/>
      <c r="AA543" s="23"/>
      <c r="AB543" s="96"/>
      <c r="AC543" s="96"/>
      <c r="AD543" s="23"/>
      <c r="AE543" s="96"/>
      <c r="AF543" s="96"/>
      <c r="AG543" s="23"/>
      <c r="AH543" s="96"/>
      <c r="AI543" s="96"/>
      <c r="AJ543" s="23"/>
      <c r="AK543" s="96"/>
      <c r="AL543" s="96"/>
      <c r="AM543" s="23"/>
      <c r="AN543" s="96"/>
      <c r="AO543" s="96"/>
      <c r="AP543" s="23"/>
      <c r="AQ543" s="96"/>
      <c r="AR543" s="96"/>
      <c r="AS543" s="23"/>
      <c r="AT543" s="27"/>
      <c r="AU543" s="27"/>
      <c r="AV543" s="33"/>
      <c r="AW543" s="27"/>
      <c r="AX543" s="155"/>
      <c r="AY543" s="65"/>
      <c r="AZ543" s="7"/>
      <c r="BA543" s="62"/>
      <c r="BB543" s="62"/>
      <c r="BC543" s="7"/>
      <c r="BD543" s="62"/>
      <c r="BE543" s="62"/>
      <c r="BF543" s="27"/>
      <c r="BG543" s="62"/>
      <c r="BH543" s="32"/>
      <c r="BI543" s="146"/>
      <c r="BJ543" s="62"/>
      <c r="BK543" s="32"/>
      <c r="BL543" s="146"/>
      <c r="BM543" s="62"/>
      <c r="BN543" s="32"/>
      <c r="BO543" s="146"/>
      <c r="BP543" s="159"/>
      <c r="BQ543" s="64"/>
      <c r="BR543" s="27"/>
      <c r="BS543" s="27"/>
      <c r="BU543" s="146"/>
      <c r="BV543" s="27"/>
      <c r="BW543" s="27"/>
      <c r="BX543" s="146"/>
      <c r="BY543" s="27"/>
      <c r="CA543" s="146"/>
      <c r="CB543" s="27"/>
      <c r="CD543" s="146"/>
      <c r="CF543" s="27"/>
      <c r="CG543" s="50"/>
      <c r="CH543" s="33"/>
      <c r="CI543" s="27"/>
      <c r="CJ543" s="161"/>
      <c r="CK543" s="27"/>
      <c r="CL543" s="27"/>
      <c r="CM543" s="27"/>
      <c r="CN543" s="27"/>
      <c r="CQ543" s="33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42"/>
      <c r="DQ543" s="78"/>
      <c r="DR543" s="101"/>
      <c r="DS543" s="33"/>
      <c r="FA543" s="119"/>
      <c r="FB543" s="119"/>
      <c r="FC543" s="119"/>
      <c r="FD543" s="119"/>
      <c r="FE543" s="119"/>
      <c r="FF543" s="119"/>
      <c r="FG543" s="119"/>
      <c r="FH543" s="119"/>
      <c r="FI543" s="119"/>
    </row>
    <row r="544" spans="2:165" s="29" customFormat="1" x14ac:dyDescent="0.25">
      <c r="B544" s="33"/>
      <c r="C544" s="33"/>
      <c r="D544" s="61"/>
      <c r="E544" s="33"/>
      <c r="F544" s="27"/>
      <c r="G544" s="33"/>
      <c r="I544" s="33"/>
      <c r="K544" s="58"/>
      <c r="M544" s="27"/>
      <c r="N544" s="63"/>
      <c r="P544" s="33"/>
      <c r="R544" s="33"/>
      <c r="T544" s="23"/>
      <c r="U544" s="23"/>
      <c r="V544" s="96"/>
      <c r="W544" s="96"/>
      <c r="X544" s="23"/>
      <c r="Y544" s="96"/>
      <c r="Z544" s="96"/>
      <c r="AA544" s="23"/>
      <c r="AB544" s="96"/>
      <c r="AC544" s="96"/>
      <c r="AD544" s="23"/>
      <c r="AE544" s="96"/>
      <c r="AF544" s="96"/>
      <c r="AG544" s="23"/>
      <c r="AH544" s="96"/>
      <c r="AI544" s="96"/>
      <c r="AJ544" s="23"/>
      <c r="AK544" s="96"/>
      <c r="AL544" s="96"/>
      <c r="AM544" s="23"/>
      <c r="AN544" s="96"/>
      <c r="AO544" s="96"/>
      <c r="AP544" s="23"/>
      <c r="AQ544" s="96"/>
      <c r="AR544" s="96"/>
      <c r="AS544" s="23"/>
      <c r="AT544" s="27"/>
      <c r="AU544" s="27"/>
      <c r="AV544" s="33"/>
      <c r="AW544" s="27"/>
      <c r="AX544" s="155"/>
      <c r="AY544" s="65"/>
      <c r="AZ544" s="7"/>
      <c r="BA544" s="62"/>
      <c r="BB544" s="62"/>
      <c r="BC544" s="7"/>
      <c r="BD544" s="62"/>
      <c r="BE544" s="62"/>
      <c r="BF544" s="27"/>
      <c r="BG544" s="62"/>
      <c r="BH544" s="32"/>
      <c r="BI544" s="146"/>
      <c r="BJ544" s="62"/>
      <c r="BK544" s="32"/>
      <c r="BL544" s="146"/>
      <c r="BM544" s="62"/>
      <c r="BN544" s="32"/>
      <c r="BO544" s="146"/>
      <c r="BP544" s="159"/>
      <c r="BQ544" s="64"/>
      <c r="BR544" s="27"/>
      <c r="BS544" s="27"/>
      <c r="BU544" s="146"/>
      <c r="BV544" s="27"/>
      <c r="BW544" s="27"/>
      <c r="BX544" s="146"/>
      <c r="BY544" s="27"/>
      <c r="CA544" s="146"/>
      <c r="CB544" s="27"/>
      <c r="CD544" s="146"/>
      <c r="CF544" s="27"/>
      <c r="CG544" s="50"/>
      <c r="CH544" s="33"/>
      <c r="CI544" s="27"/>
      <c r="CJ544" s="161"/>
      <c r="CK544" s="27"/>
      <c r="CL544" s="27"/>
      <c r="CM544" s="27"/>
      <c r="CN544" s="27"/>
      <c r="CQ544" s="33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42"/>
      <c r="DQ544" s="78"/>
      <c r="DR544" s="101"/>
      <c r="DS544" s="33"/>
      <c r="FA544" s="119"/>
      <c r="FB544" s="119"/>
      <c r="FC544" s="119"/>
      <c r="FD544" s="119"/>
      <c r="FE544" s="119"/>
      <c r="FF544" s="119"/>
      <c r="FG544" s="119"/>
      <c r="FH544" s="119"/>
      <c r="FI544" s="119"/>
    </row>
    <row r="545" spans="2:165" s="29" customFormat="1" x14ac:dyDescent="0.25">
      <c r="B545" s="33"/>
      <c r="C545" s="33"/>
      <c r="D545" s="61"/>
      <c r="E545" s="33"/>
      <c r="F545" s="27"/>
      <c r="G545" s="33"/>
      <c r="I545" s="33"/>
      <c r="K545" s="58"/>
      <c r="M545" s="27"/>
      <c r="N545" s="63"/>
      <c r="P545" s="33"/>
      <c r="R545" s="33"/>
      <c r="T545" s="23"/>
      <c r="U545" s="23"/>
      <c r="V545" s="96"/>
      <c r="W545" s="96"/>
      <c r="X545" s="23"/>
      <c r="Y545" s="96"/>
      <c r="Z545" s="96"/>
      <c r="AA545" s="23"/>
      <c r="AB545" s="96"/>
      <c r="AC545" s="96"/>
      <c r="AD545" s="23"/>
      <c r="AE545" s="96"/>
      <c r="AF545" s="96"/>
      <c r="AG545" s="23"/>
      <c r="AH545" s="96"/>
      <c r="AI545" s="96"/>
      <c r="AJ545" s="23"/>
      <c r="AK545" s="96"/>
      <c r="AL545" s="96"/>
      <c r="AM545" s="23"/>
      <c r="AN545" s="96"/>
      <c r="AO545" s="96"/>
      <c r="AP545" s="23"/>
      <c r="AQ545" s="96"/>
      <c r="AR545" s="96"/>
      <c r="AS545" s="23"/>
      <c r="AT545" s="27"/>
      <c r="AU545" s="27"/>
      <c r="AV545" s="33"/>
      <c r="AW545" s="27"/>
      <c r="AX545" s="155"/>
      <c r="AY545" s="65"/>
      <c r="AZ545" s="7"/>
      <c r="BA545" s="62"/>
      <c r="BB545" s="62"/>
      <c r="BC545" s="7"/>
      <c r="BD545" s="62"/>
      <c r="BE545" s="62"/>
      <c r="BF545" s="27"/>
      <c r="BG545" s="62"/>
      <c r="BH545" s="32"/>
      <c r="BI545" s="146"/>
      <c r="BJ545" s="62"/>
      <c r="BK545" s="32"/>
      <c r="BL545" s="146"/>
      <c r="BM545" s="62"/>
      <c r="BN545" s="32"/>
      <c r="BO545" s="146"/>
      <c r="BP545" s="159"/>
      <c r="BQ545" s="64"/>
      <c r="BR545" s="27"/>
      <c r="BS545" s="27"/>
      <c r="BU545" s="146"/>
      <c r="BV545" s="27"/>
      <c r="BW545" s="27"/>
      <c r="BX545" s="146"/>
      <c r="BY545" s="27"/>
      <c r="CA545" s="146"/>
      <c r="CB545" s="27"/>
      <c r="CD545" s="146"/>
      <c r="CF545" s="27"/>
      <c r="CG545" s="50"/>
      <c r="CH545" s="33"/>
      <c r="CI545" s="27"/>
      <c r="CJ545" s="161"/>
      <c r="CK545" s="27"/>
      <c r="CL545" s="27"/>
      <c r="CM545" s="27"/>
      <c r="CN545" s="27"/>
      <c r="CQ545" s="33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42"/>
      <c r="DQ545" s="78"/>
      <c r="DR545" s="101"/>
      <c r="DS545" s="33"/>
      <c r="FA545" s="119"/>
      <c r="FB545" s="119"/>
      <c r="FC545" s="119"/>
      <c r="FD545" s="119"/>
      <c r="FE545" s="119"/>
      <c r="FF545" s="119"/>
      <c r="FG545" s="119"/>
      <c r="FH545" s="119"/>
      <c r="FI545" s="119"/>
    </row>
    <row r="546" spans="2:165" s="29" customFormat="1" x14ac:dyDescent="0.25">
      <c r="B546" s="33"/>
      <c r="C546" s="33"/>
      <c r="D546" s="61"/>
      <c r="E546" s="33"/>
      <c r="F546" s="27"/>
      <c r="G546" s="33"/>
      <c r="I546" s="33"/>
      <c r="K546" s="58"/>
      <c r="M546" s="27"/>
      <c r="N546" s="63"/>
      <c r="P546" s="33"/>
      <c r="R546" s="33"/>
      <c r="T546" s="23"/>
      <c r="U546" s="23"/>
      <c r="V546" s="96"/>
      <c r="W546" s="96"/>
      <c r="X546" s="23"/>
      <c r="Y546" s="96"/>
      <c r="Z546" s="96"/>
      <c r="AA546" s="23"/>
      <c r="AB546" s="96"/>
      <c r="AC546" s="96"/>
      <c r="AD546" s="23"/>
      <c r="AE546" s="96"/>
      <c r="AF546" s="96"/>
      <c r="AG546" s="23"/>
      <c r="AH546" s="96"/>
      <c r="AI546" s="96"/>
      <c r="AJ546" s="23"/>
      <c r="AK546" s="96"/>
      <c r="AL546" s="96"/>
      <c r="AM546" s="23"/>
      <c r="AN546" s="96"/>
      <c r="AO546" s="96"/>
      <c r="AP546" s="23"/>
      <c r="AQ546" s="96"/>
      <c r="AR546" s="96"/>
      <c r="AS546" s="23"/>
      <c r="AT546" s="27"/>
      <c r="AU546" s="27"/>
      <c r="AV546" s="33"/>
      <c r="AW546" s="27"/>
      <c r="AX546" s="155"/>
      <c r="AY546" s="65"/>
      <c r="AZ546" s="7"/>
      <c r="BA546" s="62"/>
      <c r="BB546" s="62"/>
      <c r="BC546" s="7"/>
      <c r="BD546" s="62"/>
      <c r="BE546" s="62"/>
      <c r="BF546" s="27"/>
      <c r="BG546" s="62"/>
      <c r="BH546" s="32"/>
      <c r="BI546" s="146"/>
      <c r="BJ546" s="62"/>
      <c r="BK546" s="32"/>
      <c r="BL546" s="146"/>
      <c r="BM546" s="62"/>
      <c r="BN546" s="32"/>
      <c r="BO546" s="146"/>
      <c r="BP546" s="159"/>
      <c r="BQ546" s="64"/>
      <c r="BR546" s="27"/>
      <c r="BS546" s="27"/>
      <c r="BU546" s="146"/>
      <c r="BV546" s="27"/>
      <c r="BW546" s="27"/>
      <c r="BX546" s="146"/>
      <c r="BY546" s="27"/>
      <c r="CA546" s="146"/>
      <c r="CB546" s="27"/>
      <c r="CD546" s="146"/>
      <c r="CF546" s="27"/>
      <c r="CG546" s="50"/>
      <c r="CH546" s="33"/>
      <c r="CI546" s="27"/>
      <c r="CJ546" s="161"/>
      <c r="CK546" s="27"/>
      <c r="CL546" s="27"/>
      <c r="CM546" s="27"/>
      <c r="CN546" s="27"/>
      <c r="CQ546" s="33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42"/>
      <c r="DQ546" s="78"/>
      <c r="DR546" s="101"/>
      <c r="DS546" s="33"/>
      <c r="FA546" s="119"/>
      <c r="FB546" s="119"/>
      <c r="FC546" s="119"/>
      <c r="FD546" s="119"/>
      <c r="FE546" s="119"/>
      <c r="FF546" s="119"/>
      <c r="FG546" s="119"/>
      <c r="FH546" s="119"/>
      <c r="FI546" s="119"/>
    </row>
    <row r="547" spans="2:165" s="29" customFormat="1" x14ac:dyDescent="0.25">
      <c r="B547" s="33"/>
      <c r="C547" s="33"/>
      <c r="D547" s="61"/>
      <c r="E547" s="33"/>
      <c r="F547" s="27"/>
      <c r="G547" s="33"/>
      <c r="I547" s="33"/>
      <c r="K547" s="58"/>
      <c r="M547" s="27"/>
      <c r="N547" s="63"/>
      <c r="P547" s="33"/>
      <c r="R547" s="33"/>
      <c r="T547" s="23"/>
      <c r="U547" s="23"/>
      <c r="V547" s="96"/>
      <c r="W547" s="96"/>
      <c r="X547" s="23"/>
      <c r="Y547" s="96"/>
      <c r="Z547" s="96"/>
      <c r="AA547" s="23"/>
      <c r="AB547" s="96"/>
      <c r="AC547" s="96"/>
      <c r="AD547" s="23"/>
      <c r="AE547" s="96"/>
      <c r="AF547" s="96"/>
      <c r="AG547" s="23"/>
      <c r="AH547" s="96"/>
      <c r="AI547" s="96"/>
      <c r="AJ547" s="23"/>
      <c r="AK547" s="96"/>
      <c r="AL547" s="96"/>
      <c r="AM547" s="23"/>
      <c r="AN547" s="96"/>
      <c r="AO547" s="96"/>
      <c r="AP547" s="23"/>
      <c r="AQ547" s="96"/>
      <c r="AR547" s="96"/>
      <c r="AS547" s="23"/>
      <c r="AT547" s="27"/>
      <c r="AU547" s="27"/>
      <c r="AV547" s="33"/>
      <c r="AW547" s="27"/>
      <c r="AX547" s="155"/>
      <c r="AY547" s="65"/>
      <c r="AZ547" s="7"/>
      <c r="BA547" s="62"/>
      <c r="BB547" s="62"/>
      <c r="BC547" s="7"/>
      <c r="BD547" s="62"/>
      <c r="BE547" s="62"/>
      <c r="BF547" s="27"/>
      <c r="BG547" s="62"/>
      <c r="BH547" s="32"/>
      <c r="BI547" s="146"/>
      <c r="BJ547" s="62"/>
      <c r="BK547" s="32"/>
      <c r="BL547" s="146"/>
      <c r="BM547" s="62"/>
      <c r="BN547" s="32"/>
      <c r="BO547" s="146"/>
      <c r="BP547" s="159"/>
      <c r="BQ547" s="64"/>
      <c r="BR547" s="27"/>
      <c r="BS547" s="27"/>
      <c r="BU547" s="146"/>
      <c r="BV547" s="27"/>
      <c r="BW547" s="27"/>
      <c r="BX547" s="146"/>
      <c r="BY547" s="27"/>
      <c r="CA547" s="146"/>
      <c r="CB547" s="27"/>
      <c r="CD547" s="146"/>
      <c r="CF547" s="27"/>
      <c r="CG547" s="50"/>
      <c r="CH547" s="33"/>
      <c r="CI547" s="27"/>
      <c r="CJ547" s="161"/>
      <c r="CK547" s="27"/>
      <c r="CL547" s="27"/>
      <c r="CM547" s="27"/>
      <c r="CN547" s="27"/>
      <c r="CQ547" s="33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42"/>
      <c r="DQ547" s="78"/>
      <c r="DR547" s="101"/>
      <c r="DS547" s="33"/>
      <c r="FA547" s="119"/>
      <c r="FB547" s="119"/>
      <c r="FC547" s="119"/>
      <c r="FD547" s="119"/>
      <c r="FE547" s="119"/>
      <c r="FF547" s="119"/>
      <c r="FG547" s="119"/>
      <c r="FH547" s="119"/>
      <c r="FI547" s="119"/>
    </row>
    <row r="548" spans="2:165" s="29" customFormat="1" x14ac:dyDescent="0.25">
      <c r="B548" s="33"/>
      <c r="C548" s="33"/>
      <c r="D548" s="61"/>
      <c r="E548" s="33"/>
      <c r="F548" s="27"/>
      <c r="G548" s="33"/>
      <c r="I548" s="33"/>
      <c r="K548" s="58"/>
      <c r="M548" s="27"/>
      <c r="N548" s="63"/>
      <c r="P548" s="33"/>
      <c r="R548" s="33"/>
      <c r="T548" s="23"/>
      <c r="U548" s="23"/>
      <c r="V548" s="96"/>
      <c r="W548" s="96"/>
      <c r="X548" s="23"/>
      <c r="Y548" s="96"/>
      <c r="Z548" s="96"/>
      <c r="AA548" s="23"/>
      <c r="AB548" s="96"/>
      <c r="AC548" s="96"/>
      <c r="AD548" s="23"/>
      <c r="AE548" s="96"/>
      <c r="AF548" s="96"/>
      <c r="AG548" s="23"/>
      <c r="AH548" s="96"/>
      <c r="AI548" s="96"/>
      <c r="AJ548" s="23"/>
      <c r="AK548" s="96"/>
      <c r="AL548" s="96"/>
      <c r="AM548" s="23"/>
      <c r="AN548" s="96"/>
      <c r="AO548" s="96"/>
      <c r="AP548" s="23"/>
      <c r="AQ548" s="96"/>
      <c r="AR548" s="96"/>
      <c r="AS548" s="23"/>
      <c r="AT548" s="27"/>
      <c r="AU548" s="27"/>
      <c r="AV548" s="33"/>
      <c r="AW548" s="27"/>
      <c r="AX548" s="155"/>
      <c r="AY548" s="65"/>
      <c r="AZ548" s="7"/>
      <c r="BA548" s="62"/>
      <c r="BB548" s="62"/>
      <c r="BC548" s="7"/>
      <c r="BD548" s="62"/>
      <c r="BE548" s="62"/>
      <c r="BF548" s="27"/>
      <c r="BG548" s="62"/>
      <c r="BH548" s="32"/>
      <c r="BI548" s="146"/>
      <c r="BJ548" s="62"/>
      <c r="BK548" s="32"/>
      <c r="BL548" s="146"/>
      <c r="BM548" s="62"/>
      <c r="BN548" s="32"/>
      <c r="BO548" s="146"/>
      <c r="BP548" s="159"/>
      <c r="BQ548" s="64"/>
      <c r="BR548" s="27"/>
      <c r="BS548" s="27"/>
      <c r="BU548" s="146"/>
      <c r="BV548" s="27"/>
      <c r="BW548" s="27"/>
      <c r="BX548" s="146"/>
      <c r="BY548" s="27"/>
      <c r="CA548" s="146"/>
      <c r="CB548" s="27"/>
      <c r="CD548" s="146"/>
      <c r="CF548" s="27"/>
      <c r="CG548" s="50"/>
      <c r="CH548" s="33"/>
      <c r="CI548" s="27"/>
      <c r="CJ548" s="161"/>
      <c r="CK548" s="27"/>
      <c r="CL548" s="27"/>
      <c r="CM548" s="27"/>
      <c r="CN548" s="27"/>
      <c r="CQ548" s="33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42"/>
      <c r="DQ548" s="78"/>
      <c r="DR548" s="101"/>
      <c r="DS548" s="33"/>
      <c r="FA548" s="119"/>
      <c r="FB548" s="119"/>
      <c r="FC548" s="119"/>
      <c r="FD548" s="119"/>
      <c r="FE548" s="119"/>
      <c r="FF548" s="119"/>
      <c r="FG548" s="119"/>
      <c r="FH548" s="119"/>
      <c r="FI548" s="119"/>
    </row>
    <row r="549" spans="2:165" s="29" customFormat="1" x14ac:dyDescent="0.25">
      <c r="B549" s="33"/>
      <c r="C549" s="33"/>
      <c r="D549" s="61"/>
      <c r="E549" s="33"/>
      <c r="F549" s="27"/>
      <c r="G549" s="33"/>
      <c r="I549" s="33"/>
      <c r="K549" s="58"/>
      <c r="M549" s="27"/>
      <c r="N549" s="63"/>
      <c r="P549" s="33"/>
      <c r="R549" s="33"/>
      <c r="T549" s="23"/>
      <c r="U549" s="23"/>
      <c r="V549" s="96"/>
      <c r="W549" s="96"/>
      <c r="X549" s="23"/>
      <c r="Y549" s="96"/>
      <c r="Z549" s="96"/>
      <c r="AA549" s="23"/>
      <c r="AB549" s="96"/>
      <c r="AC549" s="96"/>
      <c r="AD549" s="23"/>
      <c r="AE549" s="96"/>
      <c r="AF549" s="96"/>
      <c r="AG549" s="23"/>
      <c r="AH549" s="96"/>
      <c r="AI549" s="96"/>
      <c r="AJ549" s="23"/>
      <c r="AK549" s="96"/>
      <c r="AL549" s="96"/>
      <c r="AM549" s="23"/>
      <c r="AN549" s="96"/>
      <c r="AO549" s="96"/>
      <c r="AP549" s="23"/>
      <c r="AQ549" s="96"/>
      <c r="AR549" s="96"/>
      <c r="AS549" s="23"/>
      <c r="AT549" s="27"/>
      <c r="AU549" s="27"/>
      <c r="AV549" s="33"/>
      <c r="AW549" s="27"/>
      <c r="AX549" s="155"/>
      <c r="AY549" s="65"/>
      <c r="AZ549" s="7"/>
      <c r="BA549" s="62"/>
      <c r="BB549" s="62"/>
      <c r="BC549" s="7"/>
      <c r="BD549" s="62"/>
      <c r="BE549" s="62"/>
      <c r="BF549" s="27"/>
      <c r="BG549" s="62"/>
      <c r="BH549" s="32"/>
      <c r="BI549" s="146"/>
      <c r="BJ549" s="62"/>
      <c r="BK549" s="32"/>
      <c r="BL549" s="146"/>
      <c r="BM549" s="62"/>
      <c r="BN549" s="32"/>
      <c r="BO549" s="146"/>
      <c r="BP549" s="159"/>
      <c r="BQ549" s="64"/>
      <c r="BR549" s="27"/>
      <c r="BS549" s="27"/>
      <c r="BU549" s="146"/>
      <c r="BV549" s="27"/>
      <c r="BW549" s="27"/>
      <c r="BX549" s="146"/>
      <c r="BY549" s="27"/>
      <c r="CA549" s="146"/>
      <c r="CB549" s="27"/>
      <c r="CD549" s="146"/>
      <c r="CF549" s="27"/>
      <c r="CG549" s="50"/>
      <c r="CH549" s="33"/>
      <c r="CI549" s="27"/>
      <c r="CJ549" s="161"/>
      <c r="CK549" s="27"/>
      <c r="CL549" s="27"/>
      <c r="CM549" s="27"/>
      <c r="CN549" s="27"/>
      <c r="CQ549" s="33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42"/>
      <c r="DQ549" s="78"/>
      <c r="DR549" s="101"/>
      <c r="DS549" s="33"/>
      <c r="FA549" s="119"/>
      <c r="FB549" s="119"/>
      <c r="FC549" s="119"/>
      <c r="FD549" s="119"/>
      <c r="FE549" s="119"/>
      <c r="FF549" s="119"/>
      <c r="FG549" s="119"/>
      <c r="FH549" s="119"/>
      <c r="FI549" s="119"/>
    </row>
    <row r="550" spans="2:165" s="29" customFormat="1" x14ac:dyDescent="0.25">
      <c r="B550" s="33"/>
      <c r="C550" s="33"/>
      <c r="D550" s="61"/>
      <c r="E550" s="33"/>
      <c r="F550" s="27"/>
      <c r="G550" s="33"/>
      <c r="I550" s="33"/>
      <c r="K550" s="58"/>
      <c r="M550" s="27"/>
      <c r="N550" s="63"/>
      <c r="P550" s="33"/>
      <c r="R550" s="33"/>
      <c r="T550" s="23"/>
      <c r="U550" s="23"/>
      <c r="V550" s="96"/>
      <c r="W550" s="96"/>
      <c r="X550" s="23"/>
      <c r="Y550" s="96"/>
      <c r="Z550" s="96"/>
      <c r="AA550" s="23"/>
      <c r="AB550" s="96"/>
      <c r="AC550" s="96"/>
      <c r="AD550" s="23"/>
      <c r="AE550" s="96"/>
      <c r="AF550" s="96"/>
      <c r="AG550" s="23"/>
      <c r="AH550" s="96"/>
      <c r="AI550" s="96"/>
      <c r="AJ550" s="23"/>
      <c r="AK550" s="96"/>
      <c r="AL550" s="96"/>
      <c r="AM550" s="23"/>
      <c r="AN550" s="96"/>
      <c r="AO550" s="96"/>
      <c r="AP550" s="23"/>
      <c r="AQ550" s="96"/>
      <c r="AR550" s="96"/>
      <c r="AS550" s="23"/>
      <c r="AT550" s="27"/>
      <c r="AU550" s="27"/>
      <c r="AV550" s="33"/>
      <c r="AW550" s="27"/>
      <c r="AX550" s="155"/>
      <c r="AY550" s="65"/>
      <c r="AZ550" s="7"/>
      <c r="BA550" s="62"/>
      <c r="BB550" s="62"/>
      <c r="BC550" s="7"/>
      <c r="BD550" s="62"/>
      <c r="BE550" s="62"/>
      <c r="BF550" s="27"/>
      <c r="BG550" s="62"/>
      <c r="BH550" s="32"/>
      <c r="BI550" s="146"/>
      <c r="BJ550" s="62"/>
      <c r="BK550" s="32"/>
      <c r="BL550" s="146"/>
      <c r="BM550" s="62"/>
      <c r="BN550" s="32"/>
      <c r="BO550" s="146"/>
      <c r="BP550" s="159"/>
      <c r="BQ550" s="64"/>
      <c r="BR550" s="27"/>
      <c r="BS550" s="27"/>
      <c r="BU550" s="146"/>
      <c r="BV550" s="27"/>
      <c r="BW550" s="27"/>
      <c r="BX550" s="146"/>
      <c r="BY550" s="27"/>
      <c r="CA550" s="146"/>
      <c r="CB550" s="27"/>
      <c r="CD550" s="146"/>
      <c r="CF550" s="27"/>
      <c r="CG550" s="50"/>
      <c r="CH550" s="33"/>
      <c r="CI550" s="27"/>
      <c r="CJ550" s="161"/>
      <c r="CK550" s="27"/>
      <c r="CL550" s="27"/>
      <c r="CM550" s="27"/>
      <c r="CN550" s="27"/>
      <c r="CQ550" s="33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42"/>
      <c r="DQ550" s="78"/>
      <c r="DR550" s="101"/>
      <c r="DS550" s="33"/>
      <c r="FA550" s="119"/>
      <c r="FB550" s="119"/>
      <c r="FC550" s="119"/>
      <c r="FD550" s="119"/>
      <c r="FE550" s="119"/>
      <c r="FF550" s="119"/>
      <c r="FG550" s="119"/>
      <c r="FH550" s="119"/>
      <c r="FI550" s="119"/>
    </row>
    <row r="551" spans="2:165" s="29" customFormat="1" x14ac:dyDescent="0.25">
      <c r="B551" s="33"/>
      <c r="C551" s="33"/>
      <c r="D551" s="66"/>
      <c r="E551" s="33"/>
      <c r="F551" s="27"/>
      <c r="G551" s="33"/>
      <c r="I551" s="33"/>
      <c r="K551" s="58"/>
      <c r="M551" s="27"/>
      <c r="N551" s="63"/>
      <c r="P551" s="33"/>
      <c r="R551" s="33"/>
      <c r="T551" s="23"/>
      <c r="U551" s="23"/>
      <c r="V551" s="96"/>
      <c r="W551" s="96"/>
      <c r="X551" s="23"/>
      <c r="Y551" s="96"/>
      <c r="Z551" s="96"/>
      <c r="AA551" s="23"/>
      <c r="AB551" s="96"/>
      <c r="AC551" s="96"/>
      <c r="AD551" s="23"/>
      <c r="AE551" s="96"/>
      <c r="AF551" s="96"/>
      <c r="AG551" s="23"/>
      <c r="AH551" s="96"/>
      <c r="AI551" s="96"/>
      <c r="AJ551" s="23"/>
      <c r="AK551" s="96"/>
      <c r="AL551" s="96"/>
      <c r="AM551" s="23"/>
      <c r="AN551" s="96"/>
      <c r="AO551" s="96"/>
      <c r="AP551" s="23"/>
      <c r="AQ551" s="96"/>
      <c r="AR551" s="96"/>
      <c r="AS551" s="23"/>
      <c r="AT551" s="27"/>
      <c r="AU551" s="27"/>
      <c r="AV551" s="33"/>
      <c r="AW551" s="27"/>
      <c r="AX551" s="155"/>
      <c r="AY551" s="65"/>
      <c r="AZ551" s="7"/>
      <c r="BA551" s="62"/>
      <c r="BB551" s="62"/>
      <c r="BC551" s="7"/>
      <c r="BD551" s="62"/>
      <c r="BE551" s="62"/>
      <c r="BF551" s="27"/>
      <c r="BG551" s="62"/>
      <c r="BH551" s="32"/>
      <c r="BI551" s="146"/>
      <c r="BJ551" s="62"/>
      <c r="BK551" s="32"/>
      <c r="BL551" s="146"/>
      <c r="BM551" s="62"/>
      <c r="BN551" s="32"/>
      <c r="BO551" s="146"/>
      <c r="BP551" s="159"/>
      <c r="BQ551" s="64"/>
      <c r="BR551" s="27"/>
      <c r="BS551" s="27"/>
      <c r="BU551" s="146"/>
      <c r="BV551" s="27"/>
      <c r="BW551" s="27"/>
      <c r="BX551" s="146"/>
      <c r="BY551" s="27"/>
      <c r="CA551" s="146"/>
      <c r="CB551" s="27"/>
      <c r="CD551" s="146"/>
      <c r="CF551" s="27"/>
      <c r="CG551" s="50"/>
      <c r="CH551" s="33"/>
      <c r="CI551" s="27"/>
      <c r="CJ551" s="161"/>
      <c r="CK551" s="27"/>
      <c r="CL551" s="27"/>
      <c r="CM551" s="27"/>
      <c r="CN551" s="27"/>
      <c r="CQ551" s="33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42"/>
      <c r="DQ551" s="78"/>
      <c r="DR551" s="101"/>
      <c r="DS551" s="33"/>
      <c r="FA551" s="119"/>
      <c r="FB551" s="119"/>
      <c r="FC551" s="119"/>
      <c r="FD551" s="119"/>
      <c r="FE551" s="119"/>
      <c r="FF551" s="119"/>
      <c r="FG551" s="119"/>
      <c r="FH551" s="119"/>
      <c r="FI551" s="119"/>
    </row>
    <row r="552" spans="2:165" s="29" customFormat="1" x14ac:dyDescent="0.25">
      <c r="B552" s="33"/>
      <c r="C552" s="33"/>
      <c r="D552" s="66"/>
      <c r="E552" s="33"/>
      <c r="F552" s="27"/>
      <c r="G552" s="33"/>
      <c r="I552" s="33"/>
      <c r="K552" s="58"/>
      <c r="M552" s="27"/>
      <c r="N552" s="63"/>
      <c r="P552" s="33"/>
      <c r="R552" s="33"/>
      <c r="T552" s="23"/>
      <c r="U552" s="23"/>
      <c r="V552" s="96"/>
      <c r="W552" s="96"/>
      <c r="X552" s="23"/>
      <c r="Y552" s="96"/>
      <c r="Z552" s="96"/>
      <c r="AA552" s="23"/>
      <c r="AB552" s="96"/>
      <c r="AC552" s="96"/>
      <c r="AD552" s="23"/>
      <c r="AE552" s="96"/>
      <c r="AF552" s="96"/>
      <c r="AG552" s="23"/>
      <c r="AH552" s="96"/>
      <c r="AI552" s="96"/>
      <c r="AJ552" s="23"/>
      <c r="AK552" s="96"/>
      <c r="AL552" s="96"/>
      <c r="AM552" s="23"/>
      <c r="AN552" s="96"/>
      <c r="AO552" s="96"/>
      <c r="AP552" s="23"/>
      <c r="AQ552" s="96"/>
      <c r="AR552" s="96"/>
      <c r="AS552" s="23"/>
      <c r="AT552" s="27"/>
      <c r="AU552" s="27"/>
      <c r="AV552" s="33"/>
      <c r="AW552" s="27"/>
      <c r="AX552" s="155"/>
      <c r="AY552" s="65"/>
      <c r="AZ552" s="7"/>
      <c r="BA552" s="62"/>
      <c r="BB552" s="62"/>
      <c r="BC552" s="7"/>
      <c r="BD552" s="62"/>
      <c r="BE552" s="62"/>
      <c r="BF552" s="27"/>
      <c r="BG552" s="62"/>
      <c r="BH552" s="32"/>
      <c r="BI552" s="146"/>
      <c r="BJ552" s="62"/>
      <c r="BK552" s="32"/>
      <c r="BL552" s="146"/>
      <c r="BM552" s="62"/>
      <c r="BN552" s="32"/>
      <c r="BO552" s="146"/>
      <c r="BP552" s="159"/>
      <c r="BQ552" s="64"/>
      <c r="BR552" s="27"/>
      <c r="BS552" s="27"/>
      <c r="BU552" s="146"/>
      <c r="BV552" s="27"/>
      <c r="BW552" s="27"/>
      <c r="BX552" s="146"/>
      <c r="BY552" s="27"/>
      <c r="CA552" s="146"/>
      <c r="CB552" s="27"/>
      <c r="CD552" s="146"/>
      <c r="CF552" s="27"/>
      <c r="CG552" s="50"/>
      <c r="CH552" s="33"/>
      <c r="CI552" s="27"/>
      <c r="CJ552" s="161"/>
      <c r="CK552" s="27"/>
      <c r="CL552" s="27"/>
      <c r="CM552" s="27"/>
      <c r="CN552" s="27"/>
      <c r="CQ552" s="33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42"/>
      <c r="DQ552" s="78"/>
      <c r="DR552" s="101"/>
      <c r="DS552" s="33"/>
      <c r="FA552" s="119"/>
      <c r="FB552" s="119"/>
      <c r="FC552" s="119"/>
      <c r="FD552" s="119"/>
      <c r="FE552" s="119"/>
      <c r="FF552" s="119"/>
      <c r="FG552" s="119"/>
      <c r="FH552" s="119"/>
      <c r="FI552" s="119"/>
    </row>
    <row r="553" spans="2:165" s="29" customFormat="1" x14ac:dyDescent="0.25">
      <c r="B553" s="33"/>
      <c r="C553" s="33"/>
      <c r="D553" s="61"/>
      <c r="E553" s="33"/>
      <c r="F553" s="27"/>
      <c r="G553" s="33"/>
      <c r="I553" s="33"/>
      <c r="K553" s="58"/>
      <c r="M553" s="27"/>
      <c r="N553" s="63"/>
      <c r="P553" s="33"/>
      <c r="R553" s="33"/>
      <c r="T553" s="23"/>
      <c r="U553" s="23"/>
      <c r="V553" s="96"/>
      <c r="W553" s="96"/>
      <c r="X553" s="23"/>
      <c r="Y553" s="96"/>
      <c r="Z553" s="96"/>
      <c r="AA553" s="23"/>
      <c r="AB553" s="96"/>
      <c r="AC553" s="96"/>
      <c r="AD553" s="23"/>
      <c r="AE553" s="96"/>
      <c r="AF553" s="96"/>
      <c r="AG553" s="23"/>
      <c r="AH553" s="96"/>
      <c r="AI553" s="96"/>
      <c r="AJ553" s="23"/>
      <c r="AK553" s="96"/>
      <c r="AL553" s="96"/>
      <c r="AM553" s="23"/>
      <c r="AN553" s="96"/>
      <c r="AO553" s="96"/>
      <c r="AP553" s="23"/>
      <c r="AQ553" s="96"/>
      <c r="AR553" s="96"/>
      <c r="AS553" s="23"/>
      <c r="AT553" s="27"/>
      <c r="AU553" s="27"/>
      <c r="AV553" s="33"/>
      <c r="AW553" s="27"/>
      <c r="AX553" s="155"/>
      <c r="AY553" s="65"/>
      <c r="AZ553" s="7"/>
      <c r="BA553" s="62"/>
      <c r="BB553" s="62"/>
      <c r="BC553" s="7"/>
      <c r="BD553" s="62"/>
      <c r="BE553" s="62"/>
      <c r="BF553" s="27"/>
      <c r="BG553" s="62"/>
      <c r="BH553" s="32"/>
      <c r="BI553" s="146"/>
      <c r="BJ553" s="62"/>
      <c r="BK553" s="32"/>
      <c r="BL553" s="146"/>
      <c r="BM553" s="62"/>
      <c r="BN553" s="32"/>
      <c r="BO553" s="146"/>
      <c r="BP553" s="159"/>
      <c r="BQ553" s="64"/>
      <c r="BR553" s="27"/>
      <c r="BS553" s="27"/>
      <c r="BU553" s="146"/>
      <c r="BV553" s="27"/>
      <c r="BW553" s="27"/>
      <c r="BX553" s="146"/>
      <c r="BY553" s="27"/>
      <c r="CA553" s="146"/>
      <c r="CB553" s="27"/>
      <c r="CD553" s="146"/>
      <c r="CF553" s="27"/>
      <c r="CG553" s="50"/>
      <c r="CH553" s="33"/>
      <c r="CI553" s="27"/>
      <c r="CJ553" s="161"/>
      <c r="CK553" s="27"/>
      <c r="CL553" s="27"/>
      <c r="CM553" s="27"/>
      <c r="CN553" s="27"/>
      <c r="CQ553" s="33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42"/>
      <c r="DQ553" s="78"/>
      <c r="DR553" s="101"/>
      <c r="DS553" s="33"/>
      <c r="FA553" s="119"/>
      <c r="FB553" s="119"/>
      <c r="FC553" s="119"/>
      <c r="FD553" s="119"/>
      <c r="FE553" s="119"/>
      <c r="FF553" s="119"/>
      <c r="FG553" s="119"/>
      <c r="FH553" s="119"/>
      <c r="FI553" s="119"/>
    </row>
    <row r="554" spans="2:165" s="29" customFormat="1" x14ac:dyDescent="0.25">
      <c r="B554" s="33"/>
      <c r="C554" s="33"/>
      <c r="D554" s="61"/>
      <c r="E554" s="33"/>
      <c r="F554" s="27"/>
      <c r="G554" s="33"/>
      <c r="I554" s="33"/>
      <c r="K554" s="58"/>
      <c r="M554" s="27"/>
      <c r="N554" s="63"/>
      <c r="P554" s="33"/>
      <c r="R554" s="33"/>
      <c r="T554" s="23"/>
      <c r="U554" s="23"/>
      <c r="V554" s="96"/>
      <c r="W554" s="96"/>
      <c r="X554" s="23"/>
      <c r="Y554" s="96"/>
      <c r="Z554" s="96"/>
      <c r="AA554" s="23"/>
      <c r="AB554" s="96"/>
      <c r="AC554" s="96"/>
      <c r="AD554" s="23"/>
      <c r="AE554" s="96"/>
      <c r="AF554" s="96"/>
      <c r="AG554" s="23"/>
      <c r="AH554" s="96"/>
      <c r="AI554" s="96"/>
      <c r="AJ554" s="23"/>
      <c r="AK554" s="96"/>
      <c r="AL554" s="96"/>
      <c r="AM554" s="23"/>
      <c r="AN554" s="96"/>
      <c r="AO554" s="96"/>
      <c r="AP554" s="23"/>
      <c r="AQ554" s="96"/>
      <c r="AR554" s="96"/>
      <c r="AS554" s="23"/>
      <c r="AT554" s="27"/>
      <c r="AU554" s="27"/>
      <c r="AV554" s="33"/>
      <c r="AW554" s="27"/>
      <c r="AX554" s="155"/>
      <c r="AY554" s="65"/>
      <c r="AZ554" s="7"/>
      <c r="BA554" s="62"/>
      <c r="BB554" s="62"/>
      <c r="BC554" s="7"/>
      <c r="BD554" s="62"/>
      <c r="BE554" s="62"/>
      <c r="BF554" s="27"/>
      <c r="BG554" s="62"/>
      <c r="BH554" s="32"/>
      <c r="BI554" s="146"/>
      <c r="BJ554" s="62"/>
      <c r="BK554" s="32"/>
      <c r="BL554" s="146"/>
      <c r="BM554" s="62"/>
      <c r="BN554" s="32"/>
      <c r="BO554" s="146"/>
      <c r="BP554" s="159"/>
      <c r="BQ554" s="64"/>
      <c r="BR554" s="27"/>
      <c r="BS554" s="27"/>
      <c r="BU554" s="146"/>
      <c r="BV554" s="27"/>
      <c r="BW554" s="27"/>
      <c r="BX554" s="146"/>
      <c r="BY554" s="27"/>
      <c r="CA554" s="146"/>
      <c r="CB554" s="27"/>
      <c r="CD554" s="146"/>
      <c r="CF554" s="27"/>
      <c r="CG554" s="50"/>
      <c r="CH554" s="33"/>
      <c r="CI554" s="27"/>
      <c r="CJ554" s="161"/>
      <c r="CK554" s="27"/>
      <c r="CL554" s="27"/>
      <c r="CM554" s="27"/>
      <c r="CN554" s="27"/>
      <c r="CQ554" s="33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42"/>
      <c r="DQ554" s="78"/>
      <c r="DR554" s="101"/>
      <c r="DS554" s="33"/>
      <c r="FA554" s="119"/>
      <c r="FB554" s="119"/>
      <c r="FC554" s="119"/>
      <c r="FD554" s="119"/>
      <c r="FE554" s="119"/>
      <c r="FF554" s="119"/>
      <c r="FG554" s="119"/>
      <c r="FH554" s="119"/>
      <c r="FI554" s="119"/>
    </row>
    <row r="555" spans="2:165" s="29" customFormat="1" x14ac:dyDescent="0.25">
      <c r="B555" s="33"/>
      <c r="C555" s="33"/>
      <c r="D555" s="61"/>
      <c r="E555" s="33"/>
      <c r="F555" s="27"/>
      <c r="G555" s="33"/>
      <c r="I555" s="33"/>
      <c r="K555" s="58"/>
      <c r="M555" s="27"/>
      <c r="N555" s="63"/>
      <c r="P555" s="33"/>
      <c r="R555" s="33"/>
      <c r="T555" s="23"/>
      <c r="U555" s="23"/>
      <c r="V555" s="96"/>
      <c r="W555" s="96"/>
      <c r="X555" s="23"/>
      <c r="Y555" s="96"/>
      <c r="Z555" s="96"/>
      <c r="AA555" s="23"/>
      <c r="AB555" s="96"/>
      <c r="AC555" s="96"/>
      <c r="AD555" s="23"/>
      <c r="AE555" s="96"/>
      <c r="AF555" s="96"/>
      <c r="AG555" s="23"/>
      <c r="AH555" s="96"/>
      <c r="AI555" s="96"/>
      <c r="AJ555" s="23"/>
      <c r="AK555" s="96"/>
      <c r="AL555" s="96"/>
      <c r="AM555" s="23"/>
      <c r="AN555" s="96"/>
      <c r="AO555" s="96"/>
      <c r="AP555" s="23"/>
      <c r="AQ555" s="96"/>
      <c r="AR555" s="96"/>
      <c r="AS555" s="23"/>
      <c r="AT555" s="27"/>
      <c r="AU555" s="27"/>
      <c r="AV555" s="33"/>
      <c r="AW555" s="27"/>
      <c r="AX555" s="155"/>
      <c r="AY555" s="65"/>
      <c r="AZ555" s="7"/>
      <c r="BA555" s="62"/>
      <c r="BB555" s="62"/>
      <c r="BC555" s="7"/>
      <c r="BD555" s="62"/>
      <c r="BE555" s="62"/>
      <c r="BF555" s="27"/>
      <c r="BG555" s="62"/>
      <c r="BH555" s="32"/>
      <c r="BI555" s="146"/>
      <c r="BJ555" s="62"/>
      <c r="BK555" s="32"/>
      <c r="BL555" s="146"/>
      <c r="BM555" s="62"/>
      <c r="BN555" s="32"/>
      <c r="BO555" s="146"/>
      <c r="BP555" s="159"/>
      <c r="BQ555" s="64"/>
      <c r="BR555" s="27"/>
      <c r="BS555" s="27"/>
      <c r="BU555" s="146"/>
      <c r="BV555" s="27"/>
      <c r="BW555" s="27"/>
      <c r="BX555" s="146"/>
      <c r="BY555" s="27"/>
      <c r="CA555" s="146"/>
      <c r="CB555" s="27"/>
      <c r="CD555" s="146"/>
      <c r="CF555" s="27"/>
      <c r="CG555" s="50"/>
      <c r="CH555" s="33"/>
      <c r="CI555" s="27"/>
      <c r="CJ555" s="161"/>
      <c r="CK555" s="27"/>
      <c r="CL555" s="27"/>
      <c r="CM555" s="27"/>
      <c r="CN555" s="27"/>
      <c r="CQ555" s="33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42"/>
      <c r="DQ555" s="78"/>
      <c r="DR555" s="101"/>
      <c r="DS555" s="33"/>
      <c r="FA555" s="119"/>
      <c r="FB555" s="119"/>
      <c r="FC555" s="119"/>
      <c r="FD555" s="119"/>
      <c r="FE555" s="119"/>
      <c r="FF555" s="119"/>
      <c r="FG555" s="119"/>
      <c r="FH555" s="119"/>
      <c r="FI555" s="119"/>
    </row>
    <row r="556" spans="2:165" s="29" customFormat="1" x14ac:dyDescent="0.25">
      <c r="B556" s="33"/>
      <c r="C556" s="33"/>
      <c r="D556" s="61"/>
      <c r="E556" s="33"/>
      <c r="F556" s="27"/>
      <c r="G556" s="33"/>
      <c r="I556" s="33"/>
      <c r="K556" s="58"/>
      <c r="M556" s="27"/>
      <c r="N556" s="63"/>
      <c r="P556" s="33"/>
      <c r="R556" s="33"/>
      <c r="T556" s="23"/>
      <c r="U556" s="23"/>
      <c r="V556" s="96"/>
      <c r="W556" s="96"/>
      <c r="X556" s="23"/>
      <c r="Y556" s="96"/>
      <c r="Z556" s="96"/>
      <c r="AA556" s="23"/>
      <c r="AB556" s="96"/>
      <c r="AC556" s="96"/>
      <c r="AD556" s="23"/>
      <c r="AE556" s="96"/>
      <c r="AF556" s="96"/>
      <c r="AG556" s="23"/>
      <c r="AH556" s="96"/>
      <c r="AI556" s="96"/>
      <c r="AJ556" s="23"/>
      <c r="AK556" s="96"/>
      <c r="AL556" s="96"/>
      <c r="AM556" s="23"/>
      <c r="AN556" s="96"/>
      <c r="AO556" s="96"/>
      <c r="AP556" s="23"/>
      <c r="AQ556" s="96"/>
      <c r="AR556" s="96"/>
      <c r="AS556" s="23"/>
      <c r="AT556" s="27"/>
      <c r="AU556" s="27"/>
      <c r="AV556" s="33"/>
      <c r="AW556" s="27"/>
      <c r="AX556" s="155"/>
      <c r="AY556" s="65"/>
      <c r="AZ556" s="7"/>
      <c r="BA556" s="62"/>
      <c r="BB556" s="62"/>
      <c r="BC556" s="7"/>
      <c r="BD556" s="62"/>
      <c r="BE556" s="62"/>
      <c r="BF556" s="27"/>
      <c r="BG556" s="62"/>
      <c r="BH556" s="32"/>
      <c r="BI556" s="146"/>
      <c r="BJ556" s="62"/>
      <c r="BK556" s="32"/>
      <c r="BL556" s="146"/>
      <c r="BM556" s="62"/>
      <c r="BN556" s="32"/>
      <c r="BO556" s="146"/>
      <c r="BP556" s="159"/>
      <c r="BQ556" s="64"/>
      <c r="BR556" s="27"/>
      <c r="BS556" s="27"/>
      <c r="BU556" s="146"/>
      <c r="BV556" s="27"/>
      <c r="BW556" s="27"/>
      <c r="BX556" s="146"/>
      <c r="BY556" s="27"/>
      <c r="CA556" s="146"/>
      <c r="CB556" s="27"/>
      <c r="CD556" s="146"/>
      <c r="CF556" s="27"/>
      <c r="CG556" s="50"/>
      <c r="CH556" s="33"/>
      <c r="CI556" s="27"/>
      <c r="CJ556" s="161"/>
      <c r="CK556" s="27"/>
      <c r="CL556" s="27"/>
      <c r="CM556" s="27"/>
      <c r="CN556" s="27"/>
      <c r="CQ556" s="33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42"/>
      <c r="DQ556" s="78"/>
      <c r="DR556" s="101"/>
      <c r="DS556" s="33"/>
      <c r="FA556" s="119"/>
      <c r="FB556" s="119"/>
      <c r="FC556" s="119"/>
      <c r="FD556" s="119"/>
      <c r="FE556" s="119"/>
      <c r="FF556" s="119"/>
      <c r="FG556" s="119"/>
      <c r="FH556" s="119"/>
      <c r="FI556" s="119"/>
    </row>
    <row r="557" spans="2:165" s="29" customFormat="1" x14ac:dyDescent="0.25">
      <c r="B557" s="33"/>
      <c r="C557" s="33"/>
      <c r="D557" s="61"/>
      <c r="E557" s="33"/>
      <c r="F557" s="27"/>
      <c r="G557" s="33"/>
      <c r="I557" s="33"/>
      <c r="K557" s="58"/>
      <c r="M557" s="27"/>
      <c r="N557" s="63"/>
      <c r="P557" s="33"/>
      <c r="R557" s="33"/>
      <c r="T557" s="23"/>
      <c r="U557" s="23"/>
      <c r="V557" s="96"/>
      <c r="W557" s="96"/>
      <c r="X557" s="23"/>
      <c r="Y557" s="96"/>
      <c r="Z557" s="96"/>
      <c r="AA557" s="23"/>
      <c r="AB557" s="96"/>
      <c r="AC557" s="96"/>
      <c r="AD557" s="23"/>
      <c r="AE557" s="96"/>
      <c r="AF557" s="96"/>
      <c r="AG557" s="23"/>
      <c r="AH557" s="96"/>
      <c r="AI557" s="96"/>
      <c r="AJ557" s="23"/>
      <c r="AK557" s="96"/>
      <c r="AL557" s="96"/>
      <c r="AM557" s="23"/>
      <c r="AN557" s="96"/>
      <c r="AO557" s="96"/>
      <c r="AP557" s="23"/>
      <c r="AQ557" s="96"/>
      <c r="AR557" s="96"/>
      <c r="AS557" s="23"/>
      <c r="AT557" s="27"/>
      <c r="AU557" s="27"/>
      <c r="AV557" s="33"/>
      <c r="AW557" s="27"/>
      <c r="AX557" s="155"/>
      <c r="AY557" s="65"/>
      <c r="AZ557" s="7"/>
      <c r="BA557" s="62"/>
      <c r="BB557" s="62"/>
      <c r="BC557" s="7"/>
      <c r="BD557" s="62"/>
      <c r="BE557" s="62"/>
      <c r="BF557" s="27"/>
      <c r="BG557" s="62"/>
      <c r="BH557" s="32"/>
      <c r="BI557" s="146"/>
      <c r="BJ557" s="62"/>
      <c r="BK557" s="32"/>
      <c r="BL557" s="146"/>
      <c r="BM557" s="62"/>
      <c r="BN557" s="32"/>
      <c r="BO557" s="146"/>
      <c r="BP557" s="159"/>
      <c r="BQ557" s="64"/>
      <c r="BR557" s="27"/>
      <c r="BS557" s="27"/>
      <c r="BU557" s="146"/>
      <c r="BV557" s="27"/>
      <c r="BW557" s="27"/>
      <c r="BX557" s="146"/>
      <c r="BY557" s="27"/>
      <c r="CA557" s="146"/>
      <c r="CB557" s="27"/>
      <c r="CD557" s="146"/>
      <c r="CF557" s="27"/>
      <c r="CG557" s="50"/>
      <c r="CH557" s="33"/>
      <c r="CI557" s="27"/>
      <c r="CJ557" s="161"/>
      <c r="CK557" s="27"/>
      <c r="CL557" s="27"/>
      <c r="CM557" s="27"/>
      <c r="CN557" s="27"/>
      <c r="CQ557" s="33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42"/>
      <c r="DQ557" s="78"/>
      <c r="DR557" s="101"/>
      <c r="DS557" s="33"/>
      <c r="FA557" s="119"/>
      <c r="FB557" s="119"/>
      <c r="FC557" s="119"/>
      <c r="FD557" s="119"/>
      <c r="FE557" s="119"/>
      <c r="FF557" s="119"/>
      <c r="FG557" s="119"/>
      <c r="FH557" s="119"/>
      <c r="FI557" s="119"/>
    </row>
    <row r="558" spans="2:165" s="29" customFormat="1" x14ac:dyDescent="0.25">
      <c r="B558" s="33"/>
      <c r="C558" s="33"/>
      <c r="D558" s="61"/>
      <c r="E558" s="33"/>
      <c r="F558" s="27"/>
      <c r="G558" s="33"/>
      <c r="I558" s="33"/>
      <c r="K558" s="58"/>
      <c r="M558" s="27"/>
      <c r="N558" s="63"/>
      <c r="P558" s="33"/>
      <c r="R558" s="33"/>
      <c r="T558" s="23"/>
      <c r="U558" s="23"/>
      <c r="V558" s="96"/>
      <c r="W558" s="96"/>
      <c r="X558" s="23"/>
      <c r="Y558" s="96"/>
      <c r="Z558" s="96"/>
      <c r="AA558" s="23"/>
      <c r="AB558" s="96"/>
      <c r="AC558" s="96"/>
      <c r="AD558" s="23"/>
      <c r="AE558" s="96"/>
      <c r="AF558" s="96"/>
      <c r="AG558" s="23"/>
      <c r="AH558" s="96"/>
      <c r="AI558" s="96"/>
      <c r="AJ558" s="23"/>
      <c r="AK558" s="96"/>
      <c r="AL558" s="96"/>
      <c r="AM558" s="23"/>
      <c r="AN558" s="96"/>
      <c r="AO558" s="96"/>
      <c r="AP558" s="23"/>
      <c r="AQ558" s="96"/>
      <c r="AR558" s="96"/>
      <c r="AS558" s="23"/>
      <c r="AT558" s="27"/>
      <c r="AU558" s="27"/>
      <c r="AV558" s="33"/>
      <c r="AW558" s="27"/>
      <c r="AX558" s="155"/>
      <c r="AY558" s="65"/>
      <c r="AZ558" s="7"/>
      <c r="BA558" s="62"/>
      <c r="BB558" s="62"/>
      <c r="BC558" s="7"/>
      <c r="BD558" s="62"/>
      <c r="BE558" s="62"/>
      <c r="BF558" s="27"/>
      <c r="BG558" s="62"/>
      <c r="BH558" s="32"/>
      <c r="BI558" s="146"/>
      <c r="BJ558" s="62"/>
      <c r="BK558" s="32"/>
      <c r="BL558" s="146"/>
      <c r="BM558" s="62"/>
      <c r="BN558" s="32"/>
      <c r="BO558" s="146"/>
      <c r="BP558" s="159"/>
      <c r="BQ558" s="64"/>
      <c r="BR558" s="27"/>
      <c r="BS558" s="27"/>
      <c r="BU558" s="146"/>
      <c r="BV558" s="27"/>
      <c r="BW558" s="27"/>
      <c r="BX558" s="146"/>
      <c r="BY558" s="27"/>
      <c r="CA558" s="146"/>
      <c r="CB558" s="27"/>
      <c r="CD558" s="146"/>
      <c r="CF558" s="27"/>
      <c r="CG558" s="50"/>
      <c r="CH558" s="33"/>
      <c r="CI558" s="27"/>
      <c r="CJ558" s="161"/>
      <c r="CK558" s="27"/>
      <c r="CL558" s="27"/>
      <c r="CM558" s="27"/>
      <c r="CN558" s="27"/>
      <c r="CQ558" s="33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42"/>
      <c r="DQ558" s="78"/>
      <c r="DR558" s="101"/>
      <c r="DS558" s="33"/>
      <c r="FA558" s="119"/>
      <c r="FB558" s="119"/>
      <c r="FC558" s="119"/>
      <c r="FD558" s="119"/>
      <c r="FE558" s="119"/>
      <c r="FF558" s="119"/>
      <c r="FG558" s="119"/>
      <c r="FH558" s="119"/>
      <c r="FI558" s="119"/>
    </row>
    <row r="559" spans="2:165" s="29" customFormat="1" x14ac:dyDescent="0.25">
      <c r="B559" s="33"/>
      <c r="C559" s="33"/>
      <c r="D559" s="61"/>
      <c r="E559" s="33"/>
      <c r="F559" s="27"/>
      <c r="G559" s="33"/>
      <c r="I559" s="33"/>
      <c r="K559" s="58"/>
      <c r="M559" s="27"/>
      <c r="N559" s="63"/>
      <c r="P559" s="33"/>
      <c r="R559" s="33"/>
      <c r="T559" s="23"/>
      <c r="U559" s="23"/>
      <c r="V559" s="96"/>
      <c r="W559" s="96"/>
      <c r="X559" s="23"/>
      <c r="Y559" s="96"/>
      <c r="Z559" s="96"/>
      <c r="AA559" s="23"/>
      <c r="AB559" s="96"/>
      <c r="AC559" s="96"/>
      <c r="AD559" s="23"/>
      <c r="AE559" s="96"/>
      <c r="AF559" s="96"/>
      <c r="AG559" s="23"/>
      <c r="AH559" s="96"/>
      <c r="AI559" s="96"/>
      <c r="AJ559" s="23"/>
      <c r="AK559" s="96"/>
      <c r="AL559" s="96"/>
      <c r="AM559" s="23"/>
      <c r="AN559" s="96"/>
      <c r="AO559" s="96"/>
      <c r="AP559" s="23"/>
      <c r="AQ559" s="96"/>
      <c r="AR559" s="96"/>
      <c r="AS559" s="23"/>
      <c r="AT559" s="27"/>
      <c r="AU559" s="27"/>
      <c r="AV559" s="33"/>
      <c r="AW559" s="27"/>
      <c r="AX559" s="155"/>
      <c r="AY559" s="65"/>
      <c r="AZ559" s="7"/>
      <c r="BA559" s="62"/>
      <c r="BB559" s="62"/>
      <c r="BC559" s="7"/>
      <c r="BD559" s="62"/>
      <c r="BE559" s="62"/>
      <c r="BF559" s="27"/>
      <c r="BG559" s="62"/>
      <c r="BH559" s="32"/>
      <c r="BI559" s="146"/>
      <c r="BJ559" s="62"/>
      <c r="BK559" s="32"/>
      <c r="BL559" s="146"/>
      <c r="BM559" s="62"/>
      <c r="BN559" s="32"/>
      <c r="BO559" s="146"/>
      <c r="BP559" s="159"/>
      <c r="BQ559" s="64"/>
      <c r="BR559" s="27"/>
      <c r="BS559" s="27"/>
      <c r="BU559" s="146"/>
      <c r="BV559" s="27"/>
      <c r="BW559" s="27"/>
      <c r="BX559" s="146"/>
      <c r="BY559" s="27"/>
      <c r="CA559" s="146"/>
      <c r="CB559" s="27"/>
      <c r="CD559" s="146"/>
      <c r="CF559" s="27"/>
      <c r="CG559" s="50"/>
      <c r="CH559" s="33"/>
      <c r="CI559" s="27"/>
      <c r="CJ559" s="161"/>
      <c r="CK559" s="27"/>
      <c r="CL559" s="27"/>
      <c r="CM559" s="27"/>
      <c r="CN559" s="27"/>
      <c r="CQ559" s="33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42"/>
      <c r="DQ559" s="78"/>
      <c r="DR559" s="101"/>
      <c r="DS559" s="33"/>
      <c r="FA559" s="119"/>
      <c r="FB559" s="119"/>
      <c r="FC559" s="119"/>
      <c r="FD559" s="119"/>
      <c r="FE559" s="119"/>
      <c r="FF559" s="119"/>
      <c r="FG559" s="119"/>
      <c r="FH559" s="119"/>
      <c r="FI559" s="119"/>
    </row>
    <row r="560" spans="2:165" s="29" customFormat="1" x14ac:dyDescent="0.25">
      <c r="B560" s="33"/>
      <c r="C560" s="33"/>
      <c r="D560" s="61"/>
      <c r="E560" s="33"/>
      <c r="F560" s="27"/>
      <c r="G560" s="33"/>
      <c r="I560" s="33"/>
      <c r="K560" s="58"/>
      <c r="M560" s="27"/>
      <c r="N560" s="63"/>
      <c r="P560" s="33"/>
      <c r="R560" s="33"/>
      <c r="T560" s="23"/>
      <c r="U560" s="23"/>
      <c r="V560" s="96"/>
      <c r="W560" s="96"/>
      <c r="X560" s="23"/>
      <c r="Y560" s="96"/>
      <c r="Z560" s="96"/>
      <c r="AA560" s="23"/>
      <c r="AB560" s="96"/>
      <c r="AC560" s="96"/>
      <c r="AD560" s="23"/>
      <c r="AE560" s="96"/>
      <c r="AF560" s="96"/>
      <c r="AG560" s="23"/>
      <c r="AH560" s="96"/>
      <c r="AI560" s="96"/>
      <c r="AJ560" s="23"/>
      <c r="AK560" s="96"/>
      <c r="AL560" s="96"/>
      <c r="AM560" s="23"/>
      <c r="AN560" s="96"/>
      <c r="AO560" s="96"/>
      <c r="AP560" s="23"/>
      <c r="AQ560" s="96"/>
      <c r="AR560" s="96"/>
      <c r="AS560" s="23"/>
      <c r="AT560" s="27"/>
      <c r="AU560" s="27"/>
      <c r="AV560" s="33"/>
      <c r="AW560" s="27"/>
      <c r="AX560" s="155"/>
      <c r="AY560" s="65"/>
      <c r="AZ560" s="7"/>
      <c r="BA560" s="62"/>
      <c r="BB560" s="62"/>
      <c r="BC560" s="7"/>
      <c r="BD560" s="62"/>
      <c r="BE560" s="62"/>
      <c r="BF560" s="27"/>
      <c r="BG560" s="62"/>
      <c r="BH560" s="32"/>
      <c r="BI560" s="146"/>
      <c r="BJ560" s="62"/>
      <c r="BK560" s="32"/>
      <c r="BL560" s="146"/>
      <c r="BM560" s="62"/>
      <c r="BN560" s="32"/>
      <c r="BO560" s="146"/>
      <c r="BP560" s="159"/>
      <c r="BQ560" s="64"/>
      <c r="BR560" s="27"/>
      <c r="BS560" s="27"/>
      <c r="BU560" s="146"/>
      <c r="BV560" s="27"/>
      <c r="BW560" s="27"/>
      <c r="BX560" s="146"/>
      <c r="BY560" s="27"/>
      <c r="CA560" s="146"/>
      <c r="CB560" s="27"/>
      <c r="CD560" s="146"/>
      <c r="CF560" s="27"/>
      <c r="CG560" s="50"/>
      <c r="CH560" s="33"/>
      <c r="CI560" s="27"/>
      <c r="CJ560" s="161"/>
      <c r="CK560" s="27"/>
      <c r="CL560" s="27"/>
      <c r="CM560" s="27"/>
      <c r="CN560" s="27"/>
      <c r="CQ560" s="33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42"/>
      <c r="DQ560" s="78"/>
      <c r="DR560" s="101"/>
      <c r="DS560" s="33"/>
      <c r="FA560" s="119"/>
      <c r="FB560" s="119"/>
      <c r="FC560" s="119"/>
      <c r="FD560" s="119"/>
      <c r="FE560" s="119"/>
      <c r="FF560" s="119"/>
      <c r="FG560" s="119"/>
      <c r="FH560" s="119"/>
      <c r="FI560" s="119"/>
    </row>
    <row r="561" spans="2:165" s="29" customFormat="1" x14ac:dyDescent="0.25">
      <c r="B561" s="33"/>
      <c r="C561" s="33"/>
      <c r="D561" s="61"/>
      <c r="E561" s="33"/>
      <c r="F561" s="27"/>
      <c r="G561" s="33"/>
      <c r="I561" s="33"/>
      <c r="K561" s="58"/>
      <c r="M561" s="27"/>
      <c r="N561" s="63"/>
      <c r="P561" s="33"/>
      <c r="R561" s="33"/>
      <c r="T561" s="23"/>
      <c r="U561" s="23"/>
      <c r="V561" s="96"/>
      <c r="W561" s="96"/>
      <c r="X561" s="23"/>
      <c r="Y561" s="96"/>
      <c r="Z561" s="96"/>
      <c r="AA561" s="23"/>
      <c r="AB561" s="96"/>
      <c r="AC561" s="96"/>
      <c r="AD561" s="23"/>
      <c r="AE561" s="96"/>
      <c r="AF561" s="96"/>
      <c r="AG561" s="23"/>
      <c r="AH561" s="96"/>
      <c r="AI561" s="96"/>
      <c r="AJ561" s="23"/>
      <c r="AK561" s="96"/>
      <c r="AL561" s="96"/>
      <c r="AM561" s="23"/>
      <c r="AN561" s="96"/>
      <c r="AO561" s="96"/>
      <c r="AP561" s="23"/>
      <c r="AQ561" s="96"/>
      <c r="AR561" s="96"/>
      <c r="AS561" s="23"/>
      <c r="AT561" s="27"/>
      <c r="AU561" s="27"/>
      <c r="AV561" s="33"/>
      <c r="AW561" s="27"/>
      <c r="AX561" s="155"/>
      <c r="AY561" s="65"/>
      <c r="AZ561" s="7"/>
      <c r="BA561" s="62"/>
      <c r="BB561" s="62"/>
      <c r="BC561" s="7"/>
      <c r="BD561" s="62"/>
      <c r="BE561" s="62"/>
      <c r="BF561" s="27"/>
      <c r="BG561" s="62"/>
      <c r="BH561" s="32"/>
      <c r="BI561" s="146"/>
      <c r="BJ561" s="62"/>
      <c r="BK561" s="32"/>
      <c r="BL561" s="146"/>
      <c r="BM561" s="62"/>
      <c r="BN561" s="32"/>
      <c r="BO561" s="146"/>
      <c r="BP561" s="159"/>
      <c r="BQ561" s="64"/>
      <c r="BR561" s="27"/>
      <c r="BS561" s="27"/>
      <c r="BU561" s="146"/>
      <c r="BV561" s="27"/>
      <c r="BW561" s="27"/>
      <c r="BX561" s="146"/>
      <c r="BY561" s="27"/>
      <c r="CA561" s="146"/>
      <c r="CB561" s="27"/>
      <c r="CD561" s="146"/>
      <c r="CF561" s="27"/>
      <c r="CG561" s="50"/>
      <c r="CH561" s="33"/>
      <c r="CI561" s="27"/>
      <c r="CJ561" s="161"/>
      <c r="CK561" s="27"/>
      <c r="CL561" s="27"/>
      <c r="CM561" s="27"/>
      <c r="CN561" s="27"/>
      <c r="CQ561" s="33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42"/>
      <c r="DQ561" s="78"/>
      <c r="DR561" s="101"/>
      <c r="DS561" s="33"/>
      <c r="FA561" s="119"/>
      <c r="FB561" s="119"/>
      <c r="FC561" s="119"/>
      <c r="FD561" s="119"/>
      <c r="FE561" s="119"/>
      <c r="FF561" s="119"/>
      <c r="FG561" s="119"/>
      <c r="FH561" s="119"/>
      <c r="FI561" s="119"/>
    </row>
    <row r="562" spans="2:165" s="29" customFormat="1" x14ac:dyDescent="0.25">
      <c r="B562" s="33"/>
      <c r="C562" s="33"/>
      <c r="D562" s="61"/>
      <c r="E562" s="33"/>
      <c r="F562" s="27"/>
      <c r="G562" s="33"/>
      <c r="I562" s="33"/>
      <c r="K562" s="58"/>
      <c r="M562" s="27"/>
      <c r="N562" s="63"/>
      <c r="P562" s="33"/>
      <c r="R562" s="33"/>
      <c r="T562" s="23"/>
      <c r="U562" s="23"/>
      <c r="V562" s="96"/>
      <c r="W562" s="96"/>
      <c r="X562" s="23"/>
      <c r="Y562" s="96"/>
      <c r="Z562" s="96"/>
      <c r="AA562" s="23"/>
      <c r="AB562" s="96"/>
      <c r="AC562" s="96"/>
      <c r="AD562" s="23"/>
      <c r="AE562" s="96"/>
      <c r="AF562" s="96"/>
      <c r="AG562" s="23"/>
      <c r="AH562" s="96"/>
      <c r="AI562" s="96"/>
      <c r="AJ562" s="23"/>
      <c r="AK562" s="96"/>
      <c r="AL562" s="96"/>
      <c r="AM562" s="23"/>
      <c r="AN562" s="96"/>
      <c r="AO562" s="96"/>
      <c r="AP562" s="23"/>
      <c r="AQ562" s="96"/>
      <c r="AR562" s="96"/>
      <c r="AS562" s="23"/>
      <c r="AT562" s="27"/>
      <c r="AU562" s="27"/>
      <c r="AV562" s="33"/>
      <c r="AW562" s="27"/>
      <c r="AX562" s="155"/>
      <c r="AY562" s="65"/>
      <c r="AZ562" s="7"/>
      <c r="BA562" s="62"/>
      <c r="BB562" s="62"/>
      <c r="BC562" s="7"/>
      <c r="BD562" s="62"/>
      <c r="BE562" s="62"/>
      <c r="BF562" s="27"/>
      <c r="BG562" s="62"/>
      <c r="BH562" s="32"/>
      <c r="BI562" s="146"/>
      <c r="BJ562" s="62"/>
      <c r="BK562" s="32"/>
      <c r="BL562" s="146"/>
      <c r="BM562" s="62"/>
      <c r="BN562" s="32"/>
      <c r="BO562" s="146"/>
      <c r="BP562" s="159"/>
      <c r="BQ562" s="64"/>
      <c r="BR562" s="27"/>
      <c r="BS562" s="27"/>
      <c r="BU562" s="146"/>
      <c r="BV562" s="27"/>
      <c r="BW562" s="27"/>
      <c r="BX562" s="146"/>
      <c r="BY562" s="27"/>
      <c r="CA562" s="146"/>
      <c r="CB562" s="27"/>
      <c r="CD562" s="146"/>
      <c r="CF562" s="27"/>
      <c r="CG562" s="50"/>
      <c r="CH562" s="33"/>
      <c r="CI562" s="27"/>
      <c r="CJ562" s="161"/>
      <c r="CK562" s="27"/>
      <c r="CL562" s="27"/>
      <c r="CM562" s="27"/>
      <c r="CN562" s="27"/>
      <c r="CQ562" s="33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42"/>
      <c r="DQ562" s="78"/>
      <c r="DR562" s="101"/>
      <c r="DS562" s="33"/>
      <c r="FA562" s="119"/>
      <c r="FB562" s="119"/>
      <c r="FC562" s="119"/>
      <c r="FD562" s="119"/>
      <c r="FE562" s="119"/>
      <c r="FF562" s="119"/>
      <c r="FG562" s="119"/>
      <c r="FH562" s="119"/>
      <c r="FI562" s="119"/>
    </row>
    <row r="563" spans="2:165" s="29" customFormat="1" x14ac:dyDescent="0.25">
      <c r="B563" s="33"/>
      <c r="C563" s="33"/>
      <c r="D563" s="61"/>
      <c r="E563" s="33"/>
      <c r="F563" s="27"/>
      <c r="G563" s="33"/>
      <c r="I563" s="33"/>
      <c r="K563" s="58"/>
      <c r="M563" s="27"/>
      <c r="N563" s="63"/>
      <c r="P563" s="33"/>
      <c r="R563" s="33"/>
      <c r="T563" s="23"/>
      <c r="U563" s="23"/>
      <c r="V563" s="96"/>
      <c r="W563" s="96"/>
      <c r="X563" s="23"/>
      <c r="Y563" s="96"/>
      <c r="Z563" s="96"/>
      <c r="AA563" s="23"/>
      <c r="AB563" s="96"/>
      <c r="AC563" s="96"/>
      <c r="AD563" s="23"/>
      <c r="AE563" s="96"/>
      <c r="AF563" s="96"/>
      <c r="AG563" s="23"/>
      <c r="AH563" s="96"/>
      <c r="AI563" s="96"/>
      <c r="AJ563" s="23"/>
      <c r="AK563" s="96"/>
      <c r="AL563" s="96"/>
      <c r="AM563" s="23"/>
      <c r="AN563" s="96"/>
      <c r="AO563" s="96"/>
      <c r="AP563" s="23"/>
      <c r="AQ563" s="96"/>
      <c r="AR563" s="96"/>
      <c r="AS563" s="23"/>
      <c r="AT563" s="27"/>
      <c r="AU563" s="27"/>
      <c r="AV563" s="33"/>
      <c r="AW563" s="27"/>
      <c r="AX563" s="155"/>
      <c r="AY563" s="65"/>
      <c r="AZ563" s="7"/>
      <c r="BA563" s="62"/>
      <c r="BB563" s="62"/>
      <c r="BC563" s="7"/>
      <c r="BD563" s="62"/>
      <c r="BE563" s="62"/>
      <c r="BF563" s="27"/>
      <c r="BG563" s="62"/>
      <c r="BH563" s="32"/>
      <c r="BI563" s="146"/>
      <c r="BJ563" s="62"/>
      <c r="BK563" s="32"/>
      <c r="BL563" s="146"/>
      <c r="BM563" s="62"/>
      <c r="BN563" s="32"/>
      <c r="BO563" s="146"/>
      <c r="BP563" s="159"/>
      <c r="BQ563" s="64"/>
      <c r="BR563" s="27"/>
      <c r="BS563" s="27"/>
      <c r="BU563" s="146"/>
      <c r="BV563" s="27"/>
      <c r="BW563" s="27"/>
      <c r="BX563" s="146"/>
      <c r="BY563" s="27"/>
      <c r="CA563" s="146"/>
      <c r="CB563" s="27"/>
      <c r="CD563" s="146"/>
      <c r="CF563" s="27"/>
      <c r="CG563" s="50"/>
      <c r="CH563" s="33"/>
      <c r="CI563" s="27"/>
      <c r="CJ563" s="161"/>
      <c r="CK563" s="27"/>
      <c r="CL563" s="27"/>
      <c r="CM563" s="27"/>
      <c r="CN563" s="27"/>
      <c r="CQ563" s="33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42"/>
      <c r="DQ563" s="78"/>
      <c r="DR563" s="101"/>
      <c r="DS563" s="33"/>
      <c r="FA563" s="119"/>
      <c r="FB563" s="119"/>
      <c r="FC563" s="119"/>
      <c r="FD563" s="119"/>
      <c r="FE563" s="119"/>
      <c r="FF563" s="119"/>
      <c r="FG563" s="119"/>
      <c r="FH563" s="119"/>
      <c r="FI563" s="119"/>
    </row>
    <row r="564" spans="2:165" s="29" customFormat="1" x14ac:dyDescent="0.25">
      <c r="B564" s="33"/>
      <c r="C564" s="33"/>
      <c r="D564" s="61"/>
      <c r="E564" s="33"/>
      <c r="F564" s="27"/>
      <c r="G564" s="33"/>
      <c r="I564" s="33"/>
      <c r="K564" s="58"/>
      <c r="M564" s="27"/>
      <c r="N564" s="63"/>
      <c r="P564" s="33"/>
      <c r="R564" s="33"/>
      <c r="T564" s="23"/>
      <c r="U564" s="23"/>
      <c r="V564" s="96"/>
      <c r="W564" s="96"/>
      <c r="X564" s="23"/>
      <c r="Y564" s="96"/>
      <c r="Z564" s="96"/>
      <c r="AA564" s="23"/>
      <c r="AB564" s="96"/>
      <c r="AC564" s="96"/>
      <c r="AD564" s="23"/>
      <c r="AE564" s="96"/>
      <c r="AF564" s="96"/>
      <c r="AG564" s="23"/>
      <c r="AH564" s="96"/>
      <c r="AI564" s="96"/>
      <c r="AJ564" s="23"/>
      <c r="AK564" s="96"/>
      <c r="AL564" s="96"/>
      <c r="AM564" s="23"/>
      <c r="AN564" s="96"/>
      <c r="AO564" s="96"/>
      <c r="AP564" s="23"/>
      <c r="AQ564" s="96"/>
      <c r="AR564" s="96"/>
      <c r="AS564" s="23"/>
      <c r="AT564" s="27"/>
      <c r="AU564" s="27"/>
      <c r="AV564" s="33"/>
      <c r="AW564" s="27"/>
      <c r="AX564" s="155"/>
      <c r="AY564" s="65"/>
      <c r="AZ564" s="7"/>
      <c r="BA564" s="62"/>
      <c r="BB564" s="62"/>
      <c r="BC564" s="7"/>
      <c r="BD564" s="62"/>
      <c r="BE564" s="62"/>
      <c r="BF564" s="27"/>
      <c r="BG564" s="62"/>
      <c r="BH564" s="32"/>
      <c r="BI564" s="146"/>
      <c r="BJ564" s="62"/>
      <c r="BK564" s="32"/>
      <c r="BL564" s="146"/>
      <c r="BM564" s="62"/>
      <c r="BN564" s="32"/>
      <c r="BO564" s="146"/>
      <c r="BP564" s="159"/>
      <c r="BQ564" s="64"/>
      <c r="BR564" s="27"/>
      <c r="BS564" s="27"/>
      <c r="BU564" s="146"/>
      <c r="BV564" s="27"/>
      <c r="BW564" s="27"/>
      <c r="BX564" s="146"/>
      <c r="BY564" s="27"/>
      <c r="CA564" s="146"/>
      <c r="CB564" s="27"/>
      <c r="CD564" s="146"/>
      <c r="CF564" s="27"/>
      <c r="CG564" s="50"/>
      <c r="CH564" s="33"/>
      <c r="CI564" s="27"/>
      <c r="CJ564" s="161"/>
      <c r="CK564" s="27"/>
      <c r="CL564" s="27"/>
      <c r="CM564" s="27"/>
      <c r="CN564" s="27"/>
      <c r="CQ564" s="33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42"/>
      <c r="DQ564" s="78"/>
      <c r="DR564" s="101"/>
      <c r="DS564" s="33"/>
      <c r="FA564" s="119"/>
      <c r="FB564" s="119"/>
      <c r="FC564" s="119"/>
      <c r="FD564" s="119"/>
      <c r="FE564" s="119"/>
      <c r="FF564" s="119"/>
      <c r="FG564" s="119"/>
      <c r="FH564" s="119"/>
      <c r="FI564" s="119"/>
    </row>
    <row r="565" spans="2:165" s="29" customFormat="1" x14ac:dyDescent="0.25">
      <c r="B565" s="33"/>
      <c r="C565" s="33"/>
      <c r="D565" s="61"/>
      <c r="E565" s="33"/>
      <c r="F565" s="27"/>
      <c r="G565" s="33"/>
      <c r="I565" s="33"/>
      <c r="K565" s="58"/>
      <c r="M565" s="27"/>
      <c r="N565" s="63"/>
      <c r="P565" s="33"/>
      <c r="R565" s="33"/>
      <c r="T565" s="23"/>
      <c r="U565" s="23"/>
      <c r="V565" s="96"/>
      <c r="W565" s="96"/>
      <c r="X565" s="23"/>
      <c r="Y565" s="96"/>
      <c r="Z565" s="96"/>
      <c r="AA565" s="23"/>
      <c r="AB565" s="96"/>
      <c r="AC565" s="96"/>
      <c r="AD565" s="23"/>
      <c r="AE565" s="96"/>
      <c r="AF565" s="96"/>
      <c r="AG565" s="23"/>
      <c r="AH565" s="96"/>
      <c r="AI565" s="96"/>
      <c r="AJ565" s="23"/>
      <c r="AK565" s="96"/>
      <c r="AL565" s="96"/>
      <c r="AM565" s="23"/>
      <c r="AN565" s="96"/>
      <c r="AO565" s="96"/>
      <c r="AP565" s="23"/>
      <c r="AQ565" s="96"/>
      <c r="AR565" s="96"/>
      <c r="AS565" s="23"/>
      <c r="AT565" s="27"/>
      <c r="AU565" s="27"/>
      <c r="AV565" s="33"/>
      <c r="AW565" s="27"/>
      <c r="AX565" s="155"/>
      <c r="AY565" s="65"/>
      <c r="AZ565" s="7"/>
      <c r="BA565" s="62"/>
      <c r="BB565" s="62"/>
      <c r="BC565" s="7"/>
      <c r="BD565" s="62"/>
      <c r="BE565" s="62"/>
      <c r="BF565" s="27"/>
      <c r="BG565" s="62"/>
      <c r="BH565" s="32"/>
      <c r="BI565" s="146"/>
      <c r="BJ565" s="62"/>
      <c r="BK565" s="32"/>
      <c r="BL565" s="146"/>
      <c r="BM565" s="62"/>
      <c r="BN565" s="32"/>
      <c r="BO565" s="146"/>
      <c r="BP565" s="159"/>
      <c r="BQ565" s="64"/>
      <c r="BR565" s="27"/>
      <c r="BS565" s="27"/>
      <c r="BU565" s="146"/>
      <c r="BV565" s="27"/>
      <c r="BW565" s="27"/>
      <c r="BX565" s="146"/>
      <c r="BY565" s="27"/>
      <c r="CA565" s="146"/>
      <c r="CB565" s="27"/>
      <c r="CD565" s="146"/>
      <c r="CF565" s="27"/>
      <c r="CG565" s="50"/>
      <c r="CH565" s="33"/>
      <c r="CI565" s="27"/>
      <c r="CJ565" s="161"/>
      <c r="CK565" s="27"/>
      <c r="CL565" s="27"/>
      <c r="CM565" s="27"/>
      <c r="CN565" s="27"/>
      <c r="CQ565" s="33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42"/>
      <c r="DQ565" s="78"/>
      <c r="DR565" s="101"/>
      <c r="DS565" s="33"/>
      <c r="FA565" s="119"/>
      <c r="FB565" s="119"/>
      <c r="FC565" s="119"/>
      <c r="FD565" s="119"/>
      <c r="FE565" s="119"/>
      <c r="FF565" s="119"/>
      <c r="FG565" s="119"/>
      <c r="FH565" s="119"/>
      <c r="FI565" s="119"/>
    </row>
    <row r="566" spans="2:165" s="29" customFormat="1" x14ac:dyDescent="0.25">
      <c r="B566" s="33"/>
      <c r="C566" s="33"/>
      <c r="D566" s="66"/>
      <c r="E566" s="33"/>
      <c r="F566" s="27"/>
      <c r="G566" s="33"/>
      <c r="I566" s="33"/>
      <c r="K566" s="58"/>
      <c r="M566" s="27"/>
      <c r="N566" s="63"/>
      <c r="P566" s="33"/>
      <c r="R566" s="33"/>
      <c r="T566" s="23"/>
      <c r="U566" s="23"/>
      <c r="V566" s="96"/>
      <c r="W566" s="96"/>
      <c r="X566" s="23"/>
      <c r="Y566" s="96"/>
      <c r="Z566" s="96"/>
      <c r="AA566" s="23"/>
      <c r="AB566" s="96"/>
      <c r="AC566" s="96"/>
      <c r="AD566" s="23"/>
      <c r="AE566" s="96"/>
      <c r="AF566" s="96"/>
      <c r="AG566" s="23"/>
      <c r="AH566" s="96"/>
      <c r="AI566" s="96"/>
      <c r="AJ566" s="23"/>
      <c r="AK566" s="96"/>
      <c r="AL566" s="96"/>
      <c r="AM566" s="23"/>
      <c r="AN566" s="96"/>
      <c r="AO566" s="96"/>
      <c r="AP566" s="23"/>
      <c r="AQ566" s="96"/>
      <c r="AR566" s="96"/>
      <c r="AS566" s="23"/>
      <c r="AT566" s="27"/>
      <c r="AU566" s="27"/>
      <c r="AV566" s="33"/>
      <c r="AW566" s="27"/>
      <c r="AX566" s="155"/>
      <c r="AY566" s="65"/>
      <c r="AZ566" s="7"/>
      <c r="BA566" s="62"/>
      <c r="BB566" s="62"/>
      <c r="BC566" s="7"/>
      <c r="BD566" s="62"/>
      <c r="BE566" s="62"/>
      <c r="BF566" s="27"/>
      <c r="BG566" s="62"/>
      <c r="BH566" s="32"/>
      <c r="BI566" s="146"/>
      <c r="BJ566" s="62"/>
      <c r="BK566" s="32"/>
      <c r="BL566" s="146"/>
      <c r="BM566" s="62"/>
      <c r="BN566" s="32"/>
      <c r="BO566" s="146"/>
      <c r="BP566" s="159"/>
      <c r="BQ566" s="64"/>
      <c r="BR566" s="27"/>
      <c r="BS566" s="27"/>
      <c r="BU566" s="146"/>
      <c r="BV566" s="27"/>
      <c r="BW566" s="27"/>
      <c r="BX566" s="146"/>
      <c r="BY566" s="27"/>
      <c r="CA566" s="146"/>
      <c r="CB566" s="27"/>
      <c r="CD566" s="146"/>
      <c r="CF566" s="27"/>
      <c r="CG566" s="50"/>
      <c r="CH566" s="33"/>
      <c r="CI566" s="27"/>
      <c r="CJ566" s="161"/>
      <c r="CK566" s="27"/>
      <c r="CL566" s="27"/>
      <c r="CM566" s="27"/>
      <c r="CN566" s="27"/>
      <c r="CQ566" s="33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42"/>
      <c r="DQ566" s="78"/>
      <c r="DR566" s="101"/>
      <c r="DS566" s="33"/>
      <c r="FA566" s="119"/>
      <c r="FB566" s="119"/>
      <c r="FC566" s="119"/>
      <c r="FD566" s="119"/>
      <c r="FE566" s="119"/>
      <c r="FF566" s="119"/>
      <c r="FG566" s="119"/>
      <c r="FH566" s="119"/>
      <c r="FI566" s="119"/>
    </row>
    <row r="567" spans="2:165" s="29" customFormat="1" x14ac:dyDescent="0.25">
      <c r="B567" s="33"/>
      <c r="C567" s="33"/>
      <c r="D567" s="66"/>
      <c r="E567" s="33"/>
      <c r="F567" s="27"/>
      <c r="G567" s="33"/>
      <c r="I567" s="33"/>
      <c r="K567" s="58"/>
      <c r="M567" s="27"/>
      <c r="N567" s="63"/>
      <c r="P567" s="33"/>
      <c r="R567" s="33"/>
      <c r="T567" s="23"/>
      <c r="U567" s="23"/>
      <c r="V567" s="96"/>
      <c r="W567" s="96"/>
      <c r="X567" s="23"/>
      <c r="Y567" s="96"/>
      <c r="Z567" s="96"/>
      <c r="AA567" s="23"/>
      <c r="AB567" s="96"/>
      <c r="AC567" s="96"/>
      <c r="AD567" s="23"/>
      <c r="AE567" s="96"/>
      <c r="AF567" s="96"/>
      <c r="AG567" s="23"/>
      <c r="AH567" s="96"/>
      <c r="AI567" s="96"/>
      <c r="AJ567" s="23"/>
      <c r="AK567" s="96"/>
      <c r="AL567" s="96"/>
      <c r="AM567" s="23"/>
      <c r="AN567" s="96"/>
      <c r="AO567" s="96"/>
      <c r="AP567" s="23"/>
      <c r="AQ567" s="96"/>
      <c r="AR567" s="96"/>
      <c r="AS567" s="23"/>
      <c r="AT567" s="27"/>
      <c r="AU567" s="27"/>
      <c r="AV567" s="33"/>
      <c r="AW567" s="27"/>
      <c r="AX567" s="155"/>
      <c r="AY567" s="65"/>
      <c r="AZ567" s="7"/>
      <c r="BA567" s="62"/>
      <c r="BB567" s="62"/>
      <c r="BC567" s="7"/>
      <c r="BD567" s="62"/>
      <c r="BE567" s="62"/>
      <c r="BF567" s="27"/>
      <c r="BG567" s="62"/>
      <c r="BH567" s="32"/>
      <c r="BI567" s="146"/>
      <c r="BJ567" s="62"/>
      <c r="BK567" s="32"/>
      <c r="BL567" s="146"/>
      <c r="BM567" s="62"/>
      <c r="BN567" s="32"/>
      <c r="BO567" s="146"/>
      <c r="BP567" s="159"/>
      <c r="BQ567" s="64"/>
      <c r="BR567" s="27"/>
      <c r="BS567" s="27"/>
      <c r="BU567" s="146"/>
      <c r="BV567" s="27"/>
      <c r="BW567" s="27"/>
      <c r="BX567" s="146"/>
      <c r="BY567" s="27"/>
      <c r="CA567" s="146"/>
      <c r="CB567" s="27"/>
      <c r="CD567" s="146"/>
      <c r="CF567" s="27"/>
      <c r="CG567" s="50"/>
      <c r="CH567" s="33"/>
      <c r="CI567" s="27"/>
      <c r="CJ567" s="161"/>
      <c r="CK567" s="27"/>
      <c r="CL567" s="27"/>
      <c r="CM567" s="27"/>
      <c r="CN567" s="27"/>
      <c r="CQ567" s="33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42"/>
      <c r="DQ567" s="78"/>
      <c r="DR567" s="101"/>
      <c r="DS567" s="33"/>
      <c r="FA567" s="119"/>
      <c r="FB567" s="119"/>
      <c r="FC567" s="119"/>
      <c r="FD567" s="119"/>
      <c r="FE567" s="119"/>
      <c r="FF567" s="119"/>
      <c r="FG567" s="119"/>
      <c r="FH567" s="119"/>
      <c r="FI567" s="119"/>
    </row>
    <row r="568" spans="2:165" s="29" customFormat="1" x14ac:dyDescent="0.25">
      <c r="B568" s="33"/>
      <c r="C568" s="33"/>
      <c r="D568" s="61"/>
      <c r="E568" s="33"/>
      <c r="F568" s="27"/>
      <c r="G568" s="33"/>
      <c r="I568" s="33"/>
      <c r="K568" s="58"/>
      <c r="M568" s="27"/>
      <c r="N568" s="63"/>
      <c r="P568" s="33"/>
      <c r="R568" s="33"/>
      <c r="T568" s="23"/>
      <c r="U568" s="23"/>
      <c r="V568" s="96"/>
      <c r="W568" s="96"/>
      <c r="X568" s="23"/>
      <c r="Y568" s="96"/>
      <c r="Z568" s="96"/>
      <c r="AA568" s="23"/>
      <c r="AB568" s="96"/>
      <c r="AC568" s="96"/>
      <c r="AD568" s="23"/>
      <c r="AE568" s="96"/>
      <c r="AF568" s="96"/>
      <c r="AG568" s="23"/>
      <c r="AH568" s="96"/>
      <c r="AI568" s="96"/>
      <c r="AJ568" s="23"/>
      <c r="AK568" s="96"/>
      <c r="AL568" s="96"/>
      <c r="AM568" s="23"/>
      <c r="AN568" s="96"/>
      <c r="AO568" s="96"/>
      <c r="AP568" s="23"/>
      <c r="AQ568" s="96"/>
      <c r="AR568" s="96"/>
      <c r="AS568" s="23"/>
      <c r="AT568" s="27"/>
      <c r="AU568" s="27"/>
      <c r="AV568" s="33"/>
      <c r="AW568" s="27"/>
      <c r="AX568" s="155"/>
      <c r="AY568" s="65"/>
      <c r="AZ568" s="7"/>
      <c r="BA568" s="62"/>
      <c r="BB568" s="62"/>
      <c r="BC568" s="7"/>
      <c r="BD568" s="62"/>
      <c r="BE568" s="62"/>
      <c r="BF568" s="27"/>
      <c r="BG568" s="62"/>
      <c r="BH568" s="32"/>
      <c r="BI568" s="146"/>
      <c r="BJ568" s="62"/>
      <c r="BK568" s="32"/>
      <c r="BL568" s="146"/>
      <c r="BM568" s="62"/>
      <c r="BN568" s="32"/>
      <c r="BO568" s="146"/>
      <c r="BP568" s="159"/>
      <c r="BQ568" s="64"/>
      <c r="BR568" s="27"/>
      <c r="BS568" s="27"/>
      <c r="BU568" s="146"/>
      <c r="BV568" s="27"/>
      <c r="BW568" s="27"/>
      <c r="BX568" s="146"/>
      <c r="BY568" s="27"/>
      <c r="CA568" s="146"/>
      <c r="CB568" s="27"/>
      <c r="CD568" s="146"/>
      <c r="CF568" s="27"/>
      <c r="CG568" s="50"/>
      <c r="CH568" s="33"/>
      <c r="CI568" s="27"/>
      <c r="CJ568" s="161"/>
      <c r="CK568" s="27"/>
      <c r="CL568" s="27"/>
      <c r="CM568" s="27"/>
      <c r="CN568" s="27"/>
      <c r="CQ568" s="33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42"/>
      <c r="DQ568" s="78"/>
      <c r="DR568" s="101"/>
      <c r="DS568" s="33"/>
      <c r="FA568" s="119"/>
      <c r="FB568" s="119"/>
      <c r="FC568" s="119"/>
      <c r="FD568" s="119"/>
      <c r="FE568" s="119"/>
      <c r="FF568" s="119"/>
      <c r="FG568" s="119"/>
      <c r="FH568" s="119"/>
      <c r="FI568" s="119"/>
    </row>
    <row r="569" spans="2:165" s="29" customFormat="1" x14ac:dyDescent="0.25">
      <c r="B569" s="33"/>
      <c r="C569" s="33"/>
      <c r="D569" s="61"/>
      <c r="E569" s="33"/>
      <c r="F569" s="27"/>
      <c r="G569" s="33"/>
      <c r="I569" s="33"/>
      <c r="K569" s="58"/>
      <c r="M569" s="27"/>
      <c r="N569" s="63"/>
      <c r="P569" s="33"/>
      <c r="R569" s="33"/>
      <c r="T569" s="23"/>
      <c r="U569" s="23"/>
      <c r="V569" s="96"/>
      <c r="W569" s="96"/>
      <c r="X569" s="23"/>
      <c r="Y569" s="96"/>
      <c r="Z569" s="96"/>
      <c r="AA569" s="23"/>
      <c r="AB569" s="96"/>
      <c r="AC569" s="96"/>
      <c r="AD569" s="23"/>
      <c r="AE569" s="96"/>
      <c r="AF569" s="96"/>
      <c r="AG569" s="23"/>
      <c r="AH569" s="96"/>
      <c r="AI569" s="96"/>
      <c r="AJ569" s="23"/>
      <c r="AK569" s="96"/>
      <c r="AL569" s="96"/>
      <c r="AM569" s="23"/>
      <c r="AN569" s="96"/>
      <c r="AO569" s="96"/>
      <c r="AP569" s="23"/>
      <c r="AQ569" s="96"/>
      <c r="AR569" s="96"/>
      <c r="AS569" s="23"/>
      <c r="AT569" s="27"/>
      <c r="AU569" s="27"/>
      <c r="AV569" s="33"/>
      <c r="AW569" s="27"/>
      <c r="AX569" s="155"/>
      <c r="AY569" s="65"/>
      <c r="AZ569" s="7"/>
      <c r="BA569" s="62"/>
      <c r="BB569" s="62"/>
      <c r="BC569" s="7"/>
      <c r="BD569" s="62"/>
      <c r="BE569" s="62"/>
      <c r="BF569" s="27"/>
      <c r="BG569" s="62"/>
      <c r="BH569" s="32"/>
      <c r="BI569" s="146"/>
      <c r="BJ569" s="62"/>
      <c r="BK569" s="32"/>
      <c r="BL569" s="146"/>
      <c r="BM569" s="62"/>
      <c r="BN569" s="32"/>
      <c r="BO569" s="146"/>
      <c r="BP569" s="159"/>
      <c r="BQ569" s="64"/>
      <c r="BR569" s="27"/>
      <c r="BS569" s="27"/>
      <c r="BU569" s="146"/>
      <c r="BV569" s="27"/>
      <c r="BW569" s="27"/>
      <c r="BX569" s="146"/>
      <c r="BY569" s="27"/>
      <c r="CA569" s="146"/>
      <c r="CB569" s="27"/>
      <c r="CD569" s="146"/>
      <c r="CF569" s="27"/>
      <c r="CG569" s="50"/>
      <c r="CH569" s="33"/>
      <c r="CI569" s="27"/>
      <c r="CJ569" s="161"/>
      <c r="CK569" s="27"/>
      <c r="CL569" s="27"/>
      <c r="CM569" s="27"/>
      <c r="CN569" s="27"/>
      <c r="CQ569" s="33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42"/>
      <c r="DQ569" s="78"/>
      <c r="DR569" s="101"/>
      <c r="DS569" s="33"/>
      <c r="FA569" s="119"/>
      <c r="FB569" s="119"/>
      <c r="FC569" s="119"/>
      <c r="FD569" s="119"/>
      <c r="FE569" s="119"/>
      <c r="FF569" s="119"/>
      <c r="FG569" s="119"/>
      <c r="FH569" s="119"/>
      <c r="FI569" s="119"/>
    </row>
    <row r="570" spans="2:165" s="29" customFormat="1" x14ac:dyDescent="0.25">
      <c r="B570" s="33"/>
      <c r="C570" s="33"/>
      <c r="D570" s="61"/>
      <c r="E570" s="33"/>
      <c r="F570" s="27"/>
      <c r="G570" s="33"/>
      <c r="I570" s="33"/>
      <c r="K570" s="58"/>
      <c r="M570" s="27"/>
      <c r="N570" s="63"/>
      <c r="P570" s="33"/>
      <c r="R570" s="33"/>
      <c r="T570" s="23"/>
      <c r="U570" s="23"/>
      <c r="V570" s="96"/>
      <c r="W570" s="96"/>
      <c r="X570" s="23"/>
      <c r="Y570" s="96"/>
      <c r="Z570" s="96"/>
      <c r="AA570" s="23"/>
      <c r="AB570" s="96"/>
      <c r="AC570" s="96"/>
      <c r="AD570" s="23"/>
      <c r="AE570" s="96"/>
      <c r="AF570" s="96"/>
      <c r="AG570" s="23"/>
      <c r="AH570" s="96"/>
      <c r="AI570" s="96"/>
      <c r="AJ570" s="23"/>
      <c r="AK570" s="96"/>
      <c r="AL570" s="96"/>
      <c r="AM570" s="23"/>
      <c r="AN570" s="96"/>
      <c r="AO570" s="96"/>
      <c r="AP570" s="23"/>
      <c r="AQ570" s="96"/>
      <c r="AR570" s="96"/>
      <c r="AS570" s="23"/>
      <c r="AT570" s="27"/>
      <c r="AU570" s="27"/>
      <c r="AV570" s="33"/>
      <c r="AW570" s="27"/>
      <c r="AX570" s="155"/>
      <c r="AY570" s="65"/>
      <c r="AZ570" s="7"/>
      <c r="BA570" s="62"/>
      <c r="BB570" s="62"/>
      <c r="BC570" s="7"/>
      <c r="BD570" s="62"/>
      <c r="BE570" s="62"/>
      <c r="BF570" s="27"/>
      <c r="BG570" s="62"/>
      <c r="BH570" s="32"/>
      <c r="BI570" s="146"/>
      <c r="BJ570" s="62"/>
      <c r="BK570" s="32"/>
      <c r="BL570" s="146"/>
      <c r="BM570" s="62"/>
      <c r="BN570" s="32"/>
      <c r="BO570" s="146"/>
      <c r="BP570" s="159"/>
      <c r="BQ570" s="64"/>
      <c r="BR570" s="27"/>
      <c r="BS570" s="27"/>
      <c r="BU570" s="146"/>
      <c r="BV570" s="27"/>
      <c r="BW570" s="27"/>
      <c r="BX570" s="146"/>
      <c r="BY570" s="27"/>
      <c r="CA570" s="146"/>
      <c r="CB570" s="27"/>
      <c r="CD570" s="146"/>
      <c r="CF570" s="27"/>
      <c r="CG570" s="50"/>
      <c r="CH570" s="33"/>
      <c r="CI570" s="27"/>
      <c r="CJ570" s="161"/>
      <c r="CK570" s="27"/>
      <c r="CL570" s="27"/>
      <c r="CM570" s="27"/>
      <c r="CN570" s="27"/>
      <c r="CQ570" s="33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42"/>
      <c r="DQ570" s="78"/>
      <c r="DR570" s="101"/>
      <c r="DS570" s="33"/>
      <c r="FA570" s="119"/>
      <c r="FB570" s="119"/>
      <c r="FC570" s="119"/>
      <c r="FD570" s="119"/>
      <c r="FE570" s="119"/>
      <c r="FF570" s="119"/>
      <c r="FG570" s="119"/>
      <c r="FH570" s="119"/>
      <c r="FI570" s="119"/>
    </row>
    <row r="571" spans="2:165" s="29" customFormat="1" x14ac:dyDescent="0.25">
      <c r="B571" s="33"/>
      <c r="C571" s="33"/>
      <c r="D571" s="61"/>
      <c r="E571" s="33"/>
      <c r="F571" s="27"/>
      <c r="G571" s="33"/>
      <c r="I571" s="33"/>
      <c r="K571" s="58"/>
      <c r="M571" s="27"/>
      <c r="N571" s="63"/>
      <c r="P571" s="33"/>
      <c r="R571" s="33"/>
      <c r="T571" s="23"/>
      <c r="U571" s="23"/>
      <c r="V571" s="96"/>
      <c r="W571" s="96"/>
      <c r="X571" s="23"/>
      <c r="Y571" s="96"/>
      <c r="Z571" s="96"/>
      <c r="AA571" s="23"/>
      <c r="AB571" s="96"/>
      <c r="AC571" s="96"/>
      <c r="AD571" s="23"/>
      <c r="AE571" s="96"/>
      <c r="AF571" s="96"/>
      <c r="AG571" s="23"/>
      <c r="AH571" s="96"/>
      <c r="AI571" s="96"/>
      <c r="AJ571" s="23"/>
      <c r="AK571" s="96"/>
      <c r="AL571" s="96"/>
      <c r="AM571" s="23"/>
      <c r="AN571" s="96"/>
      <c r="AO571" s="96"/>
      <c r="AP571" s="23"/>
      <c r="AQ571" s="96"/>
      <c r="AR571" s="96"/>
      <c r="AS571" s="23"/>
      <c r="AT571" s="27"/>
      <c r="AU571" s="27"/>
      <c r="AV571" s="33"/>
      <c r="AW571" s="27"/>
      <c r="AX571" s="155"/>
      <c r="AY571" s="65"/>
      <c r="AZ571" s="7"/>
      <c r="BA571" s="62"/>
      <c r="BB571" s="62"/>
      <c r="BC571" s="7"/>
      <c r="BD571" s="62"/>
      <c r="BE571" s="62"/>
      <c r="BF571" s="27"/>
      <c r="BG571" s="62"/>
      <c r="BH571" s="32"/>
      <c r="BI571" s="146"/>
      <c r="BJ571" s="62"/>
      <c r="BK571" s="32"/>
      <c r="BL571" s="146"/>
      <c r="BM571" s="62"/>
      <c r="BN571" s="32"/>
      <c r="BO571" s="146"/>
      <c r="BP571" s="159"/>
      <c r="BQ571" s="64"/>
      <c r="BR571" s="27"/>
      <c r="BS571" s="27"/>
      <c r="BU571" s="146"/>
      <c r="BV571" s="27"/>
      <c r="BW571" s="27"/>
      <c r="BX571" s="146"/>
      <c r="BY571" s="27"/>
      <c r="CA571" s="146"/>
      <c r="CB571" s="27"/>
      <c r="CD571" s="146"/>
      <c r="CF571" s="27"/>
      <c r="CG571" s="50"/>
      <c r="CH571" s="33"/>
      <c r="CI571" s="27"/>
      <c r="CJ571" s="161"/>
      <c r="CK571" s="27"/>
      <c r="CL571" s="27"/>
      <c r="CM571" s="27"/>
      <c r="CN571" s="27"/>
      <c r="CQ571" s="33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42"/>
      <c r="DQ571" s="78"/>
      <c r="DR571" s="101"/>
      <c r="DS571" s="33"/>
      <c r="FA571" s="119"/>
      <c r="FB571" s="119"/>
      <c r="FC571" s="119"/>
      <c r="FD571" s="119"/>
      <c r="FE571" s="119"/>
      <c r="FF571" s="119"/>
      <c r="FG571" s="119"/>
      <c r="FH571" s="119"/>
      <c r="FI571" s="119"/>
    </row>
    <row r="572" spans="2:165" s="29" customFormat="1" x14ac:dyDescent="0.25">
      <c r="B572" s="33"/>
      <c r="C572" s="33"/>
      <c r="D572" s="61"/>
      <c r="E572" s="33"/>
      <c r="F572" s="27"/>
      <c r="G572" s="33"/>
      <c r="I572" s="33"/>
      <c r="K572" s="58"/>
      <c r="M572" s="27"/>
      <c r="N572" s="63"/>
      <c r="P572" s="33"/>
      <c r="R572" s="33"/>
      <c r="T572" s="23"/>
      <c r="U572" s="23"/>
      <c r="V572" s="96"/>
      <c r="W572" s="96"/>
      <c r="X572" s="23"/>
      <c r="Y572" s="96"/>
      <c r="Z572" s="96"/>
      <c r="AA572" s="23"/>
      <c r="AB572" s="96"/>
      <c r="AC572" s="96"/>
      <c r="AD572" s="23"/>
      <c r="AE572" s="96"/>
      <c r="AF572" s="96"/>
      <c r="AG572" s="23"/>
      <c r="AH572" s="96"/>
      <c r="AI572" s="96"/>
      <c r="AJ572" s="23"/>
      <c r="AK572" s="96"/>
      <c r="AL572" s="96"/>
      <c r="AM572" s="23"/>
      <c r="AN572" s="96"/>
      <c r="AO572" s="96"/>
      <c r="AP572" s="23"/>
      <c r="AQ572" s="96"/>
      <c r="AR572" s="96"/>
      <c r="AS572" s="23"/>
      <c r="AT572" s="27"/>
      <c r="AU572" s="27"/>
      <c r="AV572" s="33"/>
      <c r="AW572" s="27"/>
      <c r="AX572" s="155"/>
      <c r="AY572" s="65"/>
      <c r="AZ572" s="7"/>
      <c r="BA572" s="62"/>
      <c r="BB572" s="62"/>
      <c r="BC572" s="7"/>
      <c r="BD572" s="62"/>
      <c r="BE572" s="62"/>
      <c r="BF572" s="27"/>
      <c r="BG572" s="62"/>
      <c r="BH572" s="32"/>
      <c r="BI572" s="146"/>
      <c r="BJ572" s="62"/>
      <c r="BK572" s="32"/>
      <c r="BL572" s="146"/>
      <c r="BM572" s="62"/>
      <c r="BN572" s="32"/>
      <c r="BO572" s="146"/>
      <c r="BP572" s="159"/>
      <c r="BQ572" s="64"/>
      <c r="BR572" s="27"/>
      <c r="BS572" s="27"/>
      <c r="BU572" s="146"/>
      <c r="BV572" s="27"/>
      <c r="BW572" s="27"/>
      <c r="BX572" s="146"/>
      <c r="BY572" s="27"/>
      <c r="CA572" s="146"/>
      <c r="CB572" s="27"/>
      <c r="CD572" s="146"/>
      <c r="CF572" s="27"/>
      <c r="CG572" s="50"/>
      <c r="CH572" s="33"/>
      <c r="CI572" s="27"/>
      <c r="CJ572" s="161"/>
      <c r="CK572" s="27"/>
      <c r="CL572" s="27"/>
      <c r="CM572" s="27"/>
      <c r="CN572" s="27"/>
      <c r="CQ572" s="33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42"/>
      <c r="DQ572" s="78"/>
      <c r="DR572" s="101"/>
      <c r="DS572" s="33"/>
      <c r="FA572" s="119"/>
      <c r="FB572" s="119"/>
      <c r="FC572" s="119"/>
      <c r="FD572" s="119"/>
      <c r="FE572" s="119"/>
      <c r="FF572" s="119"/>
      <c r="FG572" s="119"/>
      <c r="FH572" s="119"/>
      <c r="FI572" s="119"/>
    </row>
    <row r="573" spans="2:165" s="29" customFormat="1" x14ac:dyDescent="0.25">
      <c r="B573" s="33"/>
      <c r="C573" s="33"/>
      <c r="D573" s="61"/>
      <c r="E573" s="33"/>
      <c r="F573" s="27"/>
      <c r="G573" s="33"/>
      <c r="I573" s="33"/>
      <c r="K573" s="58"/>
      <c r="M573" s="27"/>
      <c r="N573" s="63"/>
      <c r="P573" s="33"/>
      <c r="R573" s="33"/>
      <c r="T573" s="23"/>
      <c r="U573" s="23"/>
      <c r="V573" s="96"/>
      <c r="W573" s="96"/>
      <c r="X573" s="23"/>
      <c r="Y573" s="96"/>
      <c r="Z573" s="96"/>
      <c r="AA573" s="23"/>
      <c r="AB573" s="96"/>
      <c r="AC573" s="96"/>
      <c r="AD573" s="23"/>
      <c r="AE573" s="96"/>
      <c r="AF573" s="96"/>
      <c r="AG573" s="23"/>
      <c r="AH573" s="96"/>
      <c r="AI573" s="96"/>
      <c r="AJ573" s="23"/>
      <c r="AK573" s="96"/>
      <c r="AL573" s="96"/>
      <c r="AM573" s="23"/>
      <c r="AN573" s="96"/>
      <c r="AO573" s="96"/>
      <c r="AP573" s="23"/>
      <c r="AQ573" s="96"/>
      <c r="AR573" s="96"/>
      <c r="AS573" s="23"/>
      <c r="AT573" s="27"/>
      <c r="AU573" s="27"/>
      <c r="AV573" s="33"/>
      <c r="AW573" s="27"/>
      <c r="AX573" s="155"/>
      <c r="AY573" s="65"/>
      <c r="AZ573" s="7"/>
      <c r="BA573" s="62"/>
      <c r="BB573" s="62"/>
      <c r="BC573" s="7"/>
      <c r="BD573" s="62"/>
      <c r="BE573" s="62"/>
      <c r="BF573" s="27"/>
      <c r="BG573" s="62"/>
      <c r="BH573" s="32"/>
      <c r="BI573" s="146"/>
      <c r="BJ573" s="62"/>
      <c r="BK573" s="32"/>
      <c r="BL573" s="146"/>
      <c r="BM573" s="62"/>
      <c r="BN573" s="32"/>
      <c r="BO573" s="146"/>
      <c r="BP573" s="159"/>
      <c r="BQ573" s="64"/>
      <c r="BR573" s="27"/>
      <c r="BS573" s="27"/>
      <c r="BU573" s="146"/>
      <c r="BV573" s="27"/>
      <c r="BW573" s="27"/>
      <c r="BX573" s="146"/>
      <c r="BY573" s="27"/>
      <c r="CA573" s="146"/>
      <c r="CB573" s="27"/>
      <c r="CD573" s="146"/>
      <c r="CF573" s="27"/>
      <c r="CG573" s="50"/>
      <c r="CH573" s="33"/>
      <c r="CI573" s="27"/>
      <c r="CJ573" s="161"/>
      <c r="CK573" s="27"/>
      <c r="CL573" s="27"/>
      <c r="CM573" s="27"/>
      <c r="CN573" s="27"/>
      <c r="CQ573" s="33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42"/>
      <c r="DQ573" s="78"/>
      <c r="DR573" s="101"/>
      <c r="DS573" s="33"/>
      <c r="FA573" s="119"/>
      <c r="FB573" s="119"/>
      <c r="FC573" s="119"/>
      <c r="FD573" s="119"/>
      <c r="FE573" s="119"/>
      <c r="FF573" s="119"/>
      <c r="FG573" s="119"/>
      <c r="FH573" s="119"/>
      <c r="FI573" s="119"/>
    </row>
    <row r="574" spans="2:165" s="29" customFormat="1" x14ac:dyDescent="0.25">
      <c r="B574" s="33"/>
      <c r="C574" s="33"/>
      <c r="D574" s="61"/>
      <c r="E574" s="33"/>
      <c r="F574" s="27"/>
      <c r="G574" s="33"/>
      <c r="I574" s="33"/>
      <c r="K574" s="58"/>
      <c r="M574" s="27"/>
      <c r="N574" s="63"/>
      <c r="P574" s="33"/>
      <c r="R574" s="33"/>
      <c r="T574" s="23"/>
      <c r="U574" s="23"/>
      <c r="V574" s="96"/>
      <c r="W574" s="96"/>
      <c r="X574" s="23"/>
      <c r="Y574" s="96"/>
      <c r="Z574" s="96"/>
      <c r="AA574" s="23"/>
      <c r="AB574" s="96"/>
      <c r="AC574" s="96"/>
      <c r="AD574" s="23"/>
      <c r="AE574" s="96"/>
      <c r="AF574" s="96"/>
      <c r="AG574" s="23"/>
      <c r="AH574" s="96"/>
      <c r="AI574" s="96"/>
      <c r="AJ574" s="23"/>
      <c r="AK574" s="96"/>
      <c r="AL574" s="96"/>
      <c r="AM574" s="23"/>
      <c r="AN574" s="96"/>
      <c r="AO574" s="96"/>
      <c r="AP574" s="23"/>
      <c r="AQ574" s="96"/>
      <c r="AR574" s="96"/>
      <c r="AS574" s="23"/>
      <c r="AT574" s="27"/>
      <c r="AU574" s="27"/>
      <c r="AV574" s="33"/>
      <c r="AW574" s="27"/>
      <c r="AX574" s="155"/>
      <c r="AY574" s="65"/>
      <c r="AZ574" s="7"/>
      <c r="BA574" s="62"/>
      <c r="BB574" s="62"/>
      <c r="BC574" s="7"/>
      <c r="BD574" s="62"/>
      <c r="BE574" s="62"/>
      <c r="BF574" s="27"/>
      <c r="BG574" s="62"/>
      <c r="BH574" s="32"/>
      <c r="BI574" s="146"/>
      <c r="BJ574" s="62"/>
      <c r="BK574" s="32"/>
      <c r="BL574" s="146"/>
      <c r="BM574" s="62"/>
      <c r="BN574" s="32"/>
      <c r="BO574" s="146"/>
      <c r="BP574" s="159"/>
      <c r="BQ574" s="64"/>
      <c r="BR574" s="27"/>
      <c r="BS574" s="27"/>
      <c r="BU574" s="146"/>
      <c r="BV574" s="27"/>
      <c r="BW574" s="27"/>
      <c r="BX574" s="146"/>
      <c r="BY574" s="27"/>
      <c r="CA574" s="146"/>
      <c r="CB574" s="27"/>
      <c r="CD574" s="146"/>
      <c r="CF574" s="27"/>
      <c r="CG574" s="50"/>
      <c r="CH574" s="33"/>
      <c r="CI574" s="27"/>
      <c r="CJ574" s="161"/>
      <c r="CK574" s="27"/>
      <c r="CL574" s="27"/>
      <c r="CM574" s="27"/>
      <c r="CN574" s="27"/>
      <c r="CQ574" s="33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42"/>
      <c r="DQ574" s="78"/>
      <c r="DR574" s="101"/>
      <c r="DS574" s="33"/>
      <c r="FA574" s="119"/>
      <c r="FB574" s="119"/>
      <c r="FC574" s="119"/>
      <c r="FD574" s="119"/>
      <c r="FE574" s="119"/>
      <c r="FF574" s="119"/>
      <c r="FG574" s="119"/>
      <c r="FH574" s="119"/>
      <c r="FI574" s="119"/>
    </row>
    <row r="575" spans="2:165" s="29" customFormat="1" x14ac:dyDescent="0.25">
      <c r="B575" s="33"/>
      <c r="C575" s="33"/>
      <c r="D575" s="61"/>
      <c r="E575" s="33"/>
      <c r="F575" s="27"/>
      <c r="G575" s="33"/>
      <c r="I575" s="33"/>
      <c r="K575" s="58"/>
      <c r="M575" s="27"/>
      <c r="N575" s="63"/>
      <c r="P575" s="33"/>
      <c r="R575" s="33"/>
      <c r="T575" s="23"/>
      <c r="U575" s="23"/>
      <c r="V575" s="96"/>
      <c r="W575" s="96"/>
      <c r="X575" s="23"/>
      <c r="Y575" s="96"/>
      <c r="Z575" s="96"/>
      <c r="AA575" s="23"/>
      <c r="AB575" s="96"/>
      <c r="AC575" s="96"/>
      <c r="AD575" s="23"/>
      <c r="AE575" s="96"/>
      <c r="AF575" s="96"/>
      <c r="AG575" s="23"/>
      <c r="AH575" s="96"/>
      <c r="AI575" s="96"/>
      <c r="AJ575" s="23"/>
      <c r="AK575" s="96"/>
      <c r="AL575" s="96"/>
      <c r="AM575" s="23"/>
      <c r="AN575" s="96"/>
      <c r="AO575" s="96"/>
      <c r="AP575" s="23"/>
      <c r="AQ575" s="96"/>
      <c r="AR575" s="96"/>
      <c r="AS575" s="23"/>
      <c r="AT575" s="27"/>
      <c r="AU575" s="27"/>
      <c r="AV575" s="33"/>
      <c r="AW575" s="27"/>
      <c r="AX575" s="155"/>
      <c r="AY575" s="65"/>
      <c r="AZ575" s="7"/>
      <c r="BA575" s="62"/>
      <c r="BB575" s="62"/>
      <c r="BC575" s="7"/>
      <c r="BD575" s="62"/>
      <c r="BE575" s="62"/>
      <c r="BF575" s="27"/>
      <c r="BG575" s="62"/>
      <c r="BH575" s="32"/>
      <c r="BI575" s="146"/>
      <c r="BJ575" s="62"/>
      <c r="BK575" s="32"/>
      <c r="BL575" s="146"/>
      <c r="BM575" s="62"/>
      <c r="BN575" s="32"/>
      <c r="BO575" s="146"/>
      <c r="BP575" s="159"/>
      <c r="BQ575" s="64"/>
      <c r="BR575" s="27"/>
      <c r="BS575" s="27"/>
      <c r="BU575" s="146"/>
      <c r="BV575" s="27"/>
      <c r="BW575" s="27"/>
      <c r="BX575" s="146"/>
      <c r="BY575" s="27"/>
      <c r="CA575" s="146"/>
      <c r="CB575" s="27"/>
      <c r="CD575" s="146"/>
      <c r="CF575" s="27"/>
      <c r="CG575" s="50"/>
      <c r="CH575" s="33"/>
      <c r="CI575" s="27"/>
      <c r="CJ575" s="161"/>
      <c r="CK575" s="27"/>
      <c r="CL575" s="27"/>
      <c r="CM575" s="27"/>
      <c r="CN575" s="27"/>
      <c r="CQ575" s="33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42"/>
      <c r="DQ575" s="78"/>
      <c r="DR575" s="101"/>
      <c r="DS575" s="33"/>
      <c r="FA575" s="119"/>
      <c r="FB575" s="119"/>
      <c r="FC575" s="119"/>
      <c r="FD575" s="119"/>
      <c r="FE575" s="119"/>
      <c r="FF575" s="119"/>
      <c r="FG575" s="119"/>
      <c r="FH575" s="119"/>
      <c r="FI575" s="119"/>
    </row>
    <row r="576" spans="2:165" s="29" customFormat="1" x14ac:dyDescent="0.25">
      <c r="B576" s="33"/>
      <c r="C576" s="33"/>
      <c r="D576" s="61"/>
      <c r="E576" s="33"/>
      <c r="F576" s="27"/>
      <c r="G576" s="33"/>
      <c r="I576" s="33"/>
      <c r="K576" s="58"/>
      <c r="M576" s="27"/>
      <c r="N576" s="63"/>
      <c r="P576" s="33"/>
      <c r="R576" s="33"/>
      <c r="T576" s="23"/>
      <c r="U576" s="23"/>
      <c r="V576" s="96"/>
      <c r="W576" s="96"/>
      <c r="X576" s="23"/>
      <c r="Y576" s="96"/>
      <c r="Z576" s="96"/>
      <c r="AA576" s="23"/>
      <c r="AB576" s="96"/>
      <c r="AC576" s="96"/>
      <c r="AD576" s="23"/>
      <c r="AE576" s="96"/>
      <c r="AF576" s="96"/>
      <c r="AG576" s="23"/>
      <c r="AH576" s="96"/>
      <c r="AI576" s="96"/>
      <c r="AJ576" s="23"/>
      <c r="AK576" s="96"/>
      <c r="AL576" s="96"/>
      <c r="AM576" s="23"/>
      <c r="AN576" s="96"/>
      <c r="AO576" s="96"/>
      <c r="AP576" s="23"/>
      <c r="AQ576" s="96"/>
      <c r="AR576" s="96"/>
      <c r="AS576" s="23"/>
      <c r="AT576" s="27"/>
      <c r="AU576" s="27"/>
      <c r="AV576" s="33"/>
      <c r="AW576" s="27"/>
      <c r="AX576" s="155"/>
      <c r="AY576" s="65"/>
      <c r="AZ576" s="7"/>
      <c r="BA576" s="62"/>
      <c r="BB576" s="62"/>
      <c r="BC576" s="7"/>
      <c r="BD576" s="62"/>
      <c r="BE576" s="62"/>
      <c r="BF576" s="27"/>
      <c r="BG576" s="62"/>
      <c r="BH576" s="32"/>
      <c r="BI576" s="146"/>
      <c r="BJ576" s="62"/>
      <c r="BK576" s="32"/>
      <c r="BL576" s="146"/>
      <c r="BM576" s="62"/>
      <c r="BN576" s="32"/>
      <c r="BO576" s="146"/>
      <c r="BP576" s="159"/>
      <c r="BQ576" s="64"/>
      <c r="BR576" s="27"/>
      <c r="BS576" s="27"/>
      <c r="BU576" s="146"/>
      <c r="BV576" s="27"/>
      <c r="BW576" s="27"/>
      <c r="BX576" s="146"/>
      <c r="BY576" s="27"/>
      <c r="CA576" s="146"/>
      <c r="CB576" s="27"/>
      <c r="CD576" s="146"/>
      <c r="CF576" s="27"/>
      <c r="CG576" s="50"/>
      <c r="CH576" s="33"/>
      <c r="CI576" s="27"/>
      <c r="CJ576" s="161"/>
      <c r="CK576" s="27"/>
      <c r="CL576" s="27"/>
      <c r="CM576" s="27"/>
      <c r="CN576" s="27"/>
      <c r="CQ576" s="33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42"/>
      <c r="DQ576" s="78"/>
      <c r="DR576" s="101"/>
      <c r="DS576" s="33"/>
      <c r="FA576" s="119"/>
      <c r="FB576" s="119"/>
      <c r="FC576" s="119"/>
      <c r="FD576" s="119"/>
      <c r="FE576" s="119"/>
      <c r="FF576" s="119"/>
      <c r="FG576" s="119"/>
      <c r="FH576" s="119"/>
      <c r="FI576" s="119"/>
    </row>
    <row r="577" spans="2:165" s="29" customFormat="1" x14ac:dyDescent="0.25">
      <c r="B577" s="33"/>
      <c r="C577" s="33"/>
      <c r="D577" s="61"/>
      <c r="E577" s="33"/>
      <c r="F577" s="27"/>
      <c r="G577" s="33"/>
      <c r="I577" s="33"/>
      <c r="K577" s="58"/>
      <c r="M577" s="27"/>
      <c r="N577" s="63"/>
      <c r="P577" s="33"/>
      <c r="R577" s="33"/>
      <c r="T577" s="23"/>
      <c r="U577" s="23"/>
      <c r="V577" s="96"/>
      <c r="W577" s="96"/>
      <c r="X577" s="23"/>
      <c r="Y577" s="96"/>
      <c r="Z577" s="96"/>
      <c r="AA577" s="23"/>
      <c r="AB577" s="96"/>
      <c r="AC577" s="96"/>
      <c r="AD577" s="23"/>
      <c r="AE577" s="96"/>
      <c r="AF577" s="96"/>
      <c r="AG577" s="23"/>
      <c r="AH577" s="96"/>
      <c r="AI577" s="96"/>
      <c r="AJ577" s="23"/>
      <c r="AK577" s="96"/>
      <c r="AL577" s="96"/>
      <c r="AM577" s="23"/>
      <c r="AN577" s="96"/>
      <c r="AO577" s="96"/>
      <c r="AP577" s="23"/>
      <c r="AQ577" s="96"/>
      <c r="AR577" s="96"/>
      <c r="AS577" s="23"/>
      <c r="AT577" s="27"/>
      <c r="AU577" s="27"/>
      <c r="AV577" s="33"/>
      <c r="AW577" s="27"/>
      <c r="AX577" s="155"/>
      <c r="AY577" s="65"/>
      <c r="AZ577" s="7"/>
      <c r="BA577" s="62"/>
      <c r="BB577" s="62"/>
      <c r="BC577" s="7"/>
      <c r="BD577" s="62"/>
      <c r="BE577" s="62"/>
      <c r="BF577" s="27"/>
      <c r="BG577" s="62"/>
      <c r="BH577" s="32"/>
      <c r="BI577" s="146"/>
      <c r="BJ577" s="62"/>
      <c r="BK577" s="32"/>
      <c r="BL577" s="146"/>
      <c r="BM577" s="62"/>
      <c r="BN577" s="32"/>
      <c r="BO577" s="146"/>
      <c r="BP577" s="159"/>
      <c r="BQ577" s="64"/>
      <c r="BR577" s="27"/>
      <c r="BS577" s="27"/>
      <c r="BU577" s="146"/>
      <c r="BV577" s="27"/>
      <c r="BW577" s="27"/>
      <c r="BX577" s="146"/>
      <c r="BY577" s="27"/>
      <c r="CA577" s="146"/>
      <c r="CB577" s="27"/>
      <c r="CD577" s="146"/>
      <c r="CF577" s="27"/>
      <c r="CG577" s="50"/>
      <c r="CH577" s="33"/>
      <c r="CI577" s="27"/>
      <c r="CJ577" s="161"/>
      <c r="CK577" s="27"/>
      <c r="CL577" s="27"/>
      <c r="CM577" s="27"/>
      <c r="CN577" s="27"/>
      <c r="CQ577" s="33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42"/>
      <c r="DQ577" s="78"/>
      <c r="DR577" s="101"/>
      <c r="DS577" s="33"/>
      <c r="FA577" s="119"/>
      <c r="FB577" s="119"/>
      <c r="FC577" s="119"/>
      <c r="FD577" s="119"/>
      <c r="FE577" s="119"/>
      <c r="FF577" s="119"/>
      <c r="FG577" s="119"/>
      <c r="FH577" s="119"/>
      <c r="FI577" s="119"/>
    </row>
    <row r="578" spans="2:165" s="29" customFormat="1" x14ac:dyDescent="0.25">
      <c r="B578" s="33"/>
      <c r="C578" s="33"/>
      <c r="D578" s="61"/>
      <c r="E578" s="33"/>
      <c r="F578" s="27"/>
      <c r="G578" s="33"/>
      <c r="I578" s="33"/>
      <c r="K578" s="58"/>
      <c r="M578" s="27"/>
      <c r="N578" s="63"/>
      <c r="P578" s="33"/>
      <c r="R578" s="33"/>
      <c r="T578" s="23"/>
      <c r="U578" s="23"/>
      <c r="V578" s="96"/>
      <c r="W578" s="96"/>
      <c r="X578" s="23"/>
      <c r="Y578" s="96"/>
      <c r="Z578" s="96"/>
      <c r="AA578" s="23"/>
      <c r="AB578" s="96"/>
      <c r="AC578" s="96"/>
      <c r="AD578" s="23"/>
      <c r="AE578" s="96"/>
      <c r="AF578" s="96"/>
      <c r="AG578" s="23"/>
      <c r="AH578" s="96"/>
      <c r="AI578" s="96"/>
      <c r="AJ578" s="23"/>
      <c r="AK578" s="96"/>
      <c r="AL578" s="96"/>
      <c r="AM578" s="23"/>
      <c r="AN578" s="96"/>
      <c r="AO578" s="96"/>
      <c r="AP578" s="23"/>
      <c r="AQ578" s="96"/>
      <c r="AR578" s="96"/>
      <c r="AS578" s="23"/>
      <c r="AT578" s="27"/>
      <c r="AU578" s="27"/>
      <c r="AV578" s="33"/>
      <c r="AW578" s="27"/>
      <c r="AX578" s="155"/>
      <c r="AY578" s="65"/>
      <c r="AZ578" s="7"/>
      <c r="BA578" s="62"/>
      <c r="BB578" s="62"/>
      <c r="BC578" s="7"/>
      <c r="BD578" s="62"/>
      <c r="BE578" s="62"/>
      <c r="BF578" s="27"/>
      <c r="BG578" s="62"/>
      <c r="BH578" s="32"/>
      <c r="BI578" s="146"/>
      <c r="BJ578" s="62"/>
      <c r="BK578" s="32"/>
      <c r="BL578" s="146"/>
      <c r="BM578" s="62"/>
      <c r="BN578" s="32"/>
      <c r="BO578" s="146"/>
      <c r="BP578" s="159"/>
      <c r="BQ578" s="64"/>
      <c r="BR578" s="27"/>
      <c r="BS578" s="27"/>
      <c r="BU578" s="146"/>
      <c r="BV578" s="27"/>
      <c r="BW578" s="27"/>
      <c r="BX578" s="146"/>
      <c r="BY578" s="27"/>
      <c r="CA578" s="146"/>
      <c r="CB578" s="27"/>
      <c r="CD578" s="146"/>
      <c r="CF578" s="27"/>
      <c r="CG578" s="50"/>
      <c r="CH578" s="33"/>
      <c r="CI578" s="27"/>
      <c r="CJ578" s="161"/>
      <c r="CK578" s="27"/>
      <c r="CL578" s="27"/>
      <c r="CM578" s="27"/>
      <c r="CN578" s="27"/>
      <c r="CQ578" s="33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42"/>
      <c r="DQ578" s="78"/>
      <c r="DR578" s="101"/>
      <c r="DS578" s="33"/>
      <c r="FA578" s="119"/>
      <c r="FB578" s="119"/>
      <c r="FC578" s="119"/>
      <c r="FD578" s="119"/>
      <c r="FE578" s="119"/>
      <c r="FF578" s="119"/>
      <c r="FG578" s="119"/>
      <c r="FH578" s="119"/>
      <c r="FI578" s="119"/>
    </row>
    <row r="579" spans="2:165" s="29" customFormat="1" x14ac:dyDescent="0.25">
      <c r="B579" s="33"/>
      <c r="C579" s="33"/>
      <c r="D579" s="61"/>
      <c r="E579" s="33"/>
      <c r="F579" s="27"/>
      <c r="G579" s="33"/>
      <c r="I579" s="33"/>
      <c r="K579" s="58"/>
      <c r="M579" s="27"/>
      <c r="N579" s="63"/>
      <c r="P579" s="33"/>
      <c r="R579" s="33"/>
      <c r="T579" s="23"/>
      <c r="U579" s="23"/>
      <c r="V579" s="96"/>
      <c r="W579" s="96"/>
      <c r="X579" s="23"/>
      <c r="Y579" s="96"/>
      <c r="Z579" s="96"/>
      <c r="AA579" s="23"/>
      <c r="AB579" s="96"/>
      <c r="AC579" s="96"/>
      <c r="AD579" s="23"/>
      <c r="AE579" s="96"/>
      <c r="AF579" s="96"/>
      <c r="AG579" s="23"/>
      <c r="AH579" s="96"/>
      <c r="AI579" s="96"/>
      <c r="AJ579" s="23"/>
      <c r="AK579" s="96"/>
      <c r="AL579" s="96"/>
      <c r="AM579" s="23"/>
      <c r="AN579" s="96"/>
      <c r="AO579" s="96"/>
      <c r="AP579" s="23"/>
      <c r="AQ579" s="96"/>
      <c r="AR579" s="96"/>
      <c r="AS579" s="23"/>
      <c r="AT579" s="27"/>
      <c r="AU579" s="27"/>
      <c r="AV579" s="33"/>
      <c r="AW579" s="27"/>
      <c r="AX579" s="155"/>
      <c r="AY579" s="65"/>
      <c r="AZ579" s="7"/>
      <c r="BA579" s="62"/>
      <c r="BB579" s="62"/>
      <c r="BC579" s="7"/>
      <c r="BD579" s="62"/>
      <c r="BE579" s="62"/>
      <c r="BF579" s="27"/>
      <c r="BG579" s="62"/>
      <c r="BH579" s="32"/>
      <c r="BI579" s="146"/>
      <c r="BJ579" s="62"/>
      <c r="BK579" s="32"/>
      <c r="BL579" s="146"/>
      <c r="BM579" s="62"/>
      <c r="BN579" s="32"/>
      <c r="BO579" s="146"/>
      <c r="BP579" s="159"/>
      <c r="BQ579" s="64"/>
      <c r="BR579" s="27"/>
      <c r="BS579" s="27"/>
      <c r="BU579" s="146"/>
      <c r="BV579" s="27"/>
      <c r="BW579" s="27"/>
      <c r="BX579" s="146"/>
      <c r="BY579" s="27"/>
      <c r="CA579" s="146"/>
      <c r="CB579" s="27"/>
      <c r="CD579" s="146"/>
      <c r="CF579" s="27"/>
      <c r="CG579" s="50"/>
      <c r="CH579" s="33"/>
      <c r="CI579" s="27"/>
      <c r="CJ579" s="161"/>
      <c r="CK579" s="27"/>
      <c r="CL579" s="27"/>
      <c r="CM579" s="27"/>
      <c r="CN579" s="27"/>
      <c r="CQ579" s="33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42"/>
      <c r="DQ579" s="78"/>
      <c r="DR579" s="101"/>
      <c r="DS579" s="33"/>
      <c r="FA579" s="119"/>
      <c r="FB579" s="119"/>
      <c r="FC579" s="119"/>
      <c r="FD579" s="119"/>
      <c r="FE579" s="119"/>
      <c r="FF579" s="119"/>
      <c r="FG579" s="119"/>
      <c r="FH579" s="119"/>
      <c r="FI579" s="119"/>
    </row>
    <row r="580" spans="2:165" s="29" customFormat="1" x14ac:dyDescent="0.25">
      <c r="B580" s="33"/>
      <c r="C580" s="33"/>
      <c r="D580" s="61"/>
      <c r="E580" s="33"/>
      <c r="F580" s="27"/>
      <c r="G580" s="33"/>
      <c r="I580" s="33"/>
      <c r="K580" s="58"/>
      <c r="M580" s="27"/>
      <c r="N580" s="63"/>
      <c r="P580" s="33"/>
      <c r="R580" s="33"/>
      <c r="T580" s="23"/>
      <c r="U580" s="23"/>
      <c r="V580" s="96"/>
      <c r="W580" s="96"/>
      <c r="X580" s="23"/>
      <c r="Y580" s="96"/>
      <c r="Z580" s="96"/>
      <c r="AA580" s="23"/>
      <c r="AB580" s="96"/>
      <c r="AC580" s="96"/>
      <c r="AD580" s="23"/>
      <c r="AE580" s="96"/>
      <c r="AF580" s="96"/>
      <c r="AG580" s="23"/>
      <c r="AH580" s="96"/>
      <c r="AI580" s="96"/>
      <c r="AJ580" s="23"/>
      <c r="AK580" s="96"/>
      <c r="AL580" s="96"/>
      <c r="AM580" s="23"/>
      <c r="AN580" s="96"/>
      <c r="AO580" s="96"/>
      <c r="AP580" s="23"/>
      <c r="AQ580" s="96"/>
      <c r="AR580" s="96"/>
      <c r="AS580" s="23"/>
      <c r="AT580" s="27"/>
      <c r="AU580" s="27"/>
      <c r="AV580" s="33"/>
      <c r="AW580" s="27"/>
      <c r="AX580" s="155"/>
      <c r="AY580" s="65"/>
      <c r="AZ580" s="7"/>
      <c r="BA580" s="62"/>
      <c r="BB580" s="62"/>
      <c r="BC580" s="7"/>
      <c r="BD580" s="62"/>
      <c r="BE580" s="62"/>
      <c r="BF580" s="27"/>
      <c r="BG580" s="62"/>
      <c r="BH580" s="32"/>
      <c r="BI580" s="146"/>
      <c r="BJ580" s="62"/>
      <c r="BK580" s="32"/>
      <c r="BL580" s="146"/>
      <c r="BM580" s="62"/>
      <c r="BN580" s="32"/>
      <c r="BO580" s="146"/>
      <c r="BP580" s="159"/>
      <c r="BQ580" s="64"/>
      <c r="BR580" s="27"/>
      <c r="BS580" s="27"/>
      <c r="BU580" s="146"/>
      <c r="BV580" s="27"/>
      <c r="BW580" s="27"/>
      <c r="BX580" s="146"/>
      <c r="BY580" s="27"/>
      <c r="CA580" s="146"/>
      <c r="CB580" s="27"/>
      <c r="CD580" s="146"/>
      <c r="CF580" s="27"/>
      <c r="CG580" s="50"/>
      <c r="CH580" s="33"/>
      <c r="CI580" s="27"/>
      <c r="CJ580" s="161"/>
      <c r="CK580" s="27"/>
      <c r="CL580" s="27"/>
      <c r="CM580" s="27"/>
      <c r="CN580" s="27"/>
      <c r="CQ580" s="33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42"/>
      <c r="DQ580" s="78"/>
      <c r="DR580" s="101"/>
      <c r="DS580" s="33"/>
      <c r="FA580" s="119"/>
      <c r="FB580" s="119"/>
      <c r="FC580" s="119"/>
      <c r="FD580" s="119"/>
      <c r="FE580" s="119"/>
      <c r="FF580" s="119"/>
      <c r="FG580" s="119"/>
      <c r="FH580" s="119"/>
      <c r="FI580" s="119"/>
    </row>
    <row r="581" spans="2:165" s="29" customFormat="1" x14ac:dyDescent="0.25">
      <c r="B581" s="33"/>
      <c r="C581" s="33"/>
      <c r="D581" s="66"/>
      <c r="E581" s="33"/>
      <c r="F581" s="27"/>
      <c r="G581" s="33"/>
      <c r="I581" s="33"/>
      <c r="K581" s="58"/>
      <c r="M581" s="27"/>
      <c r="N581" s="63"/>
      <c r="P581" s="33"/>
      <c r="R581" s="33"/>
      <c r="T581" s="23"/>
      <c r="U581" s="23"/>
      <c r="V581" s="96"/>
      <c r="W581" s="96"/>
      <c r="X581" s="23"/>
      <c r="Y581" s="96"/>
      <c r="Z581" s="96"/>
      <c r="AA581" s="23"/>
      <c r="AB581" s="96"/>
      <c r="AC581" s="96"/>
      <c r="AD581" s="23"/>
      <c r="AE581" s="96"/>
      <c r="AF581" s="96"/>
      <c r="AG581" s="23"/>
      <c r="AH581" s="96"/>
      <c r="AI581" s="96"/>
      <c r="AJ581" s="23"/>
      <c r="AK581" s="96"/>
      <c r="AL581" s="96"/>
      <c r="AM581" s="23"/>
      <c r="AN581" s="96"/>
      <c r="AO581" s="96"/>
      <c r="AP581" s="23"/>
      <c r="AQ581" s="96"/>
      <c r="AR581" s="96"/>
      <c r="AS581" s="23"/>
      <c r="AT581" s="27"/>
      <c r="AU581" s="27"/>
      <c r="AV581" s="33"/>
      <c r="AW581" s="27"/>
      <c r="AX581" s="155"/>
      <c r="AY581" s="65"/>
      <c r="AZ581" s="7"/>
      <c r="BA581" s="62"/>
      <c r="BB581" s="62"/>
      <c r="BC581" s="7"/>
      <c r="BD581" s="62"/>
      <c r="BE581" s="62"/>
      <c r="BF581" s="27"/>
      <c r="BG581" s="62"/>
      <c r="BH581" s="32"/>
      <c r="BI581" s="146"/>
      <c r="BJ581" s="62"/>
      <c r="BK581" s="32"/>
      <c r="BL581" s="146"/>
      <c r="BM581" s="62"/>
      <c r="BN581" s="32"/>
      <c r="BO581" s="146"/>
      <c r="BP581" s="159"/>
      <c r="BQ581" s="64"/>
      <c r="BR581" s="27"/>
      <c r="BS581" s="27"/>
      <c r="BU581" s="146"/>
      <c r="BV581" s="27"/>
      <c r="BW581" s="27"/>
      <c r="BX581" s="146"/>
      <c r="BY581" s="27"/>
      <c r="CA581" s="146"/>
      <c r="CB581" s="27"/>
      <c r="CD581" s="146"/>
      <c r="CF581" s="27"/>
      <c r="CG581" s="50"/>
      <c r="CH581" s="33"/>
      <c r="CI581" s="27"/>
      <c r="CJ581" s="161"/>
      <c r="CK581" s="27"/>
      <c r="CL581" s="27"/>
      <c r="CM581" s="27"/>
      <c r="CN581" s="27"/>
      <c r="CQ581" s="33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42"/>
      <c r="DQ581" s="78"/>
      <c r="DR581" s="101"/>
      <c r="DS581" s="33"/>
      <c r="FA581" s="119"/>
      <c r="FB581" s="119"/>
      <c r="FC581" s="119"/>
      <c r="FD581" s="119"/>
      <c r="FE581" s="119"/>
      <c r="FF581" s="119"/>
      <c r="FG581" s="119"/>
      <c r="FH581" s="119"/>
      <c r="FI581" s="119"/>
    </row>
    <row r="582" spans="2:165" s="29" customFormat="1" x14ac:dyDescent="0.25">
      <c r="B582" s="33"/>
      <c r="C582" s="33"/>
      <c r="D582" s="66"/>
      <c r="E582" s="33"/>
      <c r="F582" s="27"/>
      <c r="G582" s="33"/>
      <c r="I582" s="33"/>
      <c r="K582" s="58"/>
      <c r="M582" s="27"/>
      <c r="N582" s="63"/>
      <c r="P582" s="33"/>
      <c r="R582" s="33"/>
      <c r="T582" s="23"/>
      <c r="U582" s="23"/>
      <c r="V582" s="96"/>
      <c r="W582" s="96"/>
      <c r="X582" s="23"/>
      <c r="Y582" s="96"/>
      <c r="Z582" s="96"/>
      <c r="AA582" s="23"/>
      <c r="AB582" s="96"/>
      <c r="AC582" s="96"/>
      <c r="AD582" s="23"/>
      <c r="AE582" s="96"/>
      <c r="AF582" s="96"/>
      <c r="AG582" s="23"/>
      <c r="AH582" s="96"/>
      <c r="AI582" s="96"/>
      <c r="AJ582" s="23"/>
      <c r="AK582" s="96"/>
      <c r="AL582" s="96"/>
      <c r="AM582" s="23"/>
      <c r="AN582" s="96"/>
      <c r="AO582" s="96"/>
      <c r="AP582" s="23"/>
      <c r="AQ582" s="96"/>
      <c r="AR582" s="96"/>
      <c r="AS582" s="23"/>
      <c r="AT582" s="27"/>
      <c r="AU582" s="27"/>
      <c r="AV582" s="33"/>
      <c r="AW582" s="27"/>
      <c r="AX582" s="155"/>
      <c r="AY582" s="65"/>
      <c r="AZ582" s="7"/>
      <c r="BA582" s="62"/>
      <c r="BB582" s="62"/>
      <c r="BC582" s="7"/>
      <c r="BD582" s="62"/>
      <c r="BE582" s="62"/>
      <c r="BF582" s="27"/>
      <c r="BG582" s="62"/>
      <c r="BH582" s="32"/>
      <c r="BI582" s="146"/>
      <c r="BJ582" s="62"/>
      <c r="BK582" s="32"/>
      <c r="BL582" s="146"/>
      <c r="BM582" s="62"/>
      <c r="BN582" s="32"/>
      <c r="BO582" s="146"/>
      <c r="BP582" s="159"/>
      <c r="BQ582" s="64"/>
      <c r="BR582" s="27"/>
      <c r="BS582" s="27"/>
      <c r="BU582" s="146"/>
      <c r="BV582" s="27"/>
      <c r="BW582" s="27"/>
      <c r="BX582" s="146"/>
      <c r="BY582" s="27"/>
      <c r="CA582" s="146"/>
      <c r="CB582" s="27"/>
      <c r="CD582" s="146"/>
      <c r="CF582" s="27"/>
      <c r="CG582" s="50"/>
      <c r="CH582" s="33"/>
      <c r="CI582" s="27"/>
      <c r="CJ582" s="161"/>
      <c r="CK582" s="27"/>
      <c r="CL582" s="27"/>
      <c r="CM582" s="27"/>
      <c r="CN582" s="27"/>
      <c r="CQ582" s="33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42"/>
      <c r="DQ582" s="78"/>
      <c r="DR582" s="101"/>
      <c r="DS582" s="33"/>
      <c r="FA582" s="119"/>
      <c r="FB582" s="119"/>
      <c r="FC582" s="119"/>
      <c r="FD582" s="119"/>
      <c r="FE582" s="119"/>
      <c r="FF582" s="119"/>
      <c r="FG582" s="119"/>
      <c r="FH582" s="119"/>
      <c r="FI582" s="119"/>
    </row>
    <row r="583" spans="2:165" s="29" customFormat="1" x14ac:dyDescent="0.25">
      <c r="B583" s="33"/>
      <c r="C583" s="33"/>
      <c r="D583" s="61"/>
      <c r="E583" s="33"/>
      <c r="F583" s="27"/>
      <c r="G583" s="33"/>
      <c r="I583" s="33"/>
      <c r="K583" s="58"/>
      <c r="M583" s="27"/>
      <c r="N583" s="63"/>
      <c r="P583" s="33"/>
      <c r="R583" s="33"/>
      <c r="T583" s="23"/>
      <c r="U583" s="23"/>
      <c r="V583" s="96"/>
      <c r="W583" s="96"/>
      <c r="X583" s="23"/>
      <c r="Y583" s="96"/>
      <c r="Z583" s="96"/>
      <c r="AA583" s="23"/>
      <c r="AB583" s="96"/>
      <c r="AC583" s="96"/>
      <c r="AD583" s="23"/>
      <c r="AE583" s="96"/>
      <c r="AF583" s="96"/>
      <c r="AG583" s="23"/>
      <c r="AH583" s="96"/>
      <c r="AI583" s="96"/>
      <c r="AJ583" s="23"/>
      <c r="AK583" s="96"/>
      <c r="AL583" s="96"/>
      <c r="AM583" s="23"/>
      <c r="AN583" s="96"/>
      <c r="AO583" s="96"/>
      <c r="AP583" s="23"/>
      <c r="AQ583" s="96"/>
      <c r="AR583" s="96"/>
      <c r="AS583" s="23"/>
      <c r="AT583" s="27"/>
      <c r="AU583" s="27"/>
      <c r="AV583" s="33"/>
      <c r="AW583" s="27"/>
      <c r="AX583" s="155"/>
      <c r="AY583" s="65"/>
      <c r="AZ583" s="7"/>
      <c r="BA583" s="62"/>
      <c r="BB583" s="62"/>
      <c r="BC583" s="7"/>
      <c r="BD583" s="62"/>
      <c r="BE583" s="62"/>
      <c r="BF583" s="27"/>
      <c r="BG583" s="62"/>
      <c r="BH583" s="32"/>
      <c r="BI583" s="146"/>
      <c r="BJ583" s="62"/>
      <c r="BK583" s="32"/>
      <c r="BL583" s="146"/>
      <c r="BM583" s="62"/>
      <c r="BN583" s="32"/>
      <c r="BO583" s="146"/>
      <c r="BP583" s="159"/>
      <c r="BQ583" s="64"/>
      <c r="BR583" s="27"/>
      <c r="BS583" s="27"/>
      <c r="BU583" s="146"/>
      <c r="BV583" s="27"/>
      <c r="BW583" s="27"/>
      <c r="BX583" s="146"/>
      <c r="BY583" s="27"/>
      <c r="CA583" s="146"/>
      <c r="CB583" s="27"/>
      <c r="CD583" s="146"/>
      <c r="CF583" s="27"/>
      <c r="CG583" s="50"/>
      <c r="CH583" s="33"/>
      <c r="CI583" s="27"/>
      <c r="CJ583" s="161"/>
      <c r="CK583" s="27"/>
      <c r="CL583" s="27"/>
      <c r="CM583" s="27"/>
      <c r="CN583" s="27"/>
      <c r="CQ583" s="33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42"/>
      <c r="DQ583" s="78"/>
      <c r="DR583" s="101"/>
      <c r="DS583" s="33"/>
      <c r="FA583" s="119"/>
      <c r="FB583" s="119"/>
      <c r="FC583" s="119"/>
      <c r="FD583" s="119"/>
      <c r="FE583" s="119"/>
      <c r="FF583" s="119"/>
      <c r="FG583" s="119"/>
      <c r="FH583" s="119"/>
      <c r="FI583" s="119"/>
    </row>
    <row r="584" spans="2:165" s="29" customFormat="1" x14ac:dyDescent="0.25">
      <c r="B584" s="33"/>
      <c r="C584" s="33"/>
      <c r="D584" s="61"/>
      <c r="E584" s="33"/>
      <c r="F584" s="27"/>
      <c r="G584" s="33"/>
      <c r="I584" s="33"/>
      <c r="K584" s="58"/>
      <c r="M584" s="27"/>
      <c r="N584" s="63"/>
      <c r="P584" s="33"/>
      <c r="R584" s="33"/>
      <c r="T584" s="23"/>
      <c r="U584" s="23"/>
      <c r="V584" s="96"/>
      <c r="W584" s="96"/>
      <c r="X584" s="23"/>
      <c r="Y584" s="96"/>
      <c r="Z584" s="96"/>
      <c r="AA584" s="23"/>
      <c r="AB584" s="96"/>
      <c r="AC584" s="96"/>
      <c r="AD584" s="23"/>
      <c r="AE584" s="96"/>
      <c r="AF584" s="96"/>
      <c r="AG584" s="23"/>
      <c r="AH584" s="96"/>
      <c r="AI584" s="96"/>
      <c r="AJ584" s="23"/>
      <c r="AK584" s="96"/>
      <c r="AL584" s="96"/>
      <c r="AM584" s="23"/>
      <c r="AN584" s="96"/>
      <c r="AO584" s="96"/>
      <c r="AP584" s="23"/>
      <c r="AQ584" s="96"/>
      <c r="AR584" s="96"/>
      <c r="AS584" s="23"/>
      <c r="AT584" s="27"/>
      <c r="AU584" s="27"/>
      <c r="AV584" s="33"/>
      <c r="AW584" s="27"/>
      <c r="AX584" s="155"/>
      <c r="AY584" s="65"/>
      <c r="AZ584" s="7"/>
      <c r="BA584" s="62"/>
      <c r="BB584" s="62"/>
      <c r="BC584" s="7"/>
      <c r="BD584" s="62"/>
      <c r="BE584" s="62"/>
      <c r="BF584" s="27"/>
      <c r="BG584" s="62"/>
      <c r="BH584" s="32"/>
      <c r="BI584" s="146"/>
      <c r="BJ584" s="62"/>
      <c r="BK584" s="32"/>
      <c r="BL584" s="146"/>
      <c r="BM584" s="62"/>
      <c r="BN584" s="32"/>
      <c r="BO584" s="146"/>
      <c r="BP584" s="159"/>
      <c r="BQ584" s="64"/>
      <c r="BR584" s="27"/>
      <c r="BS584" s="27"/>
      <c r="BU584" s="146"/>
      <c r="BV584" s="27"/>
      <c r="BW584" s="27"/>
      <c r="BX584" s="146"/>
      <c r="BY584" s="27"/>
      <c r="CA584" s="146"/>
      <c r="CB584" s="27"/>
      <c r="CD584" s="146"/>
      <c r="CF584" s="27"/>
      <c r="CG584" s="50"/>
      <c r="CH584" s="33"/>
      <c r="CI584" s="27"/>
      <c r="CJ584" s="161"/>
      <c r="CK584" s="27"/>
      <c r="CL584" s="27"/>
      <c r="CM584" s="27"/>
      <c r="CN584" s="27"/>
      <c r="CQ584" s="33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42"/>
      <c r="DQ584" s="78"/>
      <c r="DR584" s="101"/>
      <c r="DS584" s="33"/>
      <c r="FA584" s="119"/>
      <c r="FB584" s="119"/>
      <c r="FC584" s="119"/>
      <c r="FD584" s="119"/>
      <c r="FE584" s="119"/>
      <c r="FF584" s="119"/>
      <c r="FG584" s="119"/>
      <c r="FH584" s="119"/>
      <c r="FI584" s="119"/>
    </row>
    <row r="585" spans="2:165" s="29" customFormat="1" x14ac:dyDescent="0.25">
      <c r="B585" s="33"/>
      <c r="C585" s="33"/>
      <c r="D585" s="61"/>
      <c r="E585" s="33"/>
      <c r="F585" s="27"/>
      <c r="G585" s="33"/>
      <c r="I585" s="33"/>
      <c r="K585" s="58"/>
      <c r="M585" s="27"/>
      <c r="N585" s="63"/>
      <c r="P585" s="33"/>
      <c r="R585" s="33"/>
      <c r="T585" s="23"/>
      <c r="U585" s="23"/>
      <c r="V585" s="96"/>
      <c r="W585" s="96"/>
      <c r="X585" s="23"/>
      <c r="Y585" s="96"/>
      <c r="Z585" s="96"/>
      <c r="AA585" s="23"/>
      <c r="AB585" s="96"/>
      <c r="AC585" s="96"/>
      <c r="AD585" s="23"/>
      <c r="AE585" s="96"/>
      <c r="AF585" s="96"/>
      <c r="AG585" s="23"/>
      <c r="AH585" s="96"/>
      <c r="AI585" s="96"/>
      <c r="AJ585" s="23"/>
      <c r="AK585" s="96"/>
      <c r="AL585" s="96"/>
      <c r="AM585" s="23"/>
      <c r="AN585" s="96"/>
      <c r="AO585" s="96"/>
      <c r="AP585" s="23"/>
      <c r="AQ585" s="96"/>
      <c r="AR585" s="96"/>
      <c r="AS585" s="23"/>
      <c r="AT585" s="27"/>
      <c r="AU585" s="27"/>
      <c r="AV585" s="33"/>
      <c r="AW585" s="27"/>
      <c r="AX585" s="155"/>
      <c r="AY585" s="65"/>
      <c r="AZ585" s="7"/>
      <c r="BA585" s="62"/>
      <c r="BB585" s="62"/>
      <c r="BC585" s="7"/>
      <c r="BD585" s="62"/>
      <c r="BE585" s="62"/>
      <c r="BF585" s="27"/>
      <c r="BG585" s="62"/>
      <c r="BH585" s="32"/>
      <c r="BI585" s="146"/>
      <c r="BJ585" s="62"/>
      <c r="BK585" s="32"/>
      <c r="BL585" s="146"/>
      <c r="BM585" s="62"/>
      <c r="BN585" s="32"/>
      <c r="BO585" s="146"/>
      <c r="BP585" s="159"/>
      <c r="BQ585" s="64"/>
      <c r="BR585" s="27"/>
      <c r="BS585" s="27"/>
      <c r="BU585" s="146"/>
      <c r="BV585" s="27"/>
      <c r="BW585" s="27"/>
      <c r="BX585" s="146"/>
      <c r="BY585" s="27"/>
      <c r="CA585" s="146"/>
      <c r="CB585" s="27"/>
      <c r="CD585" s="146"/>
      <c r="CF585" s="27"/>
      <c r="CG585" s="50"/>
      <c r="CH585" s="33"/>
      <c r="CI585" s="27"/>
      <c r="CJ585" s="161"/>
      <c r="CK585" s="27"/>
      <c r="CL585" s="27"/>
      <c r="CM585" s="27"/>
      <c r="CN585" s="27"/>
      <c r="CQ585" s="33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42"/>
      <c r="DQ585" s="78"/>
      <c r="DR585" s="101"/>
      <c r="DS585" s="33"/>
      <c r="FA585" s="119"/>
      <c r="FB585" s="119"/>
      <c r="FC585" s="119"/>
      <c r="FD585" s="119"/>
      <c r="FE585" s="119"/>
      <c r="FF585" s="119"/>
      <c r="FG585" s="119"/>
      <c r="FH585" s="119"/>
      <c r="FI585" s="119"/>
    </row>
    <row r="586" spans="2:165" s="29" customFormat="1" x14ac:dyDescent="0.25">
      <c r="B586" s="33"/>
      <c r="C586" s="33"/>
      <c r="D586" s="61"/>
      <c r="E586" s="33"/>
      <c r="F586" s="27"/>
      <c r="G586" s="33"/>
      <c r="I586" s="33"/>
      <c r="K586" s="58"/>
      <c r="M586" s="27"/>
      <c r="N586" s="63"/>
      <c r="P586" s="33"/>
      <c r="R586" s="33"/>
      <c r="T586" s="23"/>
      <c r="U586" s="23"/>
      <c r="V586" s="96"/>
      <c r="W586" s="96"/>
      <c r="X586" s="23"/>
      <c r="Y586" s="96"/>
      <c r="Z586" s="96"/>
      <c r="AA586" s="23"/>
      <c r="AB586" s="96"/>
      <c r="AC586" s="96"/>
      <c r="AD586" s="23"/>
      <c r="AE586" s="96"/>
      <c r="AF586" s="96"/>
      <c r="AG586" s="23"/>
      <c r="AH586" s="96"/>
      <c r="AI586" s="96"/>
      <c r="AJ586" s="23"/>
      <c r="AK586" s="96"/>
      <c r="AL586" s="96"/>
      <c r="AM586" s="23"/>
      <c r="AN586" s="96"/>
      <c r="AO586" s="96"/>
      <c r="AP586" s="23"/>
      <c r="AQ586" s="96"/>
      <c r="AR586" s="96"/>
      <c r="AS586" s="23"/>
      <c r="AT586" s="27"/>
      <c r="AU586" s="27"/>
      <c r="AV586" s="33"/>
      <c r="AW586" s="27"/>
      <c r="AX586" s="155"/>
      <c r="AY586" s="65"/>
      <c r="AZ586" s="7"/>
      <c r="BA586" s="62"/>
      <c r="BB586" s="62"/>
      <c r="BC586" s="7"/>
      <c r="BD586" s="62"/>
      <c r="BE586" s="62"/>
      <c r="BF586" s="27"/>
      <c r="BG586" s="62"/>
      <c r="BH586" s="32"/>
      <c r="BI586" s="146"/>
      <c r="BJ586" s="62"/>
      <c r="BK586" s="32"/>
      <c r="BL586" s="146"/>
      <c r="BM586" s="62"/>
      <c r="BN586" s="32"/>
      <c r="BO586" s="146"/>
      <c r="BP586" s="159"/>
      <c r="BQ586" s="64"/>
      <c r="BR586" s="27"/>
      <c r="BS586" s="27"/>
      <c r="BU586" s="146"/>
      <c r="BV586" s="27"/>
      <c r="BW586" s="27"/>
      <c r="BX586" s="146"/>
      <c r="BY586" s="27"/>
      <c r="CA586" s="146"/>
      <c r="CB586" s="27"/>
      <c r="CD586" s="146"/>
      <c r="CF586" s="27"/>
      <c r="CG586" s="50"/>
      <c r="CH586" s="33"/>
      <c r="CI586" s="27"/>
      <c r="CJ586" s="161"/>
      <c r="CK586" s="27"/>
      <c r="CL586" s="27"/>
      <c r="CM586" s="27"/>
      <c r="CN586" s="27"/>
      <c r="CQ586" s="33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42"/>
      <c r="DQ586" s="78"/>
      <c r="DR586" s="101"/>
      <c r="DS586" s="33"/>
      <c r="FA586" s="119"/>
      <c r="FB586" s="119"/>
      <c r="FC586" s="119"/>
      <c r="FD586" s="119"/>
      <c r="FE586" s="119"/>
      <c r="FF586" s="119"/>
      <c r="FG586" s="119"/>
      <c r="FH586" s="119"/>
      <c r="FI586" s="119"/>
    </row>
    <row r="587" spans="2:165" s="29" customFormat="1" x14ac:dyDescent="0.25">
      <c r="B587" s="33"/>
      <c r="C587" s="33"/>
      <c r="D587" s="61"/>
      <c r="E587" s="33"/>
      <c r="F587" s="27"/>
      <c r="G587" s="33"/>
      <c r="I587" s="33"/>
      <c r="K587" s="58"/>
      <c r="M587" s="27"/>
      <c r="N587" s="63"/>
      <c r="P587" s="33"/>
      <c r="R587" s="33"/>
      <c r="T587" s="23"/>
      <c r="U587" s="23"/>
      <c r="V587" s="96"/>
      <c r="W587" s="96"/>
      <c r="X587" s="23"/>
      <c r="Y587" s="96"/>
      <c r="Z587" s="96"/>
      <c r="AA587" s="23"/>
      <c r="AB587" s="96"/>
      <c r="AC587" s="96"/>
      <c r="AD587" s="23"/>
      <c r="AE587" s="96"/>
      <c r="AF587" s="96"/>
      <c r="AG587" s="23"/>
      <c r="AH587" s="96"/>
      <c r="AI587" s="96"/>
      <c r="AJ587" s="23"/>
      <c r="AK587" s="96"/>
      <c r="AL587" s="96"/>
      <c r="AM587" s="23"/>
      <c r="AN587" s="96"/>
      <c r="AO587" s="96"/>
      <c r="AP587" s="23"/>
      <c r="AQ587" s="96"/>
      <c r="AR587" s="96"/>
      <c r="AS587" s="23"/>
      <c r="AT587" s="27"/>
      <c r="AU587" s="27"/>
      <c r="AV587" s="33"/>
      <c r="AW587" s="27"/>
      <c r="AX587" s="155"/>
      <c r="AY587" s="65"/>
      <c r="AZ587" s="7"/>
      <c r="BA587" s="62"/>
      <c r="BB587" s="62"/>
      <c r="BC587" s="7"/>
      <c r="BD587" s="62"/>
      <c r="BE587" s="62"/>
      <c r="BF587" s="27"/>
      <c r="BG587" s="62"/>
      <c r="BH587" s="32"/>
      <c r="BI587" s="146"/>
      <c r="BJ587" s="62"/>
      <c r="BK587" s="32"/>
      <c r="BL587" s="146"/>
      <c r="BM587" s="62"/>
      <c r="BN587" s="32"/>
      <c r="BO587" s="146"/>
      <c r="BP587" s="159"/>
      <c r="BQ587" s="64"/>
      <c r="BR587" s="27"/>
      <c r="BS587" s="27"/>
      <c r="BU587" s="146"/>
      <c r="BV587" s="27"/>
      <c r="BW587" s="27"/>
      <c r="BX587" s="146"/>
      <c r="BY587" s="27"/>
      <c r="CA587" s="146"/>
      <c r="CB587" s="27"/>
      <c r="CD587" s="146"/>
      <c r="CF587" s="27"/>
      <c r="CG587" s="50"/>
      <c r="CH587" s="33"/>
      <c r="CI587" s="27"/>
      <c r="CJ587" s="161"/>
      <c r="CK587" s="27"/>
      <c r="CL587" s="27"/>
      <c r="CM587" s="27"/>
      <c r="CN587" s="27"/>
      <c r="CQ587" s="33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42"/>
      <c r="DQ587" s="78"/>
      <c r="DR587" s="101"/>
      <c r="DS587" s="33"/>
      <c r="FA587" s="119"/>
      <c r="FB587" s="119"/>
      <c r="FC587" s="119"/>
      <c r="FD587" s="119"/>
      <c r="FE587" s="119"/>
      <c r="FF587" s="119"/>
      <c r="FG587" s="119"/>
      <c r="FH587" s="119"/>
      <c r="FI587" s="119"/>
    </row>
    <row r="588" spans="2:165" s="29" customFormat="1" x14ac:dyDescent="0.25">
      <c r="B588" s="33"/>
      <c r="C588" s="33"/>
      <c r="D588" s="61"/>
      <c r="E588" s="33"/>
      <c r="F588" s="27"/>
      <c r="G588" s="33"/>
      <c r="I588" s="33"/>
      <c r="K588" s="58"/>
      <c r="M588" s="27"/>
      <c r="N588" s="63"/>
      <c r="P588" s="33"/>
      <c r="R588" s="33"/>
      <c r="T588" s="23"/>
      <c r="U588" s="23"/>
      <c r="V588" s="96"/>
      <c r="W588" s="96"/>
      <c r="X588" s="23"/>
      <c r="Y588" s="96"/>
      <c r="Z588" s="96"/>
      <c r="AA588" s="23"/>
      <c r="AB588" s="96"/>
      <c r="AC588" s="96"/>
      <c r="AD588" s="23"/>
      <c r="AE588" s="96"/>
      <c r="AF588" s="96"/>
      <c r="AG588" s="23"/>
      <c r="AH588" s="96"/>
      <c r="AI588" s="96"/>
      <c r="AJ588" s="23"/>
      <c r="AK588" s="96"/>
      <c r="AL588" s="96"/>
      <c r="AM588" s="23"/>
      <c r="AN588" s="96"/>
      <c r="AO588" s="96"/>
      <c r="AP588" s="23"/>
      <c r="AQ588" s="96"/>
      <c r="AR588" s="96"/>
      <c r="AS588" s="23"/>
      <c r="AT588" s="27"/>
      <c r="AU588" s="27"/>
      <c r="AV588" s="33"/>
      <c r="AW588" s="27"/>
      <c r="AX588" s="155"/>
      <c r="AY588" s="65"/>
      <c r="AZ588" s="7"/>
      <c r="BA588" s="62"/>
      <c r="BB588" s="62"/>
      <c r="BC588" s="7"/>
      <c r="BD588" s="62"/>
      <c r="BE588" s="62"/>
      <c r="BF588" s="27"/>
      <c r="BG588" s="62"/>
      <c r="BH588" s="32"/>
      <c r="BI588" s="146"/>
      <c r="BJ588" s="62"/>
      <c r="BK588" s="32"/>
      <c r="BL588" s="146"/>
      <c r="BM588" s="62"/>
      <c r="BN588" s="32"/>
      <c r="BO588" s="146"/>
      <c r="BP588" s="159"/>
      <c r="BQ588" s="64"/>
      <c r="BR588" s="27"/>
      <c r="BS588" s="27"/>
      <c r="BU588" s="146"/>
      <c r="BV588" s="27"/>
      <c r="BW588" s="27"/>
      <c r="BX588" s="146"/>
      <c r="BY588" s="27"/>
      <c r="CA588" s="146"/>
      <c r="CB588" s="27"/>
      <c r="CD588" s="146"/>
      <c r="CF588" s="27"/>
      <c r="CG588" s="50"/>
      <c r="CH588" s="33"/>
      <c r="CI588" s="27"/>
      <c r="CJ588" s="161"/>
      <c r="CK588" s="27"/>
      <c r="CL588" s="27"/>
      <c r="CM588" s="27"/>
      <c r="CN588" s="27"/>
      <c r="CQ588" s="33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42"/>
      <c r="DQ588" s="78"/>
      <c r="DR588" s="101"/>
      <c r="DS588" s="33"/>
      <c r="FA588" s="119"/>
      <c r="FB588" s="119"/>
      <c r="FC588" s="119"/>
      <c r="FD588" s="119"/>
      <c r="FE588" s="119"/>
      <c r="FF588" s="119"/>
      <c r="FG588" s="119"/>
      <c r="FH588" s="119"/>
      <c r="FI588" s="119"/>
    </row>
    <row r="589" spans="2:165" s="29" customFormat="1" x14ac:dyDescent="0.25">
      <c r="B589" s="33"/>
      <c r="C589" s="33"/>
      <c r="D589" s="61"/>
      <c r="E589" s="33"/>
      <c r="F589" s="27"/>
      <c r="G589" s="33"/>
      <c r="I589" s="33"/>
      <c r="K589" s="58"/>
      <c r="M589" s="27"/>
      <c r="N589" s="63"/>
      <c r="P589" s="33"/>
      <c r="R589" s="33"/>
      <c r="T589" s="23"/>
      <c r="U589" s="23"/>
      <c r="V589" s="96"/>
      <c r="W589" s="96"/>
      <c r="X589" s="23"/>
      <c r="Y589" s="96"/>
      <c r="Z589" s="96"/>
      <c r="AA589" s="23"/>
      <c r="AB589" s="96"/>
      <c r="AC589" s="96"/>
      <c r="AD589" s="23"/>
      <c r="AE589" s="96"/>
      <c r="AF589" s="96"/>
      <c r="AG589" s="23"/>
      <c r="AH589" s="96"/>
      <c r="AI589" s="96"/>
      <c r="AJ589" s="23"/>
      <c r="AK589" s="96"/>
      <c r="AL589" s="96"/>
      <c r="AM589" s="23"/>
      <c r="AN589" s="96"/>
      <c r="AO589" s="96"/>
      <c r="AP589" s="23"/>
      <c r="AQ589" s="96"/>
      <c r="AR589" s="96"/>
      <c r="AS589" s="23"/>
      <c r="AT589" s="27"/>
      <c r="AU589" s="27"/>
      <c r="AV589" s="33"/>
      <c r="AW589" s="27"/>
      <c r="AX589" s="155"/>
      <c r="AY589" s="65"/>
      <c r="AZ589" s="7"/>
      <c r="BA589" s="62"/>
      <c r="BB589" s="62"/>
      <c r="BC589" s="7"/>
      <c r="BD589" s="62"/>
      <c r="BE589" s="62"/>
      <c r="BF589" s="27"/>
      <c r="BG589" s="62"/>
      <c r="BH589" s="32"/>
      <c r="BI589" s="146"/>
      <c r="BJ589" s="62"/>
      <c r="BK589" s="32"/>
      <c r="BL589" s="146"/>
      <c r="BM589" s="62"/>
      <c r="BN589" s="32"/>
      <c r="BO589" s="146"/>
      <c r="BP589" s="159"/>
      <c r="BQ589" s="64"/>
      <c r="BR589" s="27"/>
      <c r="BS589" s="27"/>
      <c r="BU589" s="146"/>
      <c r="BV589" s="27"/>
      <c r="BW589" s="27"/>
      <c r="BX589" s="146"/>
      <c r="BY589" s="27"/>
      <c r="CA589" s="146"/>
      <c r="CB589" s="27"/>
      <c r="CD589" s="146"/>
      <c r="CF589" s="27"/>
      <c r="CG589" s="50"/>
      <c r="CH589" s="33"/>
      <c r="CI589" s="27"/>
      <c r="CJ589" s="161"/>
      <c r="CK589" s="27"/>
      <c r="CL589" s="27"/>
      <c r="CM589" s="27"/>
      <c r="CN589" s="27"/>
      <c r="CQ589" s="33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42"/>
      <c r="DQ589" s="78"/>
      <c r="DR589" s="101"/>
      <c r="DS589" s="33"/>
      <c r="FA589" s="119"/>
      <c r="FB589" s="119"/>
      <c r="FC589" s="119"/>
      <c r="FD589" s="119"/>
      <c r="FE589" s="119"/>
      <c r="FF589" s="119"/>
      <c r="FG589" s="119"/>
      <c r="FH589" s="119"/>
      <c r="FI589" s="119"/>
    </row>
    <row r="590" spans="2:165" s="29" customFormat="1" x14ac:dyDescent="0.25">
      <c r="B590" s="33"/>
      <c r="C590" s="33"/>
      <c r="D590" s="61"/>
      <c r="E590" s="33"/>
      <c r="F590" s="27"/>
      <c r="G590" s="33"/>
      <c r="I590" s="33"/>
      <c r="K590" s="58"/>
      <c r="M590" s="27"/>
      <c r="N590" s="63"/>
      <c r="P590" s="33"/>
      <c r="R590" s="33"/>
      <c r="T590" s="23"/>
      <c r="U590" s="23"/>
      <c r="V590" s="96"/>
      <c r="W590" s="96"/>
      <c r="X590" s="23"/>
      <c r="Y590" s="96"/>
      <c r="Z590" s="96"/>
      <c r="AA590" s="23"/>
      <c r="AB590" s="96"/>
      <c r="AC590" s="96"/>
      <c r="AD590" s="23"/>
      <c r="AE590" s="96"/>
      <c r="AF590" s="96"/>
      <c r="AG590" s="23"/>
      <c r="AH590" s="96"/>
      <c r="AI590" s="96"/>
      <c r="AJ590" s="23"/>
      <c r="AK590" s="96"/>
      <c r="AL590" s="96"/>
      <c r="AM590" s="23"/>
      <c r="AN590" s="96"/>
      <c r="AO590" s="96"/>
      <c r="AP590" s="23"/>
      <c r="AQ590" s="96"/>
      <c r="AR590" s="96"/>
      <c r="AS590" s="23"/>
      <c r="AT590" s="27"/>
      <c r="AU590" s="27"/>
      <c r="AV590" s="33"/>
      <c r="AW590" s="27"/>
      <c r="AX590" s="155"/>
      <c r="AY590" s="65"/>
      <c r="AZ590" s="7"/>
      <c r="BA590" s="62"/>
      <c r="BB590" s="62"/>
      <c r="BC590" s="7"/>
      <c r="BD590" s="62"/>
      <c r="BE590" s="62"/>
      <c r="BF590" s="27"/>
      <c r="BG590" s="62"/>
      <c r="BH590" s="32"/>
      <c r="BI590" s="146"/>
      <c r="BJ590" s="62"/>
      <c r="BK590" s="32"/>
      <c r="BL590" s="146"/>
      <c r="BM590" s="62"/>
      <c r="BN590" s="32"/>
      <c r="BO590" s="146"/>
      <c r="BP590" s="159"/>
      <c r="BQ590" s="64"/>
      <c r="BR590" s="27"/>
      <c r="BS590" s="27"/>
      <c r="BU590" s="146"/>
      <c r="BV590" s="27"/>
      <c r="BW590" s="27"/>
      <c r="BX590" s="146"/>
      <c r="BY590" s="27"/>
      <c r="CA590" s="146"/>
      <c r="CB590" s="27"/>
      <c r="CD590" s="146"/>
      <c r="CF590" s="27"/>
      <c r="CG590" s="50"/>
      <c r="CH590" s="33"/>
      <c r="CI590" s="27"/>
      <c r="CJ590" s="161"/>
      <c r="CK590" s="27"/>
      <c r="CL590" s="27"/>
      <c r="CM590" s="27"/>
      <c r="CN590" s="27"/>
      <c r="CQ590" s="33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42"/>
      <c r="DQ590" s="78"/>
      <c r="DR590" s="101"/>
      <c r="DS590" s="33"/>
      <c r="FA590" s="119"/>
      <c r="FB590" s="119"/>
      <c r="FC590" s="119"/>
      <c r="FD590" s="119"/>
      <c r="FE590" s="119"/>
      <c r="FF590" s="119"/>
      <c r="FG590" s="119"/>
      <c r="FH590" s="119"/>
      <c r="FI590" s="119"/>
    </row>
    <row r="591" spans="2:165" s="29" customFormat="1" x14ac:dyDescent="0.25">
      <c r="B591" s="33"/>
      <c r="C591" s="33"/>
      <c r="D591" s="61"/>
      <c r="E591" s="33"/>
      <c r="F591" s="27"/>
      <c r="G591" s="33"/>
      <c r="I591" s="33"/>
      <c r="K591" s="58"/>
      <c r="M591" s="27"/>
      <c r="N591" s="63"/>
      <c r="P591" s="33"/>
      <c r="R591" s="33"/>
      <c r="T591" s="23"/>
      <c r="U591" s="23"/>
      <c r="V591" s="96"/>
      <c r="W591" s="96"/>
      <c r="X591" s="23"/>
      <c r="Y591" s="96"/>
      <c r="Z591" s="96"/>
      <c r="AA591" s="23"/>
      <c r="AB591" s="96"/>
      <c r="AC591" s="96"/>
      <c r="AD591" s="23"/>
      <c r="AE591" s="96"/>
      <c r="AF591" s="96"/>
      <c r="AG591" s="23"/>
      <c r="AH591" s="96"/>
      <c r="AI591" s="96"/>
      <c r="AJ591" s="23"/>
      <c r="AK591" s="96"/>
      <c r="AL591" s="96"/>
      <c r="AM591" s="23"/>
      <c r="AN591" s="96"/>
      <c r="AO591" s="96"/>
      <c r="AP591" s="23"/>
      <c r="AQ591" s="96"/>
      <c r="AR591" s="96"/>
      <c r="AS591" s="23"/>
      <c r="AT591" s="27"/>
      <c r="AU591" s="27"/>
      <c r="AV591" s="33"/>
      <c r="AW591" s="27"/>
      <c r="AX591" s="155"/>
      <c r="AY591" s="65"/>
      <c r="AZ591" s="7"/>
      <c r="BA591" s="62"/>
      <c r="BB591" s="62"/>
      <c r="BC591" s="7"/>
      <c r="BD591" s="62"/>
      <c r="BE591" s="62"/>
      <c r="BF591" s="27"/>
      <c r="BG591" s="62"/>
      <c r="BH591" s="32"/>
      <c r="BI591" s="146"/>
      <c r="BJ591" s="62"/>
      <c r="BK591" s="32"/>
      <c r="BL591" s="146"/>
      <c r="BM591" s="62"/>
      <c r="BN591" s="32"/>
      <c r="BO591" s="146"/>
      <c r="BP591" s="159"/>
      <c r="BQ591" s="64"/>
      <c r="BR591" s="27"/>
      <c r="BS591" s="27"/>
      <c r="BU591" s="146"/>
      <c r="BV591" s="27"/>
      <c r="BW591" s="27"/>
      <c r="BX591" s="146"/>
      <c r="BY591" s="27"/>
      <c r="CA591" s="146"/>
      <c r="CB591" s="27"/>
      <c r="CD591" s="146"/>
      <c r="CF591" s="27"/>
      <c r="CG591" s="50"/>
      <c r="CH591" s="33"/>
      <c r="CI591" s="27"/>
      <c r="CJ591" s="161"/>
      <c r="CK591" s="27"/>
      <c r="CL591" s="27"/>
      <c r="CM591" s="27"/>
      <c r="CN591" s="27"/>
      <c r="CQ591" s="33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42"/>
      <c r="DQ591" s="78"/>
      <c r="DR591" s="101"/>
      <c r="DS591" s="33"/>
      <c r="FA591" s="119"/>
      <c r="FB591" s="119"/>
      <c r="FC591" s="119"/>
      <c r="FD591" s="119"/>
      <c r="FE591" s="119"/>
      <c r="FF591" s="119"/>
      <c r="FG591" s="119"/>
      <c r="FH591" s="119"/>
      <c r="FI591" s="119"/>
    </row>
    <row r="592" spans="2:165" s="29" customFormat="1" x14ac:dyDescent="0.25">
      <c r="B592" s="33"/>
      <c r="C592" s="33"/>
      <c r="D592" s="61"/>
      <c r="E592" s="33"/>
      <c r="F592" s="27"/>
      <c r="G592" s="33"/>
      <c r="I592" s="33"/>
      <c r="K592" s="58"/>
      <c r="M592" s="27"/>
      <c r="N592" s="63"/>
      <c r="P592" s="33"/>
      <c r="R592" s="33"/>
      <c r="T592" s="23"/>
      <c r="U592" s="23"/>
      <c r="V592" s="96"/>
      <c r="W592" s="96"/>
      <c r="X592" s="23"/>
      <c r="Y592" s="96"/>
      <c r="Z592" s="96"/>
      <c r="AA592" s="23"/>
      <c r="AB592" s="96"/>
      <c r="AC592" s="96"/>
      <c r="AD592" s="23"/>
      <c r="AE592" s="96"/>
      <c r="AF592" s="96"/>
      <c r="AG592" s="23"/>
      <c r="AH592" s="96"/>
      <c r="AI592" s="96"/>
      <c r="AJ592" s="23"/>
      <c r="AK592" s="96"/>
      <c r="AL592" s="96"/>
      <c r="AM592" s="23"/>
      <c r="AN592" s="96"/>
      <c r="AO592" s="96"/>
      <c r="AP592" s="23"/>
      <c r="AQ592" s="96"/>
      <c r="AR592" s="96"/>
      <c r="AS592" s="23"/>
      <c r="AT592" s="27"/>
      <c r="AU592" s="27"/>
      <c r="AV592" s="33"/>
      <c r="AW592" s="27"/>
      <c r="AX592" s="155"/>
      <c r="AY592" s="65"/>
      <c r="AZ592" s="7"/>
      <c r="BA592" s="62"/>
      <c r="BB592" s="62"/>
      <c r="BC592" s="7"/>
      <c r="BD592" s="62"/>
      <c r="BE592" s="62"/>
      <c r="BF592" s="27"/>
      <c r="BG592" s="62"/>
      <c r="BH592" s="32"/>
      <c r="BI592" s="146"/>
      <c r="BJ592" s="62"/>
      <c r="BK592" s="32"/>
      <c r="BL592" s="146"/>
      <c r="BM592" s="62"/>
      <c r="BN592" s="32"/>
      <c r="BO592" s="146"/>
      <c r="BP592" s="159"/>
      <c r="BQ592" s="64"/>
      <c r="BR592" s="27"/>
      <c r="BS592" s="27"/>
      <c r="BU592" s="146"/>
      <c r="BV592" s="27"/>
      <c r="BW592" s="27"/>
      <c r="BX592" s="146"/>
      <c r="BY592" s="27"/>
      <c r="CA592" s="146"/>
      <c r="CB592" s="27"/>
      <c r="CD592" s="146"/>
      <c r="CF592" s="27"/>
      <c r="CG592" s="50"/>
      <c r="CH592" s="33"/>
      <c r="CI592" s="27"/>
      <c r="CJ592" s="161"/>
      <c r="CK592" s="27"/>
      <c r="CL592" s="27"/>
      <c r="CM592" s="27"/>
      <c r="CN592" s="27"/>
      <c r="CQ592" s="33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42"/>
      <c r="DQ592" s="78"/>
      <c r="DR592" s="101"/>
      <c r="DS592" s="33"/>
      <c r="FA592" s="119"/>
      <c r="FB592" s="119"/>
      <c r="FC592" s="119"/>
      <c r="FD592" s="119"/>
      <c r="FE592" s="119"/>
      <c r="FF592" s="119"/>
      <c r="FG592" s="119"/>
      <c r="FH592" s="119"/>
      <c r="FI592" s="119"/>
    </row>
    <row r="593" spans="2:165" s="29" customFormat="1" x14ac:dyDescent="0.25">
      <c r="B593" s="33"/>
      <c r="C593" s="33"/>
      <c r="D593" s="61"/>
      <c r="E593" s="33"/>
      <c r="F593" s="27"/>
      <c r="G593" s="33"/>
      <c r="I593" s="33"/>
      <c r="K593" s="58"/>
      <c r="M593" s="27"/>
      <c r="N593" s="63"/>
      <c r="P593" s="33"/>
      <c r="R593" s="33"/>
      <c r="T593" s="23"/>
      <c r="U593" s="23"/>
      <c r="V593" s="96"/>
      <c r="W593" s="96"/>
      <c r="X593" s="23"/>
      <c r="Y593" s="96"/>
      <c r="Z593" s="96"/>
      <c r="AA593" s="23"/>
      <c r="AB593" s="96"/>
      <c r="AC593" s="96"/>
      <c r="AD593" s="23"/>
      <c r="AE593" s="96"/>
      <c r="AF593" s="96"/>
      <c r="AG593" s="23"/>
      <c r="AH593" s="96"/>
      <c r="AI593" s="96"/>
      <c r="AJ593" s="23"/>
      <c r="AK593" s="96"/>
      <c r="AL593" s="96"/>
      <c r="AM593" s="23"/>
      <c r="AN593" s="96"/>
      <c r="AO593" s="96"/>
      <c r="AP593" s="23"/>
      <c r="AQ593" s="96"/>
      <c r="AR593" s="96"/>
      <c r="AS593" s="23"/>
      <c r="AT593" s="27"/>
      <c r="AU593" s="27"/>
      <c r="AV593" s="33"/>
      <c r="AW593" s="27"/>
      <c r="AX593" s="155"/>
      <c r="AY593" s="65"/>
      <c r="AZ593" s="7"/>
      <c r="BA593" s="62"/>
      <c r="BB593" s="62"/>
      <c r="BC593" s="7"/>
      <c r="BD593" s="62"/>
      <c r="BE593" s="62"/>
      <c r="BF593" s="27"/>
      <c r="BG593" s="62"/>
      <c r="BH593" s="32"/>
      <c r="BI593" s="146"/>
      <c r="BJ593" s="62"/>
      <c r="BK593" s="32"/>
      <c r="BL593" s="146"/>
      <c r="BM593" s="62"/>
      <c r="BN593" s="32"/>
      <c r="BO593" s="146"/>
      <c r="BP593" s="159"/>
      <c r="BQ593" s="64"/>
      <c r="BR593" s="27"/>
      <c r="BS593" s="27"/>
      <c r="BU593" s="146"/>
      <c r="BV593" s="27"/>
      <c r="BW593" s="27"/>
      <c r="BX593" s="146"/>
      <c r="BY593" s="27"/>
      <c r="CA593" s="146"/>
      <c r="CB593" s="27"/>
      <c r="CD593" s="146"/>
      <c r="CF593" s="27"/>
      <c r="CG593" s="50"/>
      <c r="CH593" s="33"/>
      <c r="CI593" s="27"/>
      <c r="CJ593" s="161"/>
      <c r="CK593" s="27"/>
      <c r="CL593" s="27"/>
      <c r="CM593" s="27"/>
      <c r="CN593" s="27"/>
      <c r="CQ593" s="33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42"/>
      <c r="DQ593" s="78"/>
      <c r="DR593" s="101"/>
      <c r="DS593" s="33"/>
      <c r="FA593" s="119"/>
      <c r="FB593" s="119"/>
      <c r="FC593" s="119"/>
      <c r="FD593" s="119"/>
      <c r="FE593" s="119"/>
      <c r="FF593" s="119"/>
      <c r="FG593" s="119"/>
      <c r="FH593" s="119"/>
      <c r="FI593" s="119"/>
    </row>
    <row r="594" spans="2:165" s="29" customFormat="1" x14ac:dyDescent="0.25">
      <c r="B594" s="33"/>
      <c r="C594" s="33"/>
      <c r="D594" s="61"/>
      <c r="E594" s="33"/>
      <c r="F594" s="27"/>
      <c r="G594" s="33"/>
      <c r="I594" s="33"/>
      <c r="K594" s="58"/>
      <c r="M594" s="27"/>
      <c r="N594" s="63"/>
      <c r="P594" s="33"/>
      <c r="R594" s="33"/>
      <c r="T594" s="23"/>
      <c r="U594" s="23"/>
      <c r="V594" s="96"/>
      <c r="W594" s="96"/>
      <c r="X594" s="23"/>
      <c r="Y594" s="96"/>
      <c r="Z594" s="96"/>
      <c r="AA594" s="23"/>
      <c r="AB594" s="96"/>
      <c r="AC594" s="96"/>
      <c r="AD594" s="23"/>
      <c r="AE594" s="96"/>
      <c r="AF594" s="96"/>
      <c r="AG594" s="23"/>
      <c r="AH594" s="96"/>
      <c r="AI594" s="96"/>
      <c r="AJ594" s="23"/>
      <c r="AK594" s="96"/>
      <c r="AL594" s="96"/>
      <c r="AM594" s="23"/>
      <c r="AN594" s="96"/>
      <c r="AO594" s="96"/>
      <c r="AP594" s="23"/>
      <c r="AQ594" s="96"/>
      <c r="AR594" s="96"/>
      <c r="AS594" s="23"/>
      <c r="AT594" s="27"/>
      <c r="AU594" s="27"/>
      <c r="AV594" s="33"/>
      <c r="AW594" s="27"/>
      <c r="AX594" s="155"/>
      <c r="AY594" s="65"/>
      <c r="AZ594" s="7"/>
      <c r="BA594" s="62"/>
      <c r="BB594" s="62"/>
      <c r="BC594" s="7"/>
      <c r="BD594" s="62"/>
      <c r="BE594" s="62"/>
      <c r="BF594" s="27"/>
      <c r="BG594" s="62"/>
      <c r="BH594" s="32"/>
      <c r="BI594" s="146"/>
      <c r="BJ594" s="62"/>
      <c r="BK594" s="32"/>
      <c r="BL594" s="146"/>
      <c r="BM594" s="62"/>
      <c r="BN594" s="32"/>
      <c r="BO594" s="146"/>
      <c r="BP594" s="159"/>
      <c r="BQ594" s="64"/>
      <c r="BR594" s="27"/>
      <c r="BS594" s="27"/>
      <c r="BU594" s="146"/>
      <c r="BV594" s="27"/>
      <c r="BW594" s="27"/>
      <c r="BX594" s="146"/>
      <c r="BY594" s="27"/>
      <c r="CA594" s="146"/>
      <c r="CB594" s="27"/>
      <c r="CD594" s="146"/>
      <c r="CF594" s="27"/>
      <c r="CG594" s="50"/>
      <c r="CH594" s="33"/>
      <c r="CI594" s="27"/>
      <c r="CJ594" s="161"/>
      <c r="CK594" s="27"/>
      <c r="CL594" s="27"/>
      <c r="CM594" s="27"/>
      <c r="CN594" s="27"/>
      <c r="CQ594" s="33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42"/>
      <c r="DQ594" s="78"/>
      <c r="DR594" s="101"/>
      <c r="DS594" s="33"/>
      <c r="FA594" s="119"/>
      <c r="FB594" s="119"/>
      <c r="FC594" s="119"/>
      <c r="FD594" s="119"/>
      <c r="FE594" s="119"/>
      <c r="FF594" s="119"/>
      <c r="FG594" s="119"/>
      <c r="FH594" s="119"/>
      <c r="FI594" s="119"/>
    </row>
    <row r="595" spans="2:165" s="29" customFormat="1" x14ac:dyDescent="0.25">
      <c r="B595" s="33"/>
      <c r="C595" s="33"/>
      <c r="D595" s="61"/>
      <c r="E595" s="33"/>
      <c r="F595" s="27"/>
      <c r="G595" s="33"/>
      <c r="I595" s="33"/>
      <c r="K595" s="58"/>
      <c r="M595" s="27"/>
      <c r="N595" s="63"/>
      <c r="P595" s="33"/>
      <c r="R595" s="33"/>
      <c r="T595" s="23"/>
      <c r="U595" s="23"/>
      <c r="V595" s="96"/>
      <c r="W595" s="96"/>
      <c r="X595" s="23"/>
      <c r="Y595" s="96"/>
      <c r="Z595" s="96"/>
      <c r="AA595" s="23"/>
      <c r="AB595" s="96"/>
      <c r="AC595" s="96"/>
      <c r="AD595" s="23"/>
      <c r="AE595" s="96"/>
      <c r="AF595" s="96"/>
      <c r="AG595" s="23"/>
      <c r="AH595" s="96"/>
      <c r="AI595" s="96"/>
      <c r="AJ595" s="23"/>
      <c r="AK595" s="96"/>
      <c r="AL595" s="96"/>
      <c r="AM595" s="23"/>
      <c r="AN595" s="96"/>
      <c r="AO595" s="96"/>
      <c r="AP595" s="23"/>
      <c r="AQ595" s="96"/>
      <c r="AR595" s="96"/>
      <c r="AS595" s="23"/>
      <c r="AT595" s="27"/>
      <c r="AU595" s="27"/>
      <c r="AV595" s="33"/>
      <c r="AW595" s="27"/>
      <c r="AX595" s="155"/>
      <c r="AY595" s="65"/>
      <c r="AZ595" s="7"/>
      <c r="BA595" s="62"/>
      <c r="BB595" s="62"/>
      <c r="BC595" s="7"/>
      <c r="BD595" s="62"/>
      <c r="BE595" s="62"/>
      <c r="BF595" s="27"/>
      <c r="BG595" s="62"/>
      <c r="BH595" s="32"/>
      <c r="BI595" s="146"/>
      <c r="BJ595" s="62"/>
      <c r="BK595" s="32"/>
      <c r="BL595" s="146"/>
      <c r="BM595" s="62"/>
      <c r="BN595" s="32"/>
      <c r="BO595" s="146"/>
      <c r="BP595" s="159"/>
      <c r="BQ595" s="64"/>
      <c r="BR595" s="27"/>
      <c r="BS595" s="27"/>
      <c r="BU595" s="146"/>
      <c r="BV595" s="27"/>
      <c r="BW595" s="27"/>
      <c r="BX595" s="146"/>
      <c r="BY595" s="27"/>
      <c r="CA595" s="146"/>
      <c r="CB595" s="27"/>
      <c r="CD595" s="146"/>
      <c r="CF595" s="27"/>
      <c r="CG595" s="50"/>
      <c r="CH595" s="33"/>
      <c r="CI595" s="27"/>
      <c r="CJ595" s="161"/>
      <c r="CK595" s="27"/>
      <c r="CL595" s="27"/>
      <c r="CM595" s="27"/>
      <c r="CN595" s="27"/>
      <c r="CQ595" s="33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42"/>
      <c r="DQ595" s="78"/>
      <c r="DR595" s="101"/>
      <c r="DS595" s="33"/>
      <c r="FA595" s="119"/>
      <c r="FB595" s="119"/>
      <c r="FC595" s="119"/>
      <c r="FD595" s="119"/>
      <c r="FE595" s="119"/>
      <c r="FF595" s="119"/>
      <c r="FG595" s="119"/>
      <c r="FH595" s="119"/>
      <c r="FI595" s="119"/>
    </row>
    <row r="596" spans="2:165" s="29" customFormat="1" x14ac:dyDescent="0.25">
      <c r="B596" s="33"/>
      <c r="C596" s="33"/>
      <c r="D596" s="66"/>
      <c r="E596" s="33"/>
      <c r="F596" s="27"/>
      <c r="G596" s="33"/>
      <c r="I596" s="33"/>
      <c r="K596" s="58"/>
      <c r="M596" s="27"/>
      <c r="N596" s="63"/>
      <c r="P596" s="33"/>
      <c r="R596" s="33"/>
      <c r="T596" s="23"/>
      <c r="U596" s="23"/>
      <c r="V596" s="96"/>
      <c r="W596" s="96"/>
      <c r="X596" s="23"/>
      <c r="Y596" s="96"/>
      <c r="Z596" s="96"/>
      <c r="AA596" s="23"/>
      <c r="AB596" s="96"/>
      <c r="AC596" s="96"/>
      <c r="AD596" s="23"/>
      <c r="AE596" s="96"/>
      <c r="AF596" s="96"/>
      <c r="AG596" s="23"/>
      <c r="AH596" s="96"/>
      <c r="AI596" s="96"/>
      <c r="AJ596" s="23"/>
      <c r="AK596" s="96"/>
      <c r="AL596" s="96"/>
      <c r="AM596" s="23"/>
      <c r="AN596" s="96"/>
      <c r="AO596" s="96"/>
      <c r="AP596" s="23"/>
      <c r="AQ596" s="96"/>
      <c r="AR596" s="96"/>
      <c r="AS596" s="23"/>
      <c r="AT596" s="27"/>
      <c r="AU596" s="27"/>
      <c r="AV596" s="33"/>
      <c r="AW596" s="27"/>
      <c r="AX596" s="155"/>
      <c r="AY596" s="65"/>
      <c r="AZ596" s="7"/>
      <c r="BA596" s="62"/>
      <c r="BB596" s="62"/>
      <c r="BC596" s="7"/>
      <c r="BD596" s="62"/>
      <c r="BE596" s="62"/>
      <c r="BF596" s="27"/>
      <c r="BG596" s="62"/>
      <c r="BH596" s="32"/>
      <c r="BI596" s="146"/>
      <c r="BJ596" s="62"/>
      <c r="BK596" s="32"/>
      <c r="BL596" s="146"/>
      <c r="BM596" s="62"/>
      <c r="BN596" s="32"/>
      <c r="BO596" s="146"/>
      <c r="BP596" s="159"/>
      <c r="BQ596" s="64"/>
      <c r="BR596" s="27"/>
      <c r="BS596" s="27"/>
      <c r="BU596" s="146"/>
      <c r="BV596" s="27"/>
      <c r="BW596" s="27"/>
      <c r="BX596" s="146"/>
      <c r="BY596" s="27"/>
      <c r="CA596" s="146"/>
      <c r="CB596" s="27"/>
      <c r="CD596" s="146"/>
      <c r="CF596" s="27"/>
      <c r="CG596" s="50"/>
      <c r="CH596" s="33"/>
      <c r="CI596" s="27"/>
      <c r="CJ596" s="161"/>
      <c r="CK596" s="27"/>
      <c r="CL596" s="27"/>
      <c r="CM596" s="27"/>
      <c r="CN596" s="27"/>
      <c r="CQ596" s="33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42"/>
      <c r="DQ596" s="78"/>
      <c r="DR596" s="101"/>
      <c r="DS596" s="33"/>
      <c r="FA596" s="119"/>
      <c r="FB596" s="119"/>
      <c r="FC596" s="119"/>
      <c r="FD596" s="119"/>
      <c r="FE596" s="119"/>
      <c r="FF596" s="119"/>
      <c r="FG596" s="119"/>
      <c r="FH596" s="119"/>
      <c r="FI596" s="119"/>
    </row>
    <row r="597" spans="2:165" s="29" customFormat="1" x14ac:dyDescent="0.25">
      <c r="B597" s="33"/>
      <c r="C597" s="33"/>
      <c r="D597" s="66"/>
      <c r="E597" s="33"/>
      <c r="F597" s="27"/>
      <c r="G597" s="33"/>
      <c r="I597" s="33"/>
      <c r="K597" s="58"/>
      <c r="M597" s="27"/>
      <c r="N597" s="63"/>
      <c r="P597" s="33"/>
      <c r="R597" s="33"/>
      <c r="T597" s="23"/>
      <c r="U597" s="23"/>
      <c r="V597" s="96"/>
      <c r="W597" s="96"/>
      <c r="X597" s="23"/>
      <c r="Y597" s="96"/>
      <c r="Z597" s="96"/>
      <c r="AA597" s="23"/>
      <c r="AB597" s="96"/>
      <c r="AC597" s="96"/>
      <c r="AD597" s="23"/>
      <c r="AE597" s="96"/>
      <c r="AF597" s="96"/>
      <c r="AG597" s="23"/>
      <c r="AH597" s="96"/>
      <c r="AI597" s="96"/>
      <c r="AJ597" s="23"/>
      <c r="AK597" s="96"/>
      <c r="AL597" s="96"/>
      <c r="AM597" s="23"/>
      <c r="AN597" s="96"/>
      <c r="AO597" s="96"/>
      <c r="AP597" s="23"/>
      <c r="AQ597" s="96"/>
      <c r="AR597" s="96"/>
      <c r="AS597" s="23"/>
      <c r="AT597" s="27"/>
      <c r="AU597" s="27"/>
      <c r="AV597" s="33"/>
      <c r="AW597" s="27"/>
      <c r="AX597" s="155"/>
      <c r="AY597" s="65"/>
      <c r="AZ597" s="7"/>
      <c r="BA597" s="62"/>
      <c r="BB597" s="62"/>
      <c r="BC597" s="7"/>
      <c r="BD597" s="62"/>
      <c r="BE597" s="62"/>
      <c r="BF597" s="27"/>
      <c r="BG597" s="62"/>
      <c r="BH597" s="32"/>
      <c r="BI597" s="146"/>
      <c r="BJ597" s="62"/>
      <c r="BK597" s="32"/>
      <c r="BL597" s="146"/>
      <c r="BM597" s="62"/>
      <c r="BN597" s="32"/>
      <c r="BO597" s="146"/>
      <c r="BP597" s="159"/>
      <c r="BQ597" s="64"/>
      <c r="BR597" s="27"/>
      <c r="BS597" s="27"/>
      <c r="BU597" s="146"/>
      <c r="BV597" s="27"/>
      <c r="BW597" s="27"/>
      <c r="BX597" s="146"/>
      <c r="BY597" s="27"/>
      <c r="CA597" s="146"/>
      <c r="CB597" s="27"/>
      <c r="CD597" s="146"/>
      <c r="CF597" s="27"/>
      <c r="CG597" s="50"/>
      <c r="CH597" s="33"/>
      <c r="CI597" s="27"/>
      <c r="CJ597" s="161"/>
      <c r="CK597" s="27"/>
      <c r="CL597" s="27"/>
      <c r="CM597" s="27"/>
      <c r="CN597" s="27"/>
      <c r="CQ597" s="33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42"/>
      <c r="DQ597" s="78"/>
      <c r="DR597" s="101"/>
      <c r="DS597" s="33"/>
      <c r="FA597" s="119"/>
      <c r="FB597" s="119"/>
      <c r="FC597" s="119"/>
      <c r="FD597" s="119"/>
      <c r="FE597" s="119"/>
      <c r="FF597" s="119"/>
      <c r="FG597" s="119"/>
      <c r="FH597" s="119"/>
      <c r="FI597" s="119"/>
    </row>
    <row r="598" spans="2:165" s="29" customFormat="1" x14ac:dyDescent="0.25">
      <c r="B598" s="33"/>
      <c r="C598" s="33"/>
      <c r="D598" s="61"/>
      <c r="E598" s="33"/>
      <c r="F598" s="27"/>
      <c r="G598" s="33"/>
      <c r="I598" s="33"/>
      <c r="K598" s="58"/>
      <c r="M598" s="27"/>
      <c r="N598" s="63"/>
      <c r="P598" s="33"/>
      <c r="R598" s="33"/>
      <c r="T598" s="23"/>
      <c r="U598" s="23"/>
      <c r="V598" s="96"/>
      <c r="W598" s="96"/>
      <c r="X598" s="23"/>
      <c r="Y598" s="96"/>
      <c r="Z598" s="96"/>
      <c r="AA598" s="23"/>
      <c r="AB598" s="96"/>
      <c r="AC598" s="96"/>
      <c r="AD598" s="23"/>
      <c r="AE598" s="96"/>
      <c r="AF598" s="96"/>
      <c r="AG598" s="23"/>
      <c r="AH598" s="96"/>
      <c r="AI598" s="96"/>
      <c r="AJ598" s="23"/>
      <c r="AK598" s="96"/>
      <c r="AL598" s="96"/>
      <c r="AM598" s="23"/>
      <c r="AN598" s="96"/>
      <c r="AO598" s="96"/>
      <c r="AP598" s="23"/>
      <c r="AQ598" s="96"/>
      <c r="AR598" s="96"/>
      <c r="AS598" s="23"/>
      <c r="AT598" s="27"/>
      <c r="AU598" s="27"/>
      <c r="AV598" s="33"/>
      <c r="AW598" s="27"/>
      <c r="AX598" s="155"/>
      <c r="AY598" s="65"/>
      <c r="AZ598" s="7"/>
      <c r="BA598" s="62"/>
      <c r="BB598" s="62"/>
      <c r="BC598" s="7"/>
      <c r="BD598" s="62"/>
      <c r="BE598" s="62"/>
      <c r="BF598" s="27"/>
      <c r="BG598" s="62"/>
      <c r="BH598" s="32"/>
      <c r="BI598" s="146"/>
      <c r="BJ598" s="62"/>
      <c r="BK598" s="32"/>
      <c r="BL598" s="146"/>
      <c r="BM598" s="62"/>
      <c r="BN598" s="32"/>
      <c r="BO598" s="146"/>
      <c r="BP598" s="159"/>
      <c r="BQ598" s="64"/>
      <c r="BR598" s="27"/>
      <c r="BS598" s="27"/>
      <c r="BU598" s="146"/>
      <c r="BV598" s="27"/>
      <c r="BW598" s="27"/>
      <c r="BX598" s="146"/>
      <c r="BY598" s="27"/>
      <c r="CA598" s="146"/>
      <c r="CB598" s="27"/>
      <c r="CD598" s="146"/>
      <c r="CF598" s="27"/>
      <c r="CG598" s="50"/>
      <c r="CH598" s="33"/>
      <c r="CI598" s="27"/>
      <c r="CJ598" s="161"/>
      <c r="CK598" s="27"/>
      <c r="CL598" s="27"/>
      <c r="CM598" s="27"/>
      <c r="CN598" s="27"/>
      <c r="CQ598" s="33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42"/>
      <c r="DQ598" s="78"/>
      <c r="DR598" s="101"/>
      <c r="DS598" s="33"/>
      <c r="FA598" s="119"/>
      <c r="FB598" s="119"/>
      <c r="FC598" s="119"/>
      <c r="FD598" s="119"/>
      <c r="FE598" s="119"/>
      <c r="FF598" s="119"/>
      <c r="FG598" s="119"/>
      <c r="FH598" s="119"/>
      <c r="FI598" s="119"/>
    </row>
    <row r="599" spans="2:165" s="29" customFormat="1" x14ac:dyDescent="0.25">
      <c r="B599" s="33"/>
      <c r="C599" s="33"/>
      <c r="D599" s="61"/>
      <c r="E599" s="33"/>
      <c r="F599" s="27"/>
      <c r="G599" s="33"/>
      <c r="I599" s="33"/>
      <c r="K599" s="58"/>
      <c r="M599" s="27"/>
      <c r="N599" s="63"/>
      <c r="P599" s="33"/>
      <c r="R599" s="33"/>
      <c r="T599" s="23"/>
      <c r="U599" s="23"/>
      <c r="V599" s="96"/>
      <c r="W599" s="96"/>
      <c r="X599" s="23"/>
      <c r="Y599" s="96"/>
      <c r="Z599" s="96"/>
      <c r="AA599" s="23"/>
      <c r="AB599" s="96"/>
      <c r="AC599" s="96"/>
      <c r="AD599" s="23"/>
      <c r="AE599" s="96"/>
      <c r="AF599" s="96"/>
      <c r="AG599" s="23"/>
      <c r="AH599" s="96"/>
      <c r="AI599" s="96"/>
      <c r="AJ599" s="23"/>
      <c r="AK599" s="96"/>
      <c r="AL599" s="96"/>
      <c r="AM599" s="23"/>
      <c r="AN599" s="96"/>
      <c r="AO599" s="96"/>
      <c r="AP599" s="23"/>
      <c r="AQ599" s="96"/>
      <c r="AR599" s="96"/>
      <c r="AS599" s="23"/>
      <c r="AT599" s="27"/>
      <c r="AU599" s="27"/>
      <c r="AV599" s="33"/>
      <c r="AW599" s="27"/>
      <c r="AX599" s="155"/>
      <c r="AY599" s="65"/>
      <c r="AZ599" s="7"/>
      <c r="BA599" s="62"/>
      <c r="BB599" s="62"/>
      <c r="BC599" s="7"/>
      <c r="BD599" s="62"/>
      <c r="BE599" s="62"/>
      <c r="BF599" s="27"/>
      <c r="BG599" s="62"/>
      <c r="BH599" s="32"/>
      <c r="BI599" s="146"/>
      <c r="BJ599" s="62"/>
      <c r="BK599" s="32"/>
      <c r="BL599" s="146"/>
      <c r="BM599" s="62"/>
      <c r="BN599" s="32"/>
      <c r="BO599" s="146"/>
      <c r="BP599" s="159"/>
      <c r="BQ599" s="64"/>
      <c r="BR599" s="27"/>
      <c r="BS599" s="27"/>
      <c r="BU599" s="146"/>
      <c r="BV599" s="27"/>
      <c r="BW599" s="27"/>
      <c r="BX599" s="146"/>
      <c r="BY599" s="27"/>
      <c r="CA599" s="146"/>
      <c r="CB599" s="27"/>
      <c r="CD599" s="146"/>
      <c r="CF599" s="27"/>
      <c r="CG599" s="50"/>
      <c r="CH599" s="33"/>
      <c r="CI599" s="27"/>
      <c r="CJ599" s="161"/>
      <c r="CK599" s="27"/>
      <c r="CL599" s="27"/>
      <c r="CM599" s="27"/>
      <c r="CN599" s="27"/>
      <c r="CQ599" s="33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42"/>
      <c r="DQ599" s="78"/>
      <c r="DR599" s="101"/>
      <c r="DS599" s="33"/>
      <c r="FA599" s="119"/>
      <c r="FB599" s="119"/>
      <c r="FC599" s="119"/>
      <c r="FD599" s="119"/>
      <c r="FE599" s="119"/>
      <c r="FF599" s="119"/>
      <c r="FG599" s="119"/>
      <c r="FH599" s="119"/>
      <c r="FI599" s="119"/>
    </row>
    <row r="600" spans="2:165" s="29" customFormat="1" x14ac:dyDescent="0.25">
      <c r="B600" s="33"/>
      <c r="C600" s="33"/>
      <c r="D600" s="61"/>
      <c r="E600" s="33"/>
      <c r="F600" s="27"/>
      <c r="G600" s="33"/>
      <c r="I600" s="33"/>
      <c r="K600" s="58"/>
      <c r="M600" s="27"/>
      <c r="N600" s="63"/>
      <c r="P600" s="33"/>
      <c r="R600" s="33"/>
      <c r="T600" s="23"/>
      <c r="U600" s="23"/>
      <c r="V600" s="96"/>
      <c r="W600" s="96"/>
      <c r="X600" s="23"/>
      <c r="Y600" s="96"/>
      <c r="Z600" s="96"/>
      <c r="AA600" s="23"/>
      <c r="AB600" s="96"/>
      <c r="AC600" s="96"/>
      <c r="AD600" s="23"/>
      <c r="AE600" s="96"/>
      <c r="AF600" s="96"/>
      <c r="AG600" s="23"/>
      <c r="AH600" s="96"/>
      <c r="AI600" s="96"/>
      <c r="AJ600" s="23"/>
      <c r="AK600" s="96"/>
      <c r="AL600" s="96"/>
      <c r="AM600" s="23"/>
      <c r="AN600" s="96"/>
      <c r="AO600" s="96"/>
      <c r="AP600" s="23"/>
      <c r="AQ600" s="96"/>
      <c r="AR600" s="96"/>
      <c r="AS600" s="23"/>
      <c r="AT600" s="27"/>
      <c r="AU600" s="27"/>
      <c r="AV600" s="33"/>
      <c r="AW600" s="27"/>
      <c r="AX600" s="155"/>
      <c r="AY600" s="65"/>
      <c r="AZ600" s="7"/>
      <c r="BA600" s="62"/>
      <c r="BB600" s="62"/>
      <c r="BC600" s="7"/>
      <c r="BD600" s="62"/>
      <c r="BE600" s="62"/>
      <c r="BF600" s="27"/>
      <c r="BG600" s="62"/>
      <c r="BH600" s="32"/>
      <c r="BI600" s="146"/>
      <c r="BJ600" s="62"/>
      <c r="BK600" s="32"/>
      <c r="BL600" s="146"/>
      <c r="BM600" s="62"/>
      <c r="BN600" s="32"/>
      <c r="BO600" s="146"/>
      <c r="BP600" s="159"/>
      <c r="BQ600" s="64"/>
      <c r="BR600" s="27"/>
      <c r="BS600" s="27"/>
      <c r="BU600" s="146"/>
      <c r="BV600" s="27"/>
      <c r="BW600" s="27"/>
      <c r="BX600" s="146"/>
      <c r="BY600" s="27"/>
      <c r="CA600" s="146"/>
      <c r="CB600" s="27"/>
      <c r="CD600" s="146"/>
      <c r="CF600" s="27"/>
      <c r="CG600" s="50"/>
      <c r="CH600" s="33"/>
      <c r="CI600" s="27"/>
      <c r="CJ600" s="161"/>
      <c r="CK600" s="27"/>
      <c r="CL600" s="27"/>
      <c r="CM600" s="27"/>
      <c r="CN600" s="27"/>
      <c r="CQ600" s="33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42"/>
      <c r="DQ600" s="78"/>
      <c r="DR600" s="101"/>
      <c r="DS600" s="33"/>
      <c r="FA600" s="119"/>
      <c r="FB600" s="119"/>
      <c r="FC600" s="119"/>
      <c r="FD600" s="119"/>
      <c r="FE600" s="119"/>
      <c r="FF600" s="119"/>
      <c r="FG600" s="119"/>
      <c r="FH600" s="119"/>
      <c r="FI600" s="119"/>
    </row>
    <row r="601" spans="2:165" s="29" customFormat="1" x14ac:dyDescent="0.25">
      <c r="B601" s="33"/>
      <c r="C601" s="33"/>
      <c r="D601" s="61"/>
      <c r="E601" s="33"/>
      <c r="F601" s="27"/>
      <c r="G601" s="33"/>
      <c r="I601" s="33"/>
      <c r="K601" s="58"/>
      <c r="M601" s="27"/>
      <c r="N601" s="63"/>
      <c r="P601" s="33"/>
      <c r="R601" s="33"/>
      <c r="T601" s="23"/>
      <c r="U601" s="23"/>
      <c r="V601" s="96"/>
      <c r="W601" s="96"/>
      <c r="X601" s="23"/>
      <c r="Y601" s="96"/>
      <c r="Z601" s="96"/>
      <c r="AA601" s="23"/>
      <c r="AB601" s="96"/>
      <c r="AC601" s="96"/>
      <c r="AD601" s="23"/>
      <c r="AE601" s="96"/>
      <c r="AF601" s="96"/>
      <c r="AG601" s="23"/>
      <c r="AH601" s="96"/>
      <c r="AI601" s="96"/>
      <c r="AJ601" s="23"/>
      <c r="AK601" s="96"/>
      <c r="AL601" s="96"/>
      <c r="AM601" s="23"/>
      <c r="AN601" s="96"/>
      <c r="AO601" s="96"/>
      <c r="AP601" s="23"/>
      <c r="AQ601" s="96"/>
      <c r="AR601" s="96"/>
      <c r="AS601" s="23"/>
      <c r="AT601" s="27"/>
      <c r="AU601" s="27"/>
      <c r="AV601" s="33"/>
      <c r="AW601" s="27"/>
      <c r="AX601" s="155"/>
      <c r="AY601" s="65"/>
      <c r="AZ601" s="7"/>
      <c r="BA601" s="62"/>
      <c r="BB601" s="62"/>
      <c r="BC601" s="7"/>
      <c r="BD601" s="62"/>
      <c r="BE601" s="62"/>
      <c r="BF601" s="27"/>
      <c r="BG601" s="62"/>
      <c r="BH601" s="32"/>
      <c r="BI601" s="146"/>
      <c r="BJ601" s="62"/>
      <c r="BK601" s="32"/>
      <c r="BL601" s="146"/>
      <c r="BM601" s="62"/>
      <c r="BN601" s="32"/>
      <c r="BO601" s="146"/>
      <c r="BP601" s="159"/>
      <c r="BQ601" s="64"/>
      <c r="BR601" s="27"/>
      <c r="BS601" s="27"/>
      <c r="BU601" s="146"/>
      <c r="BV601" s="27"/>
      <c r="BW601" s="27"/>
      <c r="BX601" s="146"/>
      <c r="BY601" s="27"/>
      <c r="CA601" s="146"/>
      <c r="CB601" s="27"/>
      <c r="CD601" s="146"/>
      <c r="CF601" s="27"/>
      <c r="CG601" s="50"/>
      <c r="CH601" s="33"/>
      <c r="CI601" s="27"/>
      <c r="CJ601" s="161"/>
      <c r="CK601" s="27"/>
      <c r="CL601" s="27"/>
      <c r="CM601" s="27"/>
      <c r="CN601" s="27"/>
      <c r="CQ601" s="33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42"/>
      <c r="DQ601" s="78"/>
      <c r="DR601" s="101"/>
      <c r="DS601" s="33"/>
      <c r="FA601" s="119"/>
      <c r="FB601" s="119"/>
      <c r="FC601" s="119"/>
      <c r="FD601" s="119"/>
      <c r="FE601" s="119"/>
      <c r="FF601" s="119"/>
      <c r="FG601" s="119"/>
      <c r="FH601" s="119"/>
      <c r="FI601" s="119"/>
    </row>
    <row r="602" spans="2:165" s="29" customFormat="1" x14ac:dyDescent="0.25">
      <c r="B602" s="33"/>
      <c r="C602" s="33"/>
      <c r="D602" s="61"/>
      <c r="E602" s="33"/>
      <c r="F602" s="27"/>
      <c r="G602" s="33"/>
      <c r="I602" s="33"/>
      <c r="K602" s="58"/>
      <c r="M602" s="27"/>
      <c r="N602" s="63"/>
      <c r="P602" s="33"/>
      <c r="R602" s="33"/>
      <c r="T602" s="23"/>
      <c r="U602" s="23"/>
      <c r="V602" s="96"/>
      <c r="W602" s="96"/>
      <c r="X602" s="23"/>
      <c r="Y602" s="96"/>
      <c r="Z602" s="96"/>
      <c r="AA602" s="23"/>
      <c r="AB602" s="96"/>
      <c r="AC602" s="96"/>
      <c r="AD602" s="23"/>
      <c r="AE602" s="96"/>
      <c r="AF602" s="96"/>
      <c r="AG602" s="23"/>
      <c r="AH602" s="96"/>
      <c r="AI602" s="96"/>
      <c r="AJ602" s="23"/>
      <c r="AK602" s="96"/>
      <c r="AL602" s="96"/>
      <c r="AM602" s="23"/>
      <c r="AN602" s="96"/>
      <c r="AO602" s="96"/>
      <c r="AP602" s="23"/>
      <c r="AQ602" s="96"/>
      <c r="AR602" s="96"/>
      <c r="AS602" s="23"/>
      <c r="AT602" s="27"/>
      <c r="AU602" s="27"/>
      <c r="AV602" s="33"/>
      <c r="AW602" s="27"/>
      <c r="AX602" s="155"/>
      <c r="AY602" s="65"/>
      <c r="AZ602" s="7"/>
      <c r="BA602" s="62"/>
      <c r="BB602" s="62"/>
      <c r="BC602" s="7"/>
      <c r="BD602" s="62"/>
      <c r="BE602" s="62"/>
      <c r="BF602" s="27"/>
      <c r="BG602" s="62"/>
      <c r="BH602" s="32"/>
      <c r="BI602" s="146"/>
      <c r="BJ602" s="62"/>
      <c r="BK602" s="32"/>
      <c r="BL602" s="146"/>
      <c r="BM602" s="62"/>
      <c r="BN602" s="32"/>
      <c r="BO602" s="146"/>
      <c r="BP602" s="159"/>
      <c r="BQ602" s="64"/>
      <c r="BR602" s="27"/>
      <c r="BS602" s="27"/>
      <c r="BU602" s="146"/>
      <c r="BV602" s="27"/>
      <c r="BW602" s="27"/>
      <c r="BX602" s="146"/>
      <c r="BY602" s="27"/>
      <c r="CA602" s="146"/>
      <c r="CB602" s="27"/>
      <c r="CD602" s="146"/>
      <c r="CF602" s="27"/>
      <c r="CG602" s="50"/>
      <c r="CH602" s="33"/>
      <c r="CI602" s="27"/>
      <c r="CJ602" s="161"/>
      <c r="CK602" s="27"/>
      <c r="CL602" s="27"/>
      <c r="CM602" s="27"/>
      <c r="CN602" s="27"/>
      <c r="CQ602" s="33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42"/>
      <c r="DQ602" s="78"/>
      <c r="DR602" s="101"/>
      <c r="DS602" s="33"/>
      <c r="FA602" s="119"/>
      <c r="FB602" s="119"/>
      <c r="FC602" s="119"/>
      <c r="FD602" s="119"/>
      <c r="FE602" s="119"/>
      <c r="FF602" s="119"/>
      <c r="FG602" s="119"/>
      <c r="FH602" s="119"/>
      <c r="FI602" s="119"/>
    </row>
    <row r="603" spans="2:165" s="29" customFormat="1" x14ac:dyDescent="0.25">
      <c r="B603" s="33"/>
      <c r="C603" s="33"/>
      <c r="D603" s="61"/>
      <c r="E603" s="33"/>
      <c r="F603" s="27"/>
      <c r="G603" s="33"/>
      <c r="I603" s="33"/>
      <c r="K603" s="58"/>
      <c r="M603" s="27"/>
      <c r="N603" s="63"/>
      <c r="P603" s="33"/>
      <c r="R603" s="33"/>
      <c r="T603" s="23"/>
      <c r="U603" s="23"/>
      <c r="V603" s="96"/>
      <c r="W603" s="96"/>
      <c r="X603" s="23"/>
      <c r="Y603" s="96"/>
      <c r="Z603" s="96"/>
      <c r="AA603" s="23"/>
      <c r="AB603" s="96"/>
      <c r="AC603" s="96"/>
      <c r="AD603" s="23"/>
      <c r="AE603" s="96"/>
      <c r="AF603" s="96"/>
      <c r="AG603" s="23"/>
      <c r="AH603" s="96"/>
      <c r="AI603" s="96"/>
      <c r="AJ603" s="23"/>
      <c r="AK603" s="96"/>
      <c r="AL603" s="96"/>
      <c r="AM603" s="23"/>
      <c r="AN603" s="96"/>
      <c r="AO603" s="96"/>
      <c r="AP603" s="23"/>
      <c r="AQ603" s="96"/>
      <c r="AR603" s="96"/>
      <c r="AS603" s="23"/>
      <c r="AT603" s="27"/>
      <c r="AU603" s="27"/>
      <c r="AV603" s="33"/>
      <c r="AW603" s="27"/>
      <c r="AX603" s="155"/>
      <c r="AY603" s="65"/>
      <c r="AZ603" s="7"/>
      <c r="BA603" s="62"/>
      <c r="BB603" s="62"/>
      <c r="BC603" s="7"/>
      <c r="BD603" s="62"/>
      <c r="BE603" s="62"/>
      <c r="BF603" s="27"/>
      <c r="BG603" s="62"/>
      <c r="BH603" s="32"/>
      <c r="BI603" s="146"/>
      <c r="BJ603" s="62"/>
      <c r="BK603" s="32"/>
      <c r="BL603" s="146"/>
      <c r="BM603" s="62"/>
      <c r="BN603" s="32"/>
      <c r="BO603" s="146"/>
      <c r="BP603" s="159"/>
      <c r="BQ603" s="64"/>
      <c r="BR603" s="27"/>
      <c r="BS603" s="27"/>
      <c r="BU603" s="146"/>
      <c r="BV603" s="27"/>
      <c r="BW603" s="27"/>
      <c r="BX603" s="146"/>
      <c r="BY603" s="27"/>
      <c r="CA603" s="146"/>
      <c r="CB603" s="27"/>
      <c r="CD603" s="146"/>
      <c r="CF603" s="27"/>
      <c r="CG603" s="50"/>
      <c r="CH603" s="33"/>
      <c r="CI603" s="27"/>
      <c r="CJ603" s="161"/>
      <c r="CK603" s="27"/>
      <c r="CL603" s="27"/>
      <c r="CM603" s="27"/>
      <c r="CN603" s="27"/>
      <c r="CQ603" s="33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42"/>
      <c r="DQ603" s="78"/>
      <c r="DR603" s="101"/>
      <c r="DS603" s="33"/>
      <c r="FA603" s="119"/>
      <c r="FB603" s="119"/>
      <c r="FC603" s="119"/>
      <c r="FD603" s="119"/>
      <c r="FE603" s="119"/>
      <c r="FF603" s="119"/>
      <c r="FG603" s="119"/>
      <c r="FH603" s="119"/>
      <c r="FI603" s="119"/>
    </row>
    <row r="604" spans="2:165" s="29" customFormat="1" x14ac:dyDescent="0.25">
      <c r="B604" s="33"/>
      <c r="C604" s="33"/>
      <c r="D604" s="61"/>
      <c r="E604" s="33"/>
      <c r="F604" s="27"/>
      <c r="G604" s="33"/>
      <c r="I604" s="33"/>
      <c r="K604" s="58"/>
      <c r="M604" s="27"/>
      <c r="N604" s="63"/>
      <c r="P604" s="33"/>
      <c r="R604" s="33"/>
      <c r="T604" s="23"/>
      <c r="U604" s="23"/>
      <c r="V604" s="96"/>
      <c r="W604" s="96"/>
      <c r="X604" s="23"/>
      <c r="Y604" s="96"/>
      <c r="Z604" s="96"/>
      <c r="AA604" s="23"/>
      <c r="AB604" s="96"/>
      <c r="AC604" s="96"/>
      <c r="AD604" s="23"/>
      <c r="AE604" s="96"/>
      <c r="AF604" s="96"/>
      <c r="AG604" s="23"/>
      <c r="AH604" s="96"/>
      <c r="AI604" s="96"/>
      <c r="AJ604" s="23"/>
      <c r="AK604" s="96"/>
      <c r="AL604" s="96"/>
      <c r="AM604" s="23"/>
      <c r="AN604" s="96"/>
      <c r="AO604" s="96"/>
      <c r="AP604" s="23"/>
      <c r="AQ604" s="96"/>
      <c r="AR604" s="96"/>
      <c r="AS604" s="23"/>
      <c r="AT604" s="27"/>
      <c r="AU604" s="27"/>
      <c r="AV604" s="33"/>
      <c r="AW604" s="27"/>
      <c r="AX604" s="155"/>
      <c r="AY604" s="65"/>
      <c r="AZ604" s="7"/>
      <c r="BA604" s="62"/>
      <c r="BB604" s="62"/>
      <c r="BC604" s="7"/>
      <c r="BD604" s="62"/>
      <c r="BE604" s="62"/>
      <c r="BF604" s="27"/>
      <c r="BG604" s="62"/>
      <c r="BH604" s="32"/>
      <c r="BI604" s="146"/>
      <c r="BJ604" s="62"/>
      <c r="BK604" s="32"/>
      <c r="BL604" s="146"/>
      <c r="BM604" s="62"/>
      <c r="BN604" s="32"/>
      <c r="BO604" s="146"/>
      <c r="BP604" s="159"/>
      <c r="BQ604" s="64"/>
      <c r="BR604" s="27"/>
      <c r="BS604" s="27"/>
      <c r="BU604" s="146"/>
      <c r="BV604" s="27"/>
      <c r="BW604" s="27"/>
      <c r="BX604" s="146"/>
      <c r="BY604" s="27"/>
      <c r="CA604" s="146"/>
      <c r="CB604" s="27"/>
      <c r="CD604" s="146"/>
      <c r="CF604" s="27"/>
      <c r="CG604" s="50"/>
      <c r="CH604" s="33"/>
      <c r="CI604" s="27"/>
      <c r="CJ604" s="161"/>
      <c r="CK604" s="27"/>
      <c r="CL604" s="27"/>
      <c r="CM604" s="27"/>
      <c r="CN604" s="27"/>
      <c r="CQ604" s="33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42"/>
      <c r="DQ604" s="78"/>
      <c r="DR604" s="101"/>
      <c r="DS604" s="33"/>
      <c r="FA604" s="119"/>
      <c r="FB604" s="119"/>
      <c r="FC604" s="119"/>
      <c r="FD604" s="119"/>
      <c r="FE604" s="119"/>
      <c r="FF604" s="119"/>
      <c r="FG604" s="119"/>
      <c r="FH604" s="119"/>
      <c r="FI604" s="119"/>
    </row>
    <row r="605" spans="2:165" s="29" customFormat="1" x14ac:dyDescent="0.25">
      <c r="B605" s="33"/>
      <c r="C605" s="33"/>
      <c r="D605" s="61"/>
      <c r="E605" s="33"/>
      <c r="F605" s="27"/>
      <c r="G605" s="33"/>
      <c r="I605" s="33"/>
      <c r="K605" s="58"/>
      <c r="M605" s="27"/>
      <c r="N605" s="63"/>
      <c r="P605" s="33"/>
      <c r="R605" s="33"/>
      <c r="T605" s="23"/>
      <c r="U605" s="23"/>
      <c r="V605" s="96"/>
      <c r="W605" s="96"/>
      <c r="X605" s="23"/>
      <c r="Y605" s="96"/>
      <c r="Z605" s="96"/>
      <c r="AA605" s="23"/>
      <c r="AB605" s="96"/>
      <c r="AC605" s="96"/>
      <c r="AD605" s="23"/>
      <c r="AE605" s="96"/>
      <c r="AF605" s="96"/>
      <c r="AG605" s="23"/>
      <c r="AH605" s="96"/>
      <c r="AI605" s="96"/>
      <c r="AJ605" s="23"/>
      <c r="AK605" s="96"/>
      <c r="AL605" s="96"/>
      <c r="AM605" s="23"/>
      <c r="AN605" s="96"/>
      <c r="AO605" s="96"/>
      <c r="AP605" s="23"/>
      <c r="AQ605" s="96"/>
      <c r="AR605" s="96"/>
      <c r="AS605" s="23"/>
      <c r="AT605" s="27"/>
      <c r="AU605" s="27"/>
      <c r="AV605" s="33"/>
      <c r="AW605" s="27"/>
      <c r="AX605" s="155"/>
      <c r="AY605" s="65"/>
      <c r="AZ605" s="7"/>
      <c r="BA605" s="62"/>
      <c r="BB605" s="62"/>
      <c r="BC605" s="7"/>
      <c r="BD605" s="62"/>
      <c r="BE605" s="62"/>
      <c r="BF605" s="27"/>
      <c r="BG605" s="62"/>
      <c r="BH605" s="32"/>
      <c r="BI605" s="146"/>
      <c r="BJ605" s="62"/>
      <c r="BK605" s="32"/>
      <c r="BL605" s="146"/>
      <c r="BM605" s="62"/>
      <c r="BN605" s="32"/>
      <c r="BO605" s="146"/>
      <c r="BP605" s="159"/>
      <c r="BQ605" s="64"/>
      <c r="BR605" s="27"/>
      <c r="BS605" s="27"/>
      <c r="BU605" s="146"/>
      <c r="BV605" s="27"/>
      <c r="BW605" s="27"/>
      <c r="BX605" s="146"/>
      <c r="BY605" s="27"/>
      <c r="CA605" s="146"/>
      <c r="CB605" s="27"/>
      <c r="CD605" s="146"/>
      <c r="CF605" s="27"/>
      <c r="CG605" s="50"/>
      <c r="CH605" s="33"/>
      <c r="CI605" s="27"/>
      <c r="CJ605" s="161"/>
      <c r="CK605" s="27"/>
      <c r="CL605" s="27"/>
      <c r="CM605" s="27"/>
      <c r="CN605" s="27"/>
      <c r="CQ605" s="33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  <c r="DN605" s="78"/>
      <c r="DO605" s="78"/>
      <c r="DP605" s="42"/>
      <c r="DQ605" s="78"/>
      <c r="DR605" s="101"/>
      <c r="DS605" s="33"/>
      <c r="FA605" s="119"/>
      <c r="FB605" s="119"/>
      <c r="FC605" s="119"/>
      <c r="FD605" s="119"/>
      <c r="FE605" s="119"/>
      <c r="FF605" s="119"/>
      <c r="FG605" s="119"/>
      <c r="FH605" s="119"/>
      <c r="FI605" s="119"/>
    </row>
    <row r="606" spans="2:165" s="29" customFormat="1" x14ac:dyDescent="0.25">
      <c r="B606" s="33"/>
      <c r="C606" s="33"/>
      <c r="D606" s="61"/>
      <c r="E606" s="33"/>
      <c r="F606" s="27"/>
      <c r="G606" s="33"/>
      <c r="I606" s="33"/>
      <c r="K606" s="58"/>
      <c r="M606" s="27"/>
      <c r="N606" s="63"/>
      <c r="P606" s="33"/>
      <c r="R606" s="33"/>
      <c r="T606" s="23"/>
      <c r="U606" s="23"/>
      <c r="V606" s="96"/>
      <c r="W606" s="96"/>
      <c r="X606" s="23"/>
      <c r="Y606" s="96"/>
      <c r="Z606" s="96"/>
      <c r="AA606" s="23"/>
      <c r="AB606" s="96"/>
      <c r="AC606" s="96"/>
      <c r="AD606" s="23"/>
      <c r="AE606" s="96"/>
      <c r="AF606" s="96"/>
      <c r="AG606" s="23"/>
      <c r="AH606" s="96"/>
      <c r="AI606" s="96"/>
      <c r="AJ606" s="23"/>
      <c r="AK606" s="96"/>
      <c r="AL606" s="96"/>
      <c r="AM606" s="23"/>
      <c r="AN606" s="96"/>
      <c r="AO606" s="96"/>
      <c r="AP606" s="23"/>
      <c r="AQ606" s="96"/>
      <c r="AR606" s="96"/>
      <c r="AS606" s="23"/>
      <c r="AT606" s="27"/>
      <c r="AU606" s="27"/>
      <c r="AV606" s="33"/>
      <c r="AW606" s="27"/>
      <c r="AX606" s="155"/>
      <c r="AY606" s="65"/>
      <c r="AZ606" s="7"/>
      <c r="BA606" s="62"/>
      <c r="BB606" s="62"/>
      <c r="BC606" s="7"/>
      <c r="BD606" s="62"/>
      <c r="BE606" s="62"/>
      <c r="BF606" s="27"/>
      <c r="BG606" s="62"/>
      <c r="BH606" s="32"/>
      <c r="BI606" s="146"/>
      <c r="BJ606" s="62"/>
      <c r="BK606" s="32"/>
      <c r="BL606" s="146"/>
      <c r="BM606" s="62"/>
      <c r="BN606" s="32"/>
      <c r="BO606" s="146"/>
      <c r="BP606" s="159"/>
      <c r="BQ606" s="64"/>
      <c r="BR606" s="27"/>
      <c r="BS606" s="27"/>
      <c r="BU606" s="146"/>
      <c r="BV606" s="27"/>
      <c r="BW606" s="27"/>
      <c r="BX606" s="146"/>
      <c r="BY606" s="27"/>
      <c r="CA606" s="146"/>
      <c r="CB606" s="27"/>
      <c r="CD606" s="146"/>
      <c r="CF606" s="27"/>
      <c r="CG606" s="50"/>
      <c r="CH606" s="33"/>
      <c r="CI606" s="27"/>
      <c r="CJ606" s="161"/>
      <c r="CK606" s="27"/>
      <c r="CL606" s="27"/>
      <c r="CM606" s="27"/>
      <c r="CN606" s="27"/>
      <c r="CQ606" s="33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  <c r="DN606" s="78"/>
      <c r="DO606" s="78"/>
      <c r="DP606" s="42"/>
      <c r="DQ606" s="78"/>
      <c r="DR606" s="101"/>
      <c r="DS606" s="33"/>
      <c r="FA606" s="119"/>
      <c r="FB606" s="119"/>
      <c r="FC606" s="119"/>
      <c r="FD606" s="119"/>
      <c r="FE606" s="119"/>
      <c r="FF606" s="119"/>
      <c r="FG606" s="119"/>
      <c r="FH606" s="119"/>
      <c r="FI606" s="119"/>
    </row>
    <row r="607" spans="2:165" s="29" customFormat="1" x14ac:dyDescent="0.25">
      <c r="B607" s="33"/>
      <c r="C607" s="33"/>
      <c r="D607" s="61"/>
      <c r="E607" s="33"/>
      <c r="F607" s="27"/>
      <c r="G607" s="33"/>
      <c r="I607" s="33"/>
      <c r="K607" s="58"/>
      <c r="M607" s="27"/>
      <c r="N607" s="63"/>
      <c r="P607" s="33"/>
      <c r="R607" s="33"/>
      <c r="T607" s="23"/>
      <c r="U607" s="23"/>
      <c r="V607" s="96"/>
      <c r="W607" s="96"/>
      <c r="X607" s="23"/>
      <c r="Y607" s="96"/>
      <c r="Z607" s="96"/>
      <c r="AA607" s="23"/>
      <c r="AB607" s="96"/>
      <c r="AC607" s="96"/>
      <c r="AD607" s="23"/>
      <c r="AE607" s="96"/>
      <c r="AF607" s="96"/>
      <c r="AG607" s="23"/>
      <c r="AH607" s="96"/>
      <c r="AI607" s="96"/>
      <c r="AJ607" s="23"/>
      <c r="AK607" s="96"/>
      <c r="AL607" s="96"/>
      <c r="AM607" s="23"/>
      <c r="AN607" s="96"/>
      <c r="AO607" s="96"/>
      <c r="AP607" s="23"/>
      <c r="AQ607" s="96"/>
      <c r="AR607" s="96"/>
      <c r="AS607" s="23"/>
      <c r="AT607" s="27"/>
      <c r="AU607" s="27"/>
      <c r="AV607" s="33"/>
      <c r="AW607" s="27"/>
      <c r="AX607" s="155"/>
      <c r="AY607" s="65"/>
      <c r="AZ607" s="7"/>
      <c r="BA607" s="62"/>
      <c r="BB607" s="62"/>
      <c r="BC607" s="7"/>
      <c r="BD607" s="62"/>
      <c r="BE607" s="62"/>
      <c r="BF607" s="27"/>
      <c r="BG607" s="62"/>
      <c r="BH607" s="32"/>
      <c r="BI607" s="146"/>
      <c r="BJ607" s="62"/>
      <c r="BK607" s="32"/>
      <c r="BL607" s="146"/>
      <c r="BM607" s="62"/>
      <c r="BN607" s="32"/>
      <c r="BO607" s="146"/>
      <c r="BP607" s="159"/>
      <c r="BQ607" s="64"/>
      <c r="BR607" s="27"/>
      <c r="BS607" s="27"/>
      <c r="BU607" s="146"/>
      <c r="BV607" s="27"/>
      <c r="BW607" s="27"/>
      <c r="BX607" s="146"/>
      <c r="BY607" s="27"/>
      <c r="CA607" s="146"/>
      <c r="CB607" s="27"/>
      <c r="CD607" s="146"/>
      <c r="CF607" s="27"/>
      <c r="CG607" s="50"/>
      <c r="CH607" s="33"/>
      <c r="CI607" s="27"/>
      <c r="CJ607" s="161"/>
      <c r="CK607" s="27"/>
      <c r="CL607" s="27"/>
      <c r="CM607" s="27"/>
      <c r="CN607" s="27"/>
      <c r="CQ607" s="33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42"/>
      <c r="DQ607" s="78"/>
      <c r="DR607" s="101"/>
      <c r="DS607" s="33"/>
      <c r="FA607" s="119"/>
      <c r="FB607" s="119"/>
      <c r="FC607" s="119"/>
      <c r="FD607" s="119"/>
      <c r="FE607" s="119"/>
      <c r="FF607" s="119"/>
      <c r="FG607" s="119"/>
      <c r="FH607" s="119"/>
      <c r="FI607" s="119"/>
    </row>
    <row r="608" spans="2:165" s="29" customFormat="1" x14ac:dyDescent="0.25">
      <c r="B608" s="33"/>
      <c r="C608" s="33"/>
      <c r="D608" s="61"/>
      <c r="E608" s="33"/>
      <c r="F608" s="27"/>
      <c r="G608" s="33"/>
      <c r="I608" s="33"/>
      <c r="K608" s="58"/>
      <c r="M608" s="27"/>
      <c r="N608" s="63"/>
      <c r="P608" s="33"/>
      <c r="R608" s="33"/>
      <c r="T608" s="23"/>
      <c r="U608" s="23"/>
      <c r="V608" s="96"/>
      <c r="W608" s="96"/>
      <c r="X608" s="23"/>
      <c r="Y608" s="96"/>
      <c r="Z608" s="96"/>
      <c r="AA608" s="23"/>
      <c r="AB608" s="96"/>
      <c r="AC608" s="96"/>
      <c r="AD608" s="23"/>
      <c r="AE608" s="96"/>
      <c r="AF608" s="96"/>
      <c r="AG608" s="23"/>
      <c r="AH608" s="96"/>
      <c r="AI608" s="96"/>
      <c r="AJ608" s="23"/>
      <c r="AK608" s="96"/>
      <c r="AL608" s="96"/>
      <c r="AM608" s="23"/>
      <c r="AN608" s="96"/>
      <c r="AO608" s="96"/>
      <c r="AP608" s="23"/>
      <c r="AQ608" s="96"/>
      <c r="AR608" s="96"/>
      <c r="AS608" s="23"/>
      <c r="AT608" s="27"/>
      <c r="AU608" s="27"/>
      <c r="AV608" s="33"/>
      <c r="AW608" s="27"/>
      <c r="AX608" s="155"/>
      <c r="AY608" s="65"/>
      <c r="AZ608" s="7"/>
      <c r="BA608" s="62"/>
      <c r="BB608" s="62"/>
      <c r="BC608" s="7"/>
      <c r="BD608" s="62"/>
      <c r="BE608" s="62"/>
      <c r="BF608" s="27"/>
      <c r="BG608" s="62"/>
      <c r="BH608" s="32"/>
      <c r="BI608" s="146"/>
      <c r="BJ608" s="62"/>
      <c r="BK608" s="32"/>
      <c r="BL608" s="146"/>
      <c r="BM608" s="62"/>
      <c r="BN608" s="32"/>
      <c r="BO608" s="146"/>
      <c r="BP608" s="159"/>
      <c r="BQ608" s="64"/>
      <c r="BR608" s="27"/>
      <c r="BS608" s="27"/>
      <c r="BU608" s="146"/>
      <c r="BV608" s="27"/>
      <c r="BW608" s="27"/>
      <c r="BX608" s="146"/>
      <c r="BY608" s="27"/>
      <c r="CA608" s="146"/>
      <c r="CB608" s="27"/>
      <c r="CD608" s="146"/>
      <c r="CF608" s="27"/>
      <c r="CG608" s="50"/>
      <c r="CH608" s="33"/>
      <c r="CI608" s="27"/>
      <c r="CJ608" s="161"/>
      <c r="CK608" s="27"/>
      <c r="CL608" s="27"/>
      <c r="CM608" s="27"/>
      <c r="CN608" s="27"/>
      <c r="CQ608" s="33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  <c r="DN608" s="78"/>
      <c r="DO608" s="78"/>
      <c r="DP608" s="42"/>
      <c r="DQ608" s="78"/>
      <c r="DR608" s="101"/>
      <c r="DS608" s="33"/>
      <c r="FA608" s="119"/>
      <c r="FB608" s="119"/>
      <c r="FC608" s="119"/>
      <c r="FD608" s="119"/>
      <c r="FE608" s="119"/>
      <c r="FF608" s="119"/>
      <c r="FG608" s="119"/>
      <c r="FH608" s="119"/>
      <c r="FI608" s="119"/>
    </row>
    <row r="609" spans="2:165" s="29" customFormat="1" x14ac:dyDescent="0.25">
      <c r="B609" s="33"/>
      <c r="C609" s="33"/>
      <c r="D609" s="61"/>
      <c r="E609" s="33"/>
      <c r="F609" s="27"/>
      <c r="G609" s="33"/>
      <c r="I609" s="33"/>
      <c r="K609" s="58"/>
      <c r="M609" s="27"/>
      <c r="N609" s="63"/>
      <c r="P609" s="33"/>
      <c r="R609" s="33"/>
      <c r="T609" s="23"/>
      <c r="U609" s="23"/>
      <c r="V609" s="96"/>
      <c r="W609" s="96"/>
      <c r="X609" s="23"/>
      <c r="Y609" s="96"/>
      <c r="Z609" s="96"/>
      <c r="AA609" s="23"/>
      <c r="AB609" s="96"/>
      <c r="AC609" s="96"/>
      <c r="AD609" s="23"/>
      <c r="AE609" s="96"/>
      <c r="AF609" s="96"/>
      <c r="AG609" s="23"/>
      <c r="AH609" s="96"/>
      <c r="AI609" s="96"/>
      <c r="AJ609" s="23"/>
      <c r="AK609" s="96"/>
      <c r="AL609" s="96"/>
      <c r="AM609" s="23"/>
      <c r="AN609" s="96"/>
      <c r="AO609" s="96"/>
      <c r="AP609" s="23"/>
      <c r="AQ609" s="96"/>
      <c r="AR609" s="96"/>
      <c r="AS609" s="23"/>
      <c r="AT609" s="27"/>
      <c r="AU609" s="27"/>
      <c r="AV609" s="33"/>
      <c r="AW609" s="27"/>
      <c r="AX609" s="155"/>
      <c r="AY609" s="65"/>
      <c r="AZ609" s="7"/>
      <c r="BA609" s="62"/>
      <c r="BB609" s="62"/>
      <c r="BC609" s="7"/>
      <c r="BD609" s="62"/>
      <c r="BE609" s="62"/>
      <c r="BF609" s="27"/>
      <c r="BG609" s="62"/>
      <c r="BH609" s="32"/>
      <c r="BI609" s="146"/>
      <c r="BJ609" s="62"/>
      <c r="BK609" s="32"/>
      <c r="BL609" s="146"/>
      <c r="BM609" s="62"/>
      <c r="BN609" s="32"/>
      <c r="BO609" s="146"/>
      <c r="BP609" s="159"/>
      <c r="BQ609" s="64"/>
      <c r="BR609" s="27"/>
      <c r="BS609" s="27"/>
      <c r="BU609" s="146"/>
      <c r="BV609" s="27"/>
      <c r="BW609" s="27"/>
      <c r="BX609" s="146"/>
      <c r="BY609" s="27"/>
      <c r="CA609" s="146"/>
      <c r="CB609" s="27"/>
      <c r="CD609" s="146"/>
      <c r="CF609" s="27"/>
      <c r="CG609" s="50"/>
      <c r="CH609" s="33"/>
      <c r="CI609" s="27"/>
      <c r="CJ609" s="161"/>
      <c r="CK609" s="27"/>
      <c r="CL609" s="27"/>
      <c r="CM609" s="27"/>
      <c r="CN609" s="27"/>
      <c r="CQ609" s="33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  <c r="DN609" s="78"/>
      <c r="DO609" s="78"/>
      <c r="DP609" s="42"/>
      <c r="DQ609" s="78"/>
      <c r="DR609" s="101"/>
      <c r="DS609" s="33"/>
      <c r="FA609" s="119"/>
      <c r="FB609" s="119"/>
      <c r="FC609" s="119"/>
      <c r="FD609" s="119"/>
      <c r="FE609" s="119"/>
      <c r="FF609" s="119"/>
      <c r="FG609" s="119"/>
      <c r="FH609" s="119"/>
      <c r="FI609" s="119"/>
    </row>
    <row r="610" spans="2:165" s="29" customFormat="1" x14ac:dyDescent="0.25">
      <c r="B610" s="33"/>
      <c r="C610" s="33"/>
      <c r="D610" s="61"/>
      <c r="E610" s="33"/>
      <c r="F610" s="27"/>
      <c r="G610" s="33"/>
      <c r="I610" s="33"/>
      <c r="K610" s="58"/>
      <c r="M610" s="27"/>
      <c r="N610" s="63"/>
      <c r="P610" s="33"/>
      <c r="R610" s="33"/>
      <c r="T610" s="23"/>
      <c r="U610" s="23"/>
      <c r="V610" s="96"/>
      <c r="W610" s="96"/>
      <c r="X610" s="23"/>
      <c r="Y610" s="96"/>
      <c r="Z610" s="96"/>
      <c r="AA610" s="23"/>
      <c r="AB610" s="96"/>
      <c r="AC610" s="96"/>
      <c r="AD610" s="23"/>
      <c r="AE610" s="96"/>
      <c r="AF610" s="96"/>
      <c r="AG610" s="23"/>
      <c r="AH610" s="96"/>
      <c r="AI610" s="96"/>
      <c r="AJ610" s="23"/>
      <c r="AK610" s="96"/>
      <c r="AL610" s="96"/>
      <c r="AM610" s="23"/>
      <c r="AN610" s="96"/>
      <c r="AO610" s="96"/>
      <c r="AP610" s="23"/>
      <c r="AQ610" s="96"/>
      <c r="AR610" s="96"/>
      <c r="AS610" s="23"/>
      <c r="AT610" s="27"/>
      <c r="AU610" s="27"/>
      <c r="AV610" s="33"/>
      <c r="AW610" s="27"/>
      <c r="AX610" s="155"/>
      <c r="AY610" s="65"/>
      <c r="AZ610" s="7"/>
      <c r="BA610" s="62"/>
      <c r="BB610" s="62"/>
      <c r="BC610" s="7"/>
      <c r="BD610" s="62"/>
      <c r="BE610" s="62"/>
      <c r="BF610" s="27"/>
      <c r="BG610" s="62"/>
      <c r="BH610" s="32"/>
      <c r="BI610" s="146"/>
      <c r="BJ610" s="62"/>
      <c r="BK610" s="32"/>
      <c r="BL610" s="146"/>
      <c r="BM610" s="62"/>
      <c r="BN610" s="32"/>
      <c r="BO610" s="146"/>
      <c r="BP610" s="159"/>
      <c r="BQ610" s="64"/>
      <c r="BR610" s="27"/>
      <c r="BS610" s="27"/>
      <c r="BU610" s="146"/>
      <c r="BV610" s="27"/>
      <c r="BW610" s="27"/>
      <c r="BX610" s="146"/>
      <c r="BY610" s="27"/>
      <c r="CA610" s="146"/>
      <c r="CB610" s="27"/>
      <c r="CD610" s="146"/>
      <c r="CF610" s="27"/>
      <c r="CG610" s="50"/>
      <c r="CH610" s="33"/>
      <c r="CI610" s="27"/>
      <c r="CJ610" s="161"/>
      <c r="CK610" s="27"/>
      <c r="CL610" s="27"/>
      <c r="CM610" s="27"/>
      <c r="CN610" s="27"/>
      <c r="CQ610" s="33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  <c r="DN610" s="78"/>
      <c r="DO610" s="78"/>
      <c r="DP610" s="42"/>
      <c r="DQ610" s="78"/>
      <c r="DR610" s="101"/>
      <c r="DS610" s="33"/>
      <c r="FA610" s="119"/>
      <c r="FB610" s="119"/>
      <c r="FC610" s="119"/>
      <c r="FD610" s="119"/>
      <c r="FE610" s="119"/>
      <c r="FF610" s="119"/>
      <c r="FG610" s="119"/>
      <c r="FH610" s="119"/>
      <c r="FI610" s="119"/>
    </row>
    <row r="611" spans="2:165" s="29" customFormat="1" x14ac:dyDescent="0.25">
      <c r="B611" s="33"/>
      <c r="C611" s="33"/>
      <c r="D611" s="66"/>
      <c r="E611" s="33"/>
      <c r="F611" s="27"/>
      <c r="G611" s="33"/>
      <c r="I611" s="33"/>
      <c r="K611" s="58"/>
      <c r="M611" s="27"/>
      <c r="N611" s="63"/>
      <c r="P611" s="33"/>
      <c r="R611" s="33"/>
      <c r="T611" s="23"/>
      <c r="U611" s="23"/>
      <c r="V611" s="96"/>
      <c r="W611" s="96"/>
      <c r="X611" s="23"/>
      <c r="Y611" s="96"/>
      <c r="Z611" s="96"/>
      <c r="AA611" s="23"/>
      <c r="AB611" s="96"/>
      <c r="AC611" s="96"/>
      <c r="AD611" s="23"/>
      <c r="AE611" s="96"/>
      <c r="AF611" s="96"/>
      <c r="AG611" s="23"/>
      <c r="AH611" s="96"/>
      <c r="AI611" s="96"/>
      <c r="AJ611" s="23"/>
      <c r="AK611" s="96"/>
      <c r="AL611" s="96"/>
      <c r="AM611" s="23"/>
      <c r="AN611" s="96"/>
      <c r="AO611" s="96"/>
      <c r="AP611" s="23"/>
      <c r="AQ611" s="96"/>
      <c r="AR611" s="96"/>
      <c r="AS611" s="23"/>
      <c r="AT611" s="27"/>
      <c r="AU611" s="27"/>
      <c r="AV611" s="33"/>
      <c r="AW611" s="27"/>
      <c r="AX611" s="155"/>
      <c r="AY611" s="65"/>
      <c r="AZ611" s="7"/>
      <c r="BA611" s="62"/>
      <c r="BB611" s="62"/>
      <c r="BC611" s="7"/>
      <c r="BD611" s="62"/>
      <c r="BE611" s="62"/>
      <c r="BF611" s="27"/>
      <c r="BG611" s="62"/>
      <c r="BH611" s="32"/>
      <c r="BI611" s="146"/>
      <c r="BJ611" s="62"/>
      <c r="BK611" s="32"/>
      <c r="BL611" s="146"/>
      <c r="BM611" s="62"/>
      <c r="BN611" s="32"/>
      <c r="BO611" s="146"/>
      <c r="BP611" s="159"/>
      <c r="BQ611" s="64"/>
      <c r="BR611" s="27"/>
      <c r="BS611" s="27"/>
      <c r="BU611" s="146"/>
      <c r="BV611" s="27"/>
      <c r="BW611" s="27"/>
      <c r="BX611" s="146"/>
      <c r="BY611" s="27"/>
      <c r="CA611" s="146"/>
      <c r="CB611" s="27"/>
      <c r="CD611" s="146"/>
      <c r="CF611" s="27"/>
      <c r="CG611" s="50"/>
      <c r="CH611" s="33"/>
      <c r="CI611" s="27"/>
      <c r="CJ611" s="161"/>
      <c r="CK611" s="27"/>
      <c r="CL611" s="27"/>
      <c r="CM611" s="27"/>
      <c r="CN611" s="27"/>
      <c r="CQ611" s="33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  <c r="DN611" s="78"/>
      <c r="DO611" s="78"/>
      <c r="DP611" s="42"/>
      <c r="DQ611" s="78"/>
      <c r="DR611" s="101"/>
      <c r="DS611" s="33"/>
      <c r="FA611" s="119"/>
      <c r="FB611" s="119"/>
      <c r="FC611" s="119"/>
      <c r="FD611" s="119"/>
      <c r="FE611" s="119"/>
      <c r="FF611" s="119"/>
      <c r="FG611" s="119"/>
      <c r="FH611" s="119"/>
      <c r="FI611" s="119"/>
    </row>
    <row r="612" spans="2:165" s="29" customFormat="1" x14ac:dyDescent="0.25">
      <c r="B612" s="33"/>
      <c r="C612" s="33"/>
      <c r="D612" s="66"/>
      <c r="E612" s="33"/>
      <c r="F612" s="27"/>
      <c r="G612" s="33"/>
      <c r="I612" s="33"/>
      <c r="K612" s="58"/>
      <c r="M612" s="27"/>
      <c r="N612" s="63"/>
      <c r="P612" s="33"/>
      <c r="R612" s="33"/>
      <c r="T612" s="23"/>
      <c r="U612" s="23"/>
      <c r="V612" s="96"/>
      <c r="W612" s="96"/>
      <c r="X612" s="23"/>
      <c r="Y612" s="96"/>
      <c r="Z612" s="96"/>
      <c r="AA612" s="23"/>
      <c r="AB612" s="96"/>
      <c r="AC612" s="96"/>
      <c r="AD612" s="23"/>
      <c r="AE612" s="96"/>
      <c r="AF612" s="96"/>
      <c r="AG612" s="23"/>
      <c r="AH612" s="96"/>
      <c r="AI612" s="96"/>
      <c r="AJ612" s="23"/>
      <c r="AK612" s="96"/>
      <c r="AL612" s="96"/>
      <c r="AM612" s="23"/>
      <c r="AN612" s="96"/>
      <c r="AO612" s="96"/>
      <c r="AP612" s="23"/>
      <c r="AQ612" s="96"/>
      <c r="AR612" s="96"/>
      <c r="AS612" s="23"/>
      <c r="AT612" s="27"/>
      <c r="AU612" s="27"/>
      <c r="AV612" s="33"/>
      <c r="AW612" s="27"/>
      <c r="AX612" s="155"/>
      <c r="AY612" s="65"/>
      <c r="AZ612" s="7"/>
      <c r="BA612" s="62"/>
      <c r="BB612" s="62"/>
      <c r="BC612" s="7"/>
      <c r="BD612" s="62"/>
      <c r="BE612" s="62"/>
      <c r="BF612" s="27"/>
      <c r="BG612" s="62"/>
      <c r="BH612" s="32"/>
      <c r="BI612" s="146"/>
      <c r="BJ612" s="62"/>
      <c r="BK612" s="32"/>
      <c r="BL612" s="146"/>
      <c r="BM612" s="62"/>
      <c r="BN612" s="32"/>
      <c r="BO612" s="146"/>
      <c r="BP612" s="159"/>
      <c r="BQ612" s="64"/>
      <c r="BR612" s="27"/>
      <c r="BS612" s="27"/>
      <c r="BU612" s="146"/>
      <c r="BV612" s="27"/>
      <c r="BW612" s="27"/>
      <c r="BX612" s="146"/>
      <c r="BY612" s="27"/>
      <c r="CA612" s="146"/>
      <c r="CB612" s="27"/>
      <c r="CD612" s="146"/>
      <c r="CF612" s="27"/>
      <c r="CG612" s="50"/>
      <c r="CH612" s="33"/>
      <c r="CI612" s="27"/>
      <c r="CJ612" s="161"/>
      <c r="CK612" s="27"/>
      <c r="CL612" s="27"/>
      <c r="CM612" s="27"/>
      <c r="CN612" s="27"/>
      <c r="CQ612" s="33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  <c r="DN612" s="78"/>
      <c r="DO612" s="78"/>
      <c r="DP612" s="42"/>
      <c r="DQ612" s="78"/>
      <c r="DR612" s="101"/>
      <c r="DS612" s="33"/>
      <c r="FA612" s="119"/>
      <c r="FB612" s="119"/>
      <c r="FC612" s="119"/>
      <c r="FD612" s="119"/>
      <c r="FE612" s="119"/>
      <c r="FF612" s="119"/>
      <c r="FG612" s="119"/>
      <c r="FH612" s="119"/>
      <c r="FI612" s="119"/>
    </row>
    <row r="613" spans="2:165" s="29" customFormat="1" x14ac:dyDescent="0.25">
      <c r="B613" s="33"/>
      <c r="C613" s="33"/>
      <c r="D613" s="61"/>
      <c r="E613" s="33"/>
      <c r="F613" s="27"/>
      <c r="G613" s="33"/>
      <c r="I613" s="33"/>
      <c r="K613" s="58"/>
      <c r="M613" s="27"/>
      <c r="N613" s="63"/>
      <c r="P613" s="33"/>
      <c r="R613" s="33"/>
      <c r="T613" s="23"/>
      <c r="U613" s="23"/>
      <c r="V613" s="96"/>
      <c r="W613" s="96"/>
      <c r="X613" s="23"/>
      <c r="Y613" s="96"/>
      <c r="Z613" s="96"/>
      <c r="AA613" s="23"/>
      <c r="AB613" s="96"/>
      <c r="AC613" s="96"/>
      <c r="AD613" s="23"/>
      <c r="AE613" s="96"/>
      <c r="AF613" s="96"/>
      <c r="AG613" s="23"/>
      <c r="AH613" s="96"/>
      <c r="AI613" s="96"/>
      <c r="AJ613" s="23"/>
      <c r="AK613" s="96"/>
      <c r="AL613" s="96"/>
      <c r="AM613" s="23"/>
      <c r="AN613" s="96"/>
      <c r="AO613" s="96"/>
      <c r="AP613" s="23"/>
      <c r="AQ613" s="96"/>
      <c r="AR613" s="96"/>
      <c r="AS613" s="23"/>
      <c r="AT613" s="27"/>
      <c r="AU613" s="27"/>
      <c r="AV613" s="33"/>
      <c r="AW613" s="27"/>
      <c r="AX613" s="155"/>
      <c r="AY613" s="65"/>
      <c r="AZ613" s="7"/>
      <c r="BA613" s="62"/>
      <c r="BB613" s="62"/>
      <c r="BC613" s="7"/>
      <c r="BD613" s="62"/>
      <c r="BE613" s="62"/>
      <c r="BF613" s="27"/>
      <c r="BG613" s="62"/>
      <c r="BH613" s="32"/>
      <c r="BI613" s="146"/>
      <c r="BJ613" s="62"/>
      <c r="BK613" s="32"/>
      <c r="BL613" s="146"/>
      <c r="BM613" s="62"/>
      <c r="BN613" s="32"/>
      <c r="BO613" s="146"/>
      <c r="BP613" s="159"/>
      <c r="BQ613" s="64"/>
      <c r="BR613" s="27"/>
      <c r="BS613" s="27"/>
      <c r="BU613" s="146"/>
      <c r="BV613" s="27"/>
      <c r="BW613" s="27"/>
      <c r="BX613" s="146"/>
      <c r="BY613" s="27"/>
      <c r="CA613" s="146"/>
      <c r="CB613" s="27"/>
      <c r="CD613" s="146"/>
      <c r="CF613" s="27"/>
      <c r="CG613" s="50"/>
      <c r="CH613" s="33"/>
      <c r="CI613" s="27"/>
      <c r="CJ613" s="161"/>
      <c r="CK613" s="27"/>
      <c r="CL613" s="27"/>
      <c r="CM613" s="27"/>
      <c r="CN613" s="27"/>
      <c r="CQ613" s="33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  <c r="DN613" s="78"/>
      <c r="DO613" s="78"/>
      <c r="DP613" s="42"/>
      <c r="DQ613" s="78"/>
      <c r="DR613" s="101"/>
      <c r="DS613" s="33"/>
      <c r="FA613" s="119"/>
      <c r="FB613" s="119"/>
      <c r="FC613" s="119"/>
      <c r="FD613" s="119"/>
      <c r="FE613" s="119"/>
      <c r="FF613" s="119"/>
      <c r="FG613" s="119"/>
      <c r="FH613" s="119"/>
      <c r="FI613" s="119"/>
    </row>
    <row r="614" spans="2:165" s="29" customFormat="1" x14ac:dyDescent="0.25">
      <c r="B614" s="33"/>
      <c r="C614" s="33"/>
      <c r="D614" s="61"/>
      <c r="E614" s="33"/>
      <c r="F614" s="27"/>
      <c r="G614" s="33"/>
      <c r="I614" s="33"/>
      <c r="K614" s="58"/>
      <c r="M614" s="27"/>
      <c r="N614" s="63"/>
      <c r="P614" s="33"/>
      <c r="R614" s="33"/>
      <c r="T614" s="23"/>
      <c r="U614" s="23"/>
      <c r="V614" s="96"/>
      <c r="W614" s="96"/>
      <c r="X614" s="23"/>
      <c r="Y614" s="96"/>
      <c r="Z614" s="96"/>
      <c r="AA614" s="23"/>
      <c r="AB614" s="96"/>
      <c r="AC614" s="96"/>
      <c r="AD614" s="23"/>
      <c r="AE614" s="96"/>
      <c r="AF614" s="96"/>
      <c r="AG614" s="23"/>
      <c r="AH614" s="96"/>
      <c r="AI614" s="96"/>
      <c r="AJ614" s="23"/>
      <c r="AK614" s="96"/>
      <c r="AL614" s="96"/>
      <c r="AM614" s="23"/>
      <c r="AN614" s="96"/>
      <c r="AO614" s="96"/>
      <c r="AP614" s="23"/>
      <c r="AQ614" s="96"/>
      <c r="AR614" s="96"/>
      <c r="AS614" s="23"/>
      <c r="AT614" s="27"/>
      <c r="AU614" s="27"/>
      <c r="AV614" s="33"/>
      <c r="AW614" s="27"/>
      <c r="AX614" s="155"/>
      <c r="AY614" s="65"/>
      <c r="AZ614" s="7"/>
      <c r="BA614" s="62"/>
      <c r="BB614" s="62"/>
      <c r="BC614" s="7"/>
      <c r="BD614" s="62"/>
      <c r="BE614" s="62"/>
      <c r="BF614" s="27"/>
      <c r="BG614" s="62"/>
      <c r="BH614" s="32"/>
      <c r="BI614" s="146"/>
      <c r="BJ614" s="62"/>
      <c r="BK614" s="32"/>
      <c r="BL614" s="146"/>
      <c r="BM614" s="62"/>
      <c r="BN614" s="32"/>
      <c r="BO614" s="146"/>
      <c r="BP614" s="159"/>
      <c r="BQ614" s="64"/>
      <c r="BR614" s="27"/>
      <c r="BS614" s="27"/>
      <c r="BU614" s="146"/>
      <c r="BV614" s="27"/>
      <c r="BW614" s="27"/>
      <c r="BX614" s="146"/>
      <c r="BY614" s="27"/>
      <c r="CA614" s="146"/>
      <c r="CB614" s="27"/>
      <c r="CD614" s="146"/>
      <c r="CF614" s="27"/>
      <c r="CG614" s="50"/>
      <c r="CH614" s="33"/>
      <c r="CI614" s="27"/>
      <c r="CJ614" s="161"/>
      <c r="CK614" s="27"/>
      <c r="CL614" s="27"/>
      <c r="CM614" s="27"/>
      <c r="CN614" s="27"/>
      <c r="CQ614" s="33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42"/>
      <c r="DQ614" s="78"/>
      <c r="DR614" s="101"/>
      <c r="DS614" s="33"/>
      <c r="FA614" s="119"/>
      <c r="FB614" s="119"/>
      <c r="FC614" s="119"/>
      <c r="FD614" s="119"/>
      <c r="FE614" s="119"/>
      <c r="FF614" s="119"/>
      <c r="FG614" s="119"/>
      <c r="FH614" s="119"/>
      <c r="FI614" s="119"/>
    </row>
    <row r="615" spans="2:165" s="29" customFormat="1" x14ac:dyDescent="0.25">
      <c r="B615" s="33"/>
      <c r="C615" s="33"/>
      <c r="D615" s="61"/>
      <c r="E615" s="33"/>
      <c r="F615" s="27"/>
      <c r="G615" s="33"/>
      <c r="I615" s="33"/>
      <c r="K615" s="58"/>
      <c r="M615" s="27"/>
      <c r="N615" s="63"/>
      <c r="P615" s="33"/>
      <c r="R615" s="33"/>
      <c r="T615" s="23"/>
      <c r="U615" s="23"/>
      <c r="V615" s="96"/>
      <c r="W615" s="96"/>
      <c r="X615" s="23"/>
      <c r="Y615" s="96"/>
      <c r="Z615" s="96"/>
      <c r="AA615" s="23"/>
      <c r="AB615" s="96"/>
      <c r="AC615" s="96"/>
      <c r="AD615" s="23"/>
      <c r="AE615" s="96"/>
      <c r="AF615" s="96"/>
      <c r="AG615" s="23"/>
      <c r="AH615" s="96"/>
      <c r="AI615" s="96"/>
      <c r="AJ615" s="23"/>
      <c r="AK615" s="96"/>
      <c r="AL615" s="96"/>
      <c r="AM615" s="23"/>
      <c r="AN615" s="96"/>
      <c r="AO615" s="96"/>
      <c r="AP615" s="23"/>
      <c r="AQ615" s="96"/>
      <c r="AR615" s="96"/>
      <c r="AS615" s="23"/>
      <c r="AT615" s="27"/>
      <c r="AU615" s="27"/>
      <c r="AV615" s="33"/>
      <c r="AW615" s="27"/>
      <c r="AX615" s="155"/>
      <c r="AY615" s="65"/>
      <c r="AZ615" s="7"/>
      <c r="BA615" s="62"/>
      <c r="BB615" s="62"/>
      <c r="BC615" s="7"/>
      <c r="BD615" s="62"/>
      <c r="BE615" s="62"/>
      <c r="BF615" s="27"/>
      <c r="BG615" s="62"/>
      <c r="BH615" s="32"/>
      <c r="BI615" s="146"/>
      <c r="BJ615" s="62"/>
      <c r="BK615" s="32"/>
      <c r="BL615" s="146"/>
      <c r="BM615" s="62"/>
      <c r="BN615" s="32"/>
      <c r="BO615" s="146"/>
      <c r="BP615" s="159"/>
      <c r="BQ615" s="64"/>
      <c r="BR615" s="27"/>
      <c r="BS615" s="27"/>
      <c r="BU615" s="146"/>
      <c r="BV615" s="27"/>
      <c r="BW615" s="27"/>
      <c r="BX615" s="146"/>
      <c r="BY615" s="27"/>
      <c r="CA615" s="146"/>
      <c r="CB615" s="27"/>
      <c r="CD615" s="146"/>
      <c r="CF615" s="27"/>
      <c r="CG615" s="50"/>
      <c r="CH615" s="33"/>
      <c r="CI615" s="27"/>
      <c r="CJ615" s="161"/>
      <c r="CK615" s="27"/>
      <c r="CL615" s="27"/>
      <c r="CM615" s="27"/>
      <c r="CN615" s="27"/>
      <c r="CQ615" s="33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42"/>
      <c r="DQ615" s="78"/>
      <c r="DR615" s="101"/>
      <c r="DS615" s="33"/>
      <c r="FA615" s="119"/>
      <c r="FB615" s="119"/>
      <c r="FC615" s="119"/>
      <c r="FD615" s="119"/>
      <c r="FE615" s="119"/>
      <c r="FF615" s="119"/>
      <c r="FG615" s="119"/>
      <c r="FH615" s="119"/>
      <c r="FI615" s="119"/>
    </row>
    <row r="616" spans="2:165" s="29" customFormat="1" x14ac:dyDescent="0.25">
      <c r="B616" s="33"/>
      <c r="C616" s="33"/>
      <c r="D616" s="61"/>
      <c r="E616" s="33"/>
      <c r="F616" s="27"/>
      <c r="G616" s="33"/>
      <c r="I616" s="33"/>
      <c r="K616" s="58"/>
      <c r="M616" s="27"/>
      <c r="N616" s="63"/>
      <c r="P616" s="33"/>
      <c r="R616" s="33"/>
      <c r="T616" s="23"/>
      <c r="U616" s="23"/>
      <c r="V616" s="96"/>
      <c r="W616" s="96"/>
      <c r="X616" s="23"/>
      <c r="Y616" s="96"/>
      <c r="Z616" s="96"/>
      <c r="AA616" s="23"/>
      <c r="AB616" s="96"/>
      <c r="AC616" s="96"/>
      <c r="AD616" s="23"/>
      <c r="AE616" s="96"/>
      <c r="AF616" s="96"/>
      <c r="AG616" s="23"/>
      <c r="AH616" s="96"/>
      <c r="AI616" s="96"/>
      <c r="AJ616" s="23"/>
      <c r="AK616" s="96"/>
      <c r="AL616" s="96"/>
      <c r="AM616" s="23"/>
      <c r="AN616" s="96"/>
      <c r="AO616" s="96"/>
      <c r="AP616" s="23"/>
      <c r="AQ616" s="96"/>
      <c r="AR616" s="96"/>
      <c r="AS616" s="23"/>
      <c r="AT616" s="27"/>
      <c r="AU616" s="27"/>
      <c r="AV616" s="33"/>
      <c r="AW616" s="27"/>
      <c r="AX616" s="155"/>
      <c r="AY616" s="65"/>
      <c r="AZ616" s="7"/>
      <c r="BA616" s="62"/>
      <c r="BB616" s="62"/>
      <c r="BC616" s="7"/>
      <c r="BD616" s="62"/>
      <c r="BE616" s="62"/>
      <c r="BF616" s="27"/>
      <c r="BG616" s="62"/>
      <c r="BH616" s="32"/>
      <c r="BI616" s="146"/>
      <c r="BJ616" s="62"/>
      <c r="BK616" s="32"/>
      <c r="BL616" s="146"/>
      <c r="BM616" s="62"/>
      <c r="BN616" s="32"/>
      <c r="BO616" s="146"/>
      <c r="BP616" s="159"/>
      <c r="BQ616" s="64"/>
      <c r="BR616" s="27"/>
      <c r="BS616" s="27"/>
      <c r="BU616" s="146"/>
      <c r="BV616" s="27"/>
      <c r="BW616" s="27"/>
      <c r="BX616" s="146"/>
      <c r="BY616" s="27"/>
      <c r="CA616" s="146"/>
      <c r="CB616" s="27"/>
      <c r="CD616" s="146"/>
      <c r="CF616" s="27"/>
      <c r="CG616" s="50"/>
      <c r="CH616" s="33"/>
      <c r="CI616" s="27"/>
      <c r="CJ616" s="161"/>
      <c r="CK616" s="27"/>
      <c r="CL616" s="27"/>
      <c r="CM616" s="27"/>
      <c r="CN616" s="27"/>
      <c r="CQ616" s="33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  <c r="DN616" s="78"/>
      <c r="DO616" s="78"/>
      <c r="DP616" s="42"/>
      <c r="DQ616" s="78"/>
      <c r="DR616" s="101"/>
      <c r="DS616" s="33"/>
      <c r="FA616" s="119"/>
      <c r="FB616" s="119"/>
      <c r="FC616" s="119"/>
      <c r="FD616" s="119"/>
      <c r="FE616" s="119"/>
      <c r="FF616" s="119"/>
      <c r="FG616" s="119"/>
      <c r="FH616" s="119"/>
      <c r="FI616" s="119"/>
    </row>
    <row r="617" spans="2:165" s="29" customFormat="1" x14ac:dyDescent="0.25">
      <c r="B617" s="33"/>
      <c r="C617" s="33"/>
      <c r="D617" s="61"/>
      <c r="E617" s="33"/>
      <c r="F617" s="27"/>
      <c r="G617" s="33"/>
      <c r="I617" s="33"/>
      <c r="K617" s="58"/>
      <c r="M617" s="27"/>
      <c r="N617" s="63"/>
      <c r="P617" s="33"/>
      <c r="R617" s="33"/>
      <c r="T617" s="23"/>
      <c r="U617" s="23"/>
      <c r="V617" s="96"/>
      <c r="W617" s="96"/>
      <c r="X617" s="23"/>
      <c r="Y617" s="96"/>
      <c r="Z617" s="96"/>
      <c r="AA617" s="23"/>
      <c r="AB617" s="96"/>
      <c r="AC617" s="96"/>
      <c r="AD617" s="23"/>
      <c r="AE617" s="96"/>
      <c r="AF617" s="96"/>
      <c r="AG617" s="23"/>
      <c r="AH617" s="96"/>
      <c r="AI617" s="96"/>
      <c r="AJ617" s="23"/>
      <c r="AK617" s="96"/>
      <c r="AL617" s="96"/>
      <c r="AM617" s="23"/>
      <c r="AN617" s="96"/>
      <c r="AO617" s="96"/>
      <c r="AP617" s="23"/>
      <c r="AQ617" s="96"/>
      <c r="AR617" s="96"/>
      <c r="AS617" s="23"/>
      <c r="AT617" s="27"/>
      <c r="AU617" s="27"/>
      <c r="AV617" s="33"/>
      <c r="AW617" s="27"/>
      <c r="AX617" s="155"/>
      <c r="AY617" s="65"/>
      <c r="AZ617" s="7"/>
      <c r="BA617" s="62"/>
      <c r="BB617" s="62"/>
      <c r="BC617" s="7"/>
      <c r="BD617" s="62"/>
      <c r="BE617" s="62"/>
      <c r="BF617" s="27"/>
      <c r="BG617" s="62"/>
      <c r="BH617" s="32"/>
      <c r="BI617" s="146"/>
      <c r="BJ617" s="62"/>
      <c r="BK617" s="32"/>
      <c r="BL617" s="146"/>
      <c r="BM617" s="62"/>
      <c r="BN617" s="32"/>
      <c r="BO617" s="146"/>
      <c r="BP617" s="159"/>
      <c r="BQ617" s="64"/>
      <c r="BR617" s="27"/>
      <c r="BS617" s="27"/>
      <c r="BU617" s="146"/>
      <c r="BV617" s="27"/>
      <c r="BW617" s="27"/>
      <c r="BX617" s="146"/>
      <c r="BY617" s="27"/>
      <c r="CA617" s="146"/>
      <c r="CB617" s="27"/>
      <c r="CD617" s="146"/>
      <c r="CF617" s="27"/>
      <c r="CG617" s="50"/>
      <c r="CH617" s="33"/>
      <c r="CI617" s="27"/>
      <c r="CJ617" s="161"/>
      <c r="CK617" s="27"/>
      <c r="CL617" s="27"/>
      <c r="CM617" s="27"/>
      <c r="CN617" s="27"/>
      <c r="CQ617" s="33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  <c r="DN617" s="78"/>
      <c r="DO617" s="78"/>
      <c r="DP617" s="42"/>
      <c r="DQ617" s="78"/>
      <c r="DR617" s="101"/>
      <c r="DS617" s="33"/>
      <c r="FA617" s="119"/>
      <c r="FB617" s="119"/>
      <c r="FC617" s="119"/>
      <c r="FD617" s="119"/>
      <c r="FE617" s="119"/>
      <c r="FF617" s="119"/>
      <c r="FG617" s="119"/>
      <c r="FH617" s="119"/>
      <c r="FI617" s="119"/>
    </row>
    <row r="618" spans="2:165" s="29" customFormat="1" x14ac:dyDescent="0.25">
      <c r="B618" s="33"/>
      <c r="C618" s="33"/>
      <c r="D618" s="61"/>
      <c r="E618" s="33"/>
      <c r="F618" s="27"/>
      <c r="G618" s="33"/>
      <c r="I618" s="33"/>
      <c r="K618" s="58"/>
      <c r="M618" s="27"/>
      <c r="N618" s="63"/>
      <c r="P618" s="33"/>
      <c r="R618" s="33"/>
      <c r="T618" s="23"/>
      <c r="U618" s="23"/>
      <c r="V618" s="96"/>
      <c r="W618" s="96"/>
      <c r="X618" s="23"/>
      <c r="Y618" s="96"/>
      <c r="Z618" s="96"/>
      <c r="AA618" s="23"/>
      <c r="AB618" s="96"/>
      <c r="AC618" s="96"/>
      <c r="AD618" s="23"/>
      <c r="AE618" s="96"/>
      <c r="AF618" s="96"/>
      <c r="AG618" s="23"/>
      <c r="AH618" s="96"/>
      <c r="AI618" s="96"/>
      <c r="AJ618" s="23"/>
      <c r="AK618" s="96"/>
      <c r="AL618" s="96"/>
      <c r="AM618" s="23"/>
      <c r="AN618" s="96"/>
      <c r="AO618" s="96"/>
      <c r="AP618" s="23"/>
      <c r="AQ618" s="96"/>
      <c r="AR618" s="96"/>
      <c r="AS618" s="23"/>
      <c r="AT618" s="27"/>
      <c r="AU618" s="27"/>
      <c r="AV618" s="33"/>
      <c r="AW618" s="27"/>
      <c r="AX618" s="155"/>
      <c r="AY618" s="65"/>
      <c r="AZ618" s="7"/>
      <c r="BA618" s="62"/>
      <c r="BB618" s="62"/>
      <c r="BC618" s="7"/>
      <c r="BD618" s="62"/>
      <c r="BE618" s="62"/>
      <c r="BF618" s="27"/>
      <c r="BG618" s="62"/>
      <c r="BH618" s="32"/>
      <c r="BI618" s="146"/>
      <c r="BJ618" s="62"/>
      <c r="BK618" s="32"/>
      <c r="BL618" s="146"/>
      <c r="BM618" s="62"/>
      <c r="BN618" s="32"/>
      <c r="BO618" s="146"/>
      <c r="BP618" s="159"/>
      <c r="BQ618" s="64"/>
      <c r="BR618" s="27"/>
      <c r="BS618" s="27"/>
      <c r="BU618" s="146"/>
      <c r="BV618" s="27"/>
      <c r="BW618" s="27"/>
      <c r="BX618" s="146"/>
      <c r="BY618" s="27"/>
      <c r="CA618" s="146"/>
      <c r="CB618" s="27"/>
      <c r="CD618" s="146"/>
      <c r="CF618" s="27"/>
      <c r="CG618" s="50"/>
      <c r="CH618" s="33"/>
      <c r="CI618" s="27"/>
      <c r="CJ618" s="161"/>
      <c r="CK618" s="27"/>
      <c r="CL618" s="27"/>
      <c r="CM618" s="27"/>
      <c r="CN618" s="27"/>
      <c r="CQ618" s="33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  <c r="DN618" s="78"/>
      <c r="DO618" s="78"/>
      <c r="DP618" s="42"/>
      <c r="DQ618" s="78"/>
      <c r="DR618" s="101"/>
      <c r="DS618" s="33"/>
      <c r="FA618" s="119"/>
      <c r="FB618" s="119"/>
      <c r="FC618" s="119"/>
      <c r="FD618" s="119"/>
      <c r="FE618" s="119"/>
      <c r="FF618" s="119"/>
      <c r="FG618" s="119"/>
      <c r="FH618" s="119"/>
      <c r="FI618" s="119"/>
    </row>
    <row r="619" spans="2:165" s="29" customFormat="1" x14ac:dyDescent="0.25">
      <c r="B619" s="33"/>
      <c r="C619" s="33"/>
      <c r="D619" s="61"/>
      <c r="E619" s="33"/>
      <c r="F619" s="27"/>
      <c r="G619" s="33"/>
      <c r="I619" s="33"/>
      <c r="K619" s="58"/>
      <c r="M619" s="27"/>
      <c r="N619" s="63"/>
      <c r="P619" s="33"/>
      <c r="R619" s="33"/>
      <c r="T619" s="23"/>
      <c r="U619" s="23"/>
      <c r="V619" s="96"/>
      <c r="W619" s="96"/>
      <c r="X619" s="23"/>
      <c r="Y619" s="96"/>
      <c r="Z619" s="96"/>
      <c r="AA619" s="23"/>
      <c r="AB619" s="96"/>
      <c r="AC619" s="96"/>
      <c r="AD619" s="23"/>
      <c r="AE619" s="96"/>
      <c r="AF619" s="96"/>
      <c r="AG619" s="23"/>
      <c r="AH619" s="96"/>
      <c r="AI619" s="96"/>
      <c r="AJ619" s="23"/>
      <c r="AK619" s="96"/>
      <c r="AL619" s="96"/>
      <c r="AM619" s="23"/>
      <c r="AN619" s="96"/>
      <c r="AO619" s="96"/>
      <c r="AP619" s="23"/>
      <c r="AQ619" s="96"/>
      <c r="AR619" s="96"/>
      <c r="AS619" s="23"/>
      <c r="AT619" s="27"/>
      <c r="AU619" s="27"/>
      <c r="AV619" s="33"/>
      <c r="AW619" s="27"/>
      <c r="AX619" s="155"/>
      <c r="AY619" s="65"/>
      <c r="AZ619" s="7"/>
      <c r="BA619" s="62"/>
      <c r="BB619" s="62"/>
      <c r="BC619" s="7"/>
      <c r="BD619" s="62"/>
      <c r="BE619" s="62"/>
      <c r="BF619" s="27"/>
      <c r="BG619" s="62"/>
      <c r="BH619" s="32"/>
      <c r="BI619" s="146"/>
      <c r="BJ619" s="62"/>
      <c r="BK619" s="32"/>
      <c r="BL619" s="146"/>
      <c r="BM619" s="62"/>
      <c r="BN619" s="32"/>
      <c r="BO619" s="146"/>
      <c r="BP619" s="159"/>
      <c r="BQ619" s="64"/>
      <c r="BR619" s="27"/>
      <c r="BS619" s="27"/>
      <c r="BU619" s="146"/>
      <c r="BV619" s="27"/>
      <c r="BW619" s="27"/>
      <c r="BX619" s="146"/>
      <c r="BY619" s="27"/>
      <c r="CA619" s="146"/>
      <c r="CB619" s="27"/>
      <c r="CD619" s="146"/>
      <c r="CF619" s="27"/>
      <c r="CG619" s="50"/>
      <c r="CH619" s="33"/>
      <c r="CI619" s="27"/>
      <c r="CJ619" s="161"/>
      <c r="CK619" s="27"/>
      <c r="CL619" s="27"/>
      <c r="CM619" s="27"/>
      <c r="CN619" s="27"/>
      <c r="CQ619" s="33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  <c r="DN619" s="78"/>
      <c r="DO619" s="78"/>
      <c r="DP619" s="42"/>
      <c r="DQ619" s="78"/>
      <c r="DR619" s="101"/>
      <c r="DS619" s="33"/>
      <c r="FA619" s="119"/>
      <c r="FB619" s="119"/>
      <c r="FC619" s="119"/>
      <c r="FD619" s="119"/>
      <c r="FE619" s="119"/>
      <c r="FF619" s="119"/>
      <c r="FG619" s="119"/>
      <c r="FH619" s="119"/>
      <c r="FI619" s="119"/>
    </row>
    <row r="620" spans="2:165" s="29" customFormat="1" x14ac:dyDescent="0.25">
      <c r="B620" s="33"/>
      <c r="C620" s="33"/>
      <c r="D620" s="61"/>
      <c r="E620" s="33"/>
      <c r="F620" s="27"/>
      <c r="G620" s="33"/>
      <c r="I620" s="33"/>
      <c r="K620" s="58"/>
      <c r="M620" s="27"/>
      <c r="N620" s="63"/>
      <c r="P620" s="33"/>
      <c r="R620" s="33"/>
      <c r="T620" s="23"/>
      <c r="U620" s="23"/>
      <c r="V620" s="96"/>
      <c r="W620" s="96"/>
      <c r="X620" s="23"/>
      <c r="Y620" s="96"/>
      <c r="Z620" s="96"/>
      <c r="AA620" s="23"/>
      <c r="AB620" s="96"/>
      <c r="AC620" s="96"/>
      <c r="AD620" s="23"/>
      <c r="AE620" s="96"/>
      <c r="AF620" s="96"/>
      <c r="AG620" s="23"/>
      <c r="AH620" s="96"/>
      <c r="AI620" s="96"/>
      <c r="AJ620" s="23"/>
      <c r="AK620" s="96"/>
      <c r="AL620" s="96"/>
      <c r="AM620" s="23"/>
      <c r="AN620" s="96"/>
      <c r="AO620" s="96"/>
      <c r="AP620" s="23"/>
      <c r="AQ620" s="96"/>
      <c r="AR620" s="96"/>
      <c r="AS620" s="23"/>
      <c r="AT620" s="27"/>
      <c r="AU620" s="27"/>
      <c r="AV620" s="33"/>
      <c r="AW620" s="27"/>
      <c r="AX620" s="155"/>
      <c r="AY620" s="65"/>
      <c r="AZ620" s="7"/>
      <c r="BA620" s="62"/>
      <c r="BB620" s="62"/>
      <c r="BC620" s="7"/>
      <c r="BD620" s="62"/>
      <c r="BE620" s="62"/>
      <c r="BF620" s="27"/>
      <c r="BG620" s="62"/>
      <c r="BH620" s="32"/>
      <c r="BI620" s="146"/>
      <c r="BJ620" s="62"/>
      <c r="BK620" s="32"/>
      <c r="BL620" s="146"/>
      <c r="BM620" s="62"/>
      <c r="BN620" s="32"/>
      <c r="BO620" s="146"/>
      <c r="BP620" s="159"/>
      <c r="BQ620" s="64"/>
      <c r="BR620" s="27"/>
      <c r="BS620" s="27"/>
      <c r="BU620" s="146"/>
      <c r="BV620" s="27"/>
      <c r="BW620" s="27"/>
      <c r="BX620" s="146"/>
      <c r="BY620" s="27"/>
      <c r="CA620" s="146"/>
      <c r="CB620" s="27"/>
      <c r="CD620" s="146"/>
      <c r="CF620" s="27"/>
      <c r="CG620" s="50"/>
      <c r="CH620" s="33"/>
      <c r="CI620" s="27"/>
      <c r="CJ620" s="161"/>
      <c r="CK620" s="27"/>
      <c r="CL620" s="27"/>
      <c r="CM620" s="27"/>
      <c r="CN620" s="27"/>
      <c r="CQ620" s="33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42"/>
      <c r="DQ620" s="78"/>
      <c r="DR620" s="101"/>
      <c r="DS620" s="33"/>
      <c r="FA620" s="119"/>
      <c r="FB620" s="119"/>
      <c r="FC620" s="119"/>
      <c r="FD620" s="119"/>
      <c r="FE620" s="119"/>
      <c r="FF620" s="119"/>
      <c r="FG620" s="119"/>
      <c r="FH620" s="119"/>
      <c r="FI620" s="119"/>
    </row>
    <row r="621" spans="2:165" s="29" customFormat="1" x14ac:dyDescent="0.25">
      <c r="B621" s="33"/>
      <c r="C621" s="33"/>
      <c r="D621" s="61"/>
      <c r="E621" s="33"/>
      <c r="F621" s="27"/>
      <c r="G621" s="33"/>
      <c r="I621" s="33"/>
      <c r="K621" s="58"/>
      <c r="M621" s="27"/>
      <c r="N621" s="63"/>
      <c r="P621" s="33"/>
      <c r="R621" s="33"/>
      <c r="T621" s="23"/>
      <c r="U621" s="23"/>
      <c r="V621" s="96"/>
      <c r="W621" s="96"/>
      <c r="X621" s="23"/>
      <c r="Y621" s="96"/>
      <c r="Z621" s="96"/>
      <c r="AA621" s="23"/>
      <c r="AB621" s="96"/>
      <c r="AC621" s="96"/>
      <c r="AD621" s="23"/>
      <c r="AE621" s="96"/>
      <c r="AF621" s="96"/>
      <c r="AG621" s="23"/>
      <c r="AH621" s="96"/>
      <c r="AI621" s="96"/>
      <c r="AJ621" s="23"/>
      <c r="AK621" s="96"/>
      <c r="AL621" s="96"/>
      <c r="AM621" s="23"/>
      <c r="AN621" s="96"/>
      <c r="AO621" s="96"/>
      <c r="AP621" s="23"/>
      <c r="AQ621" s="96"/>
      <c r="AR621" s="96"/>
      <c r="AS621" s="23"/>
      <c r="AT621" s="27"/>
      <c r="AU621" s="27"/>
      <c r="AV621" s="33"/>
      <c r="AW621" s="27"/>
      <c r="AX621" s="155"/>
      <c r="AY621" s="65"/>
      <c r="AZ621" s="7"/>
      <c r="BA621" s="62"/>
      <c r="BB621" s="62"/>
      <c r="BC621" s="7"/>
      <c r="BD621" s="62"/>
      <c r="BE621" s="62"/>
      <c r="BF621" s="27"/>
      <c r="BG621" s="62"/>
      <c r="BH621" s="32"/>
      <c r="BI621" s="146"/>
      <c r="BJ621" s="62"/>
      <c r="BK621" s="32"/>
      <c r="BL621" s="146"/>
      <c r="BM621" s="62"/>
      <c r="BN621" s="32"/>
      <c r="BO621" s="146"/>
      <c r="BP621" s="159"/>
      <c r="BQ621" s="64"/>
      <c r="BR621" s="27"/>
      <c r="BS621" s="27"/>
      <c r="BU621" s="146"/>
      <c r="BV621" s="27"/>
      <c r="BW621" s="27"/>
      <c r="BX621" s="146"/>
      <c r="BY621" s="27"/>
      <c r="CA621" s="146"/>
      <c r="CB621" s="27"/>
      <c r="CD621" s="146"/>
      <c r="CF621" s="27"/>
      <c r="CG621" s="50"/>
      <c r="CH621" s="33"/>
      <c r="CI621" s="27"/>
      <c r="CJ621" s="161"/>
      <c r="CK621" s="27"/>
      <c r="CL621" s="27"/>
      <c r="CM621" s="27"/>
      <c r="CN621" s="27"/>
      <c r="CQ621" s="33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  <c r="DN621" s="78"/>
      <c r="DO621" s="78"/>
      <c r="DP621" s="42"/>
      <c r="DQ621" s="78"/>
      <c r="DR621" s="101"/>
      <c r="DS621" s="33"/>
      <c r="FA621" s="119"/>
      <c r="FB621" s="119"/>
      <c r="FC621" s="119"/>
      <c r="FD621" s="119"/>
      <c r="FE621" s="119"/>
      <c r="FF621" s="119"/>
      <c r="FG621" s="119"/>
      <c r="FH621" s="119"/>
      <c r="FI621" s="119"/>
    </row>
    <row r="622" spans="2:165" s="29" customFormat="1" x14ac:dyDescent="0.25">
      <c r="B622" s="33"/>
      <c r="C622" s="33"/>
      <c r="D622" s="61"/>
      <c r="E622" s="33"/>
      <c r="F622" s="27"/>
      <c r="G622" s="33"/>
      <c r="I622" s="33"/>
      <c r="K622" s="58"/>
      <c r="M622" s="27"/>
      <c r="N622" s="63"/>
      <c r="P622" s="33"/>
      <c r="R622" s="33"/>
      <c r="T622" s="23"/>
      <c r="U622" s="23"/>
      <c r="V622" s="96"/>
      <c r="W622" s="96"/>
      <c r="X622" s="23"/>
      <c r="Y622" s="96"/>
      <c r="Z622" s="96"/>
      <c r="AA622" s="23"/>
      <c r="AB622" s="96"/>
      <c r="AC622" s="96"/>
      <c r="AD622" s="23"/>
      <c r="AE622" s="96"/>
      <c r="AF622" s="96"/>
      <c r="AG622" s="23"/>
      <c r="AH622" s="96"/>
      <c r="AI622" s="96"/>
      <c r="AJ622" s="23"/>
      <c r="AK622" s="96"/>
      <c r="AL622" s="96"/>
      <c r="AM622" s="23"/>
      <c r="AN622" s="96"/>
      <c r="AO622" s="96"/>
      <c r="AP622" s="23"/>
      <c r="AQ622" s="96"/>
      <c r="AR622" s="96"/>
      <c r="AS622" s="23"/>
      <c r="AT622" s="27"/>
      <c r="AU622" s="27"/>
      <c r="AV622" s="33"/>
      <c r="AW622" s="27"/>
      <c r="AX622" s="155"/>
      <c r="AY622" s="65"/>
      <c r="AZ622" s="7"/>
      <c r="BA622" s="62"/>
      <c r="BB622" s="62"/>
      <c r="BC622" s="7"/>
      <c r="BD622" s="62"/>
      <c r="BE622" s="62"/>
      <c r="BF622" s="27"/>
      <c r="BG622" s="62"/>
      <c r="BH622" s="32"/>
      <c r="BI622" s="146"/>
      <c r="BJ622" s="62"/>
      <c r="BK622" s="32"/>
      <c r="BL622" s="146"/>
      <c r="BM622" s="62"/>
      <c r="BN622" s="32"/>
      <c r="BO622" s="146"/>
      <c r="BP622" s="159"/>
      <c r="BQ622" s="64"/>
      <c r="BR622" s="27"/>
      <c r="BS622" s="27"/>
      <c r="BU622" s="146"/>
      <c r="BV622" s="27"/>
      <c r="BW622" s="27"/>
      <c r="BX622" s="146"/>
      <c r="BY622" s="27"/>
      <c r="CA622" s="146"/>
      <c r="CB622" s="27"/>
      <c r="CD622" s="146"/>
      <c r="CF622" s="27"/>
      <c r="CG622" s="50"/>
      <c r="CH622" s="33"/>
      <c r="CI622" s="27"/>
      <c r="CJ622" s="161"/>
      <c r="CK622" s="27"/>
      <c r="CL622" s="27"/>
      <c r="CM622" s="27"/>
      <c r="CN622" s="27"/>
      <c r="CQ622" s="33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  <c r="DN622" s="78"/>
      <c r="DO622" s="78"/>
      <c r="DP622" s="42"/>
      <c r="DQ622" s="78"/>
      <c r="DR622" s="101"/>
      <c r="DS622" s="33"/>
      <c r="FA622" s="119"/>
      <c r="FB622" s="119"/>
      <c r="FC622" s="119"/>
      <c r="FD622" s="119"/>
      <c r="FE622" s="119"/>
      <c r="FF622" s="119"/>
      <c r="FG622" s="119"/>
      <c r="FH622" s="119"/>
      <c r="FI622" s="119"/>
    </row>
    <row r="623" spans="2:165" s="29" customFormat="1" x14ac:dyDescent="0.25">
      <c r="B623" s="33"/>
      <c r="C623" s="33"/>
      <c r="D623" s="61"/>
      <c r="E623" s="33"/>
      <c r="F623" s="27"/>
      <c r="G623" s="33"/>
      <c r="I623" s="33"/>
      <c r="K623" s="58"/>
      <c r="M623" s="27"/>
      <c r="N623" s="63"/>
      <c r="P623" s="33"/>
      <c r="R623" s="33"/>
      <c r="T623" s="23"/>
      <c r="U623" s="23"/>
      <c r="V623" s="96"/>
      <c r="W623" s="96"/>
      <c r="X623" s="23"/>
      <c r="Y623" s="96"/>
      <c r="Z623" s="96"/>
      <c r="AA623" s="23"/>
      <c r="AB623" s="96"/>
      <c r="AC623" s="96"/>
      <c r="AD623" s="23"/>
      <c r="AE623" s="96"/>
      <c r="AF623" s="96"/>
      <c r="AG623" s="23"/>
      <c r="AH623" s="96"/>
      <c r="AI623" s="96"/>
      <c r="AJ623" s="23"/>
      <c r="AK623" s="96"/>
      <c r="AL623" s="96"/>
      <c r="AM623" s="23"/>
      <c r="AN623" s="96"/>
      <c r="AO623" s="96"/>
      <c r="AP623" s="23"/>
      <c r="AQ623" s="96"/>
      <c r="AR623" s="96"/>
      <c r="AS623" s="23"/>
      <c r="AT623" s="27"/>
      <c r="AU623" s="27"/>
      <c r="AV623" s="33"/>
      <c r="AW623" s="27"/>
      <c r="AX623" s="155"/>
      <c r="AY623" s="65"/>
      <c r="AZ623" s="7"/>
      <c r="BA623" s="62"/>
      <c r="BB623" s="62"/>
      <c r="BC623" s="7"/>
      <c r="BD623" s="62"/>
      <c r="BE623" s="62"/>
      <c r="BF623" s="27"/>
      <c r="BG623" s="62"/>
      <c r="BH623" s="32"/>
      <c r="BI623" s="146"/>
      <c r="BJ623" s="62"/>
      <c r="BK623" s="32"/>
      <c r="BL623" s="146"/>
      <c r="BM623" s="62"/>
      <c r="BN623" s="32"/>
      <c r="BO623" s="146"/>
      <c r="BP623" s="159"/>
      <c r="BQ623" s="64"/>
      <c r="BR623" s="27"/>
      <c r="BS623" s="27"/>
      <c r="BU623" s="146"/>
      <c r="BV623" s="27"/>
      <c r="BW623" s="27"/>
      <c r="BX623" s="146"/>
      <c r="BY623" s="27"/>
      <c r="CA623" s="146"/>
      <c r="CB623" s="27"/>
      <c r="CD623" s="146"/>
      <c r="CF623" s="27"/>
      <c r="CG623" s="50"/>
      <c r="CH623" s="33"/>
      <c r="CI623" s="27"/>
      <c r="CJ623" s="161"/>
      <c r="CK623" s="27"/>
      <c r="CL623" s="27"/>
      <c r="CM623" s="27"/>
      <c r="CN623" s="27"/>
      <c r="CQ623" s="33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  <c r="DN623" s="78"/>
      <c r="DO623" s="78"/>
      <c r="DP623" s="42"/>
      <c r="DQ623" s="78"/>
      <c r="DR623" s="101"/>
      <c r="DS623" s="33"/>
      <c r="FA623" s="119"/>
      <c r="FB623" s="119"/>
      <c r="FC623" s="119"/>
      <c r="FD623" s="119"/>
      <c r="FE623" s="119"/>
      <c r="FF623" s="119"/>
      <c r="FG623" s="119"/>
      <c r="FH623" s="119"/>
      <c r="FI623" s="119"/>
    </row>
    <row r="624" spans="2:165" s="29" customFormat="1" x14ac:dyDescent="0.25">
      <c r="B624" s="33"/>
      <c r="C624" s="33"/>
      <c r="D624" s="61"/>
      <c r="E624" s="33"/>
      <c r="F624" s="27"/>
      <c r="G624" s="33"/>
      <c r="I624" s="33"/>
      <c r="K624" s="58"/>
      <c r="M624" s="27"/>
      <c r="N624" s="63"/>
      <c r="P624" s="33"/>
      <c r="R624" s="33"/>
      <c r="T624" s="23"/>
      <c r="U624" s="23"/>
      <c r="V624" s="96"/>
      <c r="W624" s="96"/>
      <c r="X624" s="23"/>
      <c r="Y624" s="96"/>
      <c r="Z624" s="96"/>
      <c r="AA624" s="23"/>
      <c r="AB624" s="96"/>
      <c r="AC624" s="96"/>
      <c r="AD624" s="23"/>
      <c r="AE624" s="96"/>
      <c r="AF624" s="96"/>
      <c r="AG624" s="23"/>
      <c r="AH624" s="96"/>
      <c r="AI624" s="96"/>
      <c r="AJ624" s="23"/>
      <c r="AK624" s="96"/>
      <c r="AL624" s="96"/>
      <c r="AM624" s="23"/>
      <c r="AN624" s="96"/>
      <c r="AO624" s="96"/>
      <c r="AP624" s="23"/>
      <c r="AQ624" s="96"/>
      <c r="AR624" s="96"/>
      <c r="AS624" s="23"/>
      <c r="AT624" s="27"/>
      <c r="AU624" s="27"/>
      <c r="AV624" s="33"/>
      <c r="AW624" s="27"/>
      <c r="AX624" s="155"/>
      <c r="AY624" s="65"/>
      <c r="AZ624" s="7"/>
      <c r="BA624" s="62"/>
      <c r="BB624" s="62"/>
      <c r="BC624" s="7"/>
      <c r="BD624" s="62"/>
      <c r="BE624" s="62"/>
      <c r="BF624" s="27"/>
      <c r="BG624" s="62"/>
      <c r="BH624" s="32"/>
      <c r="BI624" s="146"/>
      <c r="BJ624" s="62"/>
      <c r="BK624" s="32"/>
      <c r="BL624" s="146"/>
      <c r="BM624" s="62"/>
      <c r="BN624" s="32"/>
      <c r="BO624" s="146"/>
      <c r="BP624" s="159"/>
      <c r="BQ624" s="64"/>
      <c r="BR624" s="27"/>
      <c r="BS624" s="27"/>
      <c r="BU624" s="146"/>
      <c r="BV624" s="27"/>
      <c r="BW624" s="27"/>
      <c r="BX624" s="146"/>
      <c r="BY624" s="27"/>
      <c r="CA624" s="146"/>
      <c r="CB624" s="27"/>
      <c r="CD624" s="146"/>
      <c r="CF624" s="27"/>
      <c r="CG624" s="50"/>
      <c r="CH624" s="33"/>
      <c r="CI624" s="27"/>
      <c r="CJ624" s="161"/>
      <c r="CK624" s="27"/>
      <c r="CL624" s="27"/>
      <c r="CM624" s="27"/>
      <c r="CN624" s="27"/>
      <c r="CQ624" s="33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  <c r="DN624" s="78"/>
      <c r="DO624" s="78"/>
      <c r="DP624" s="42"/>
      <c r="DQ624" s="78"/>
      <c r="DR624" s="101"/>
      <c r="DS624" s="33"/>
      <c r="FA624" s="119"/>
      <c r="FB624" s="119"/>
      <c r="FC624" s="119"/>
      <c r="FD624" s="119"/>
      <c r="FE624" s="119"/>
      <c r="FF624" s="119"/>
      <c r="FG624" s="119"/>
      <c r="FH624" s="119"/>
      <c r="FI624" s="119"/>
    </row>
    <row r="625" spans="2:165" s="29" customFormat="1" x14ac:dyDescent="0.25">
      <c r="B625" s="33"/>
      <c r="C625" s="33"/>
      <c r="D625" s="61"/>
      <c r="E625" s="33"/>
      <c r="F625" s="27"/>
      <c r="G625" s="33"/>
      <c r="I625" s="33"/>
      <c r="K625" s="58"/>
      <c r="M625" s="27"/>
      <c r="N625" s="63"/>
      <c r="P625" s="33"/>
      <c r="R625" s="33"/>
      <c r="T625" s="23"/>
      <c r="U625" s="23"/>
      <c r="V625" s="96"/>
      <c r="W625" s="96"/>
      <c r="X625" s="23"/>
      <c r="Y625" s="96"/>
      <c r="Z625" s="96"/>
      <c r="AA625" s="23"/>
      <c r="AB625" s="96"/>
      <c r="AC625" s="96"/>
      <c r="AD625" s="23"/>
      <c r="AE625" s="96"/>
      <c r="AF625" s="96"/>
      <c r="AG625" s="23"/>
      <c r="AH625" s="96"/>
      <c r="AI625" s="96"/>
      <c r="AJ625" s="23"/>
      <c r="AK625" s="96"/>
      <c r="AL625" s="96"/>
      <c r="AM625" s="23"/>
      <c r="AN625" s="96"/>
      <c r="AO625" s="96"/>
      <c r="AP625" s="23"/>
      <c r="AQ625" s="96"/>
      <c r="AR625" s="96"/>
      <c r="AS625" s="23"/>
      <c r="AT625" s="27"/>
      <c r="AU625" s="27"/>
      <c r="AV625" s="33"/>
      <c r="AW625" s="27"/>
      <c r="AX625" s="155"/>
      <c r="AY625" s="65"/>
      <c r="AZ625" s="7"/>
      <c r="BA625" s="62"/>
      <c r="BB625" s="62"/>
      <c r="BC625" s="7"/>
      <c r="BD625" s="62"/>
      <c r="BE625" s="62"/>
      <c r="BF625" s="27"/>
      <c r="BG625" s="62"/>
      <c r="BH625" s="32"/>
      <c r="BI625" s="146"/>
      <c r="BJ625" s="62"/>
      <c r="BK625" s="32"/>
      <c r="BL625" s="146"/>
      <c r="BM625" s="62"/>
      <c r="BN625" s="32"/>
      <c r="BO625" s="146"/>
      <c r="BP625" s="159"/>
      <c r="BQ625" s="64"/>
      <c r="BR625" s="27"/>
      <c r="BS625" s="27"/>
      <c r="BU625" s="146"/>
      <c r="BV625" s="27"/>
      <c r="BW625" s="27"/>
      <c r="BX625" s="146"/>
      <c r="BY625" s="27"/>
      <c r="CA625" s="146"/>
      <c r="CB625" s="27"/>
      <c r="CD625" s="146"/>
      <c r="CF625" s="27"/>
      <c r="CG625" s="50"/>
      <c r="CH625" s="33"/>
      <c r="CI625" s="27"/>
      <c r="CJ625" s="161"/>
      <c r="CK625" s="27"/>
      <c r="CL625" s="27"/>
      <c r="CM625" s="27"/>
      <c r="CN625" s="27"/>
      <c r="CQ625" s="33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  <c r="DJ625" s="78"/>
      <c r="DK625" s="78"/>
      <c r="DL625" s="78"/>
      <c r="DM625" s="78"/>
      <c r="DN625" s="78"/>
      <c r="DO625" s="78"/>
      <c r="DP625" s="42"/>
      <c r="DQ625" s="78"/>
      <c r="DR625" s="101"/>
      <c r="DS625" s="33"/>
      <c r="FA625" s="119"/>
      <c r="FB625" s="119"/>
      <c r="FC625" s="119"/>
      <c r="FD625" s="119"/>
      <c r="FE625" s="119"/>
      <c r="FF625" s="119"/>
      <c r="FG625" s="119"/>
      <c r="FH625" s="119"/>
      <c r="FI625" s="119"/>
    </row>
    <row r="626" spans="2:165" s="29" customFormat="1" x14ac:dyDescent="0.25">
      <c r="B626" s="33"/>
      <c r="C626" s="33"/>
      <c r="D626" s="66"/>
      <c r="E626" s="33"/>
      <c r="F626" s="27"/>
      <c r="G626" s="33"/>
      <c r="I626" s="33"/>
      <c r="K626" s="58"/>
      <c r="M626" s="27"/>
      <c r="N626" s="63"/>
      <c r="P626" s="33"/>
      <c r="R626" s="33"/>
      <c r="T626" s="23"/>
      <c r="U626" s="23"/>
      <c r="V626" s="96"/>
      <c r="W626" s="96"/>
      <c r="X626" s="23"/>
      <c r="Y626" s="96"/>
      <c r="Z626" s="96"/>
      <c r="AA626" s="23"/>
      <c r="AB626" s="96"/>
      <c r="AC626" s="96"/>
      <c r="AD626" s="23"/>
      <c r="AE626" s="96"/>
      <c r="AF626" s="96"/>
      <c r="AG626" s="23"/>
      <c r="AH626" s="96"/>
      <c r="AI626" s="96"/>
      <c r="AJ626" s="23"/>
      <c r="AK626" s="96"/>
      <c r="AL626" s="96"/>
      <c r="AM626" s="23"/>
      <c r="AN626" s="96"/>
      <c r="AO626" s="96"/>
      <c r="AP626" s="23"/>
      <c r="AQ626" s="96"/>
      <c r="AR626" s="96"/>
      <c r="AS626" s="23"/>
      <c r="AT626" s="27"/>
      <c r="AU626" s="27"/>
      <c r="AV626" s="33"/>
      <c r="AW626" s="27"/>
      <c r="AX626" s="155"/>
      <c r="AY626" s="65"/>
      <c r="AZ626" s="7"/>
      <c r="BA626" s="62"/>
      <c r="BB626" s="62"/>
      <c r="BC626" s="7"/>
      <c r="BD626" s="62"/>
      <c r="BE626" s="62"/>
      <c r="BF626" s="27"/>
      <c r="BG626" s="62"/>
      <c r="BH626" s="32"/>
      <c r="BI626" s="146"/>
      <c r="BJ626" s="62"/>
      <c r="BK626" s="32"/>
      <c r="BL626" s="146"/>
      <c r="BM626" s="62"/>
      <c r="BN626" s="32"/>
      <c r="BO626" s="146"/>
      <c r="BP626" s="159"/>
      <c r="BQ626" s="64"/>
      <c r="BR626" s="27"/>
      <c r="BS626" s="27"/>
      <c r="BU626" s="146"/>
      <c r="BV626" s="27"/>
      <c r="BW626" s="27"/>
      <c r="BX626" s="146"/>
      <c r="BY626" s="27"/>
      <c r="CA626" s="146"/>
      <c r="CB626" s="27"/>
      <c r="CD626" s="146"/>
      <c r="CF626" s="27"/>
      <c r="CG626" s="50"/>
      <c r="CH626" s="33"/>
      <c r="CI626" s="27"/>
      <c r="CJ626" s="161"/>
      <c r="CK626" s="27"/>
      <c r="CL626" s="27"/>
      <c r="CM626" s="27"/>
      <c r="CN626" s="27"/>
      <c r="CQ626" s="33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  <c r="DJ626" s="78"/>
      <c r="DK626" s="78"/>
      <c r="DL626" s="78"/>
      <c r="DM626" s="78"/>
      <c r="DN626" s="78"/>
      <c r="DO626" s="78"/>
      <c r="DP626" s="42"/>
      <c r="DQ626" s="78"/>
      <c r="DR626" s="101"/>
      <c r="DS626" s="33"/>
      <c r="FA626" s="119"/>
      <c r="FB626" s="119"/>
      <c r="FC626" s="119"/>
      <c r="FD626" s="119"/>
      <c r="FE626" s="119"/>
      <c r="FF626" s="119"/>
      <c r="FG626" s="119"/>
      <c r="FH626" s="119"/>
      <c r="FI626" s="119"/>
    </row>
    <row r="627" spans="2:165" s="29" customFormat="1" x14ac:dyDescent="0.25">
      <c r="B627" s="33"/>
      <c r="C627" s="33"/>
      <c r="D627" s="66"/>
      <c r="E627" s="33"/>
      <c r="F627" s="27"/>
      <c r="G627" s="33"/>
      <c r="I627" s="33"/>
      <c r="K627" s="58"/>
      <c r="M627" s="27"/>
      <c r="N627" s="63"/>
      <c r="P627" s="33"/>
      <c r="R627" s="33"/>
      <c r="T627" s="23"/>
      <c r="U627" s="23"/>
      <c r="V627" s="96"/>
      <c r="W627" s="96"/>
      <c r="X627" s="23"/>
      <c r="Y627" s="96"/>
      <c r="Z627" s="96"/>
      <c r="AA627" s="23"/>
      <c r="AB627" s="96"/>
      <c r="AC627" s="96"/>
      <c r="AD627" s="23"/>
      <c r="AE627" s="96"/>
      <c r="AF627" s="96"/>
      <c r="AG627" s="23"/>
      <c r="AH627" s="96"/>
      <c r="AI627" s="96"/>
      <c r="AJ627" s="23"/>
      <c r="AK627" s="96"/>
      <c r="AL627" s="96"/>
      <c r="AM627" s="23"/>
      <c r="AN627" s="96"/>
      <c r="AO627" s="96"/>
      <c r="AP627" s="23"/>
      <c r="AQ627" s="96"/>
      <c r="AR627" s="96"/>
      <c r="AS627" s="23"/>
      <c r="AT627" s="27"/>
      <c r="AU627" s="27"/>
      <c r="AV627" s="33"/>
      <c r="AW627" s="27"/>
      <c r="AX627" s="155"/>
      <c r="AY627" s="65"/>
      <c r="AZ627" s="7"/>
      <c r="BA627" s="62"/>
      <c r="BB627" s="62"/>
      <c r="BC627" s="7"/>
      <c r="BD627" s="62"/>
      <c r="BE627" s="62"/>
      <c r="BF627" s="27"/>
      <c r="BG627" s="62"/>
      <c r="BH627" s="32"/>
      <c r="BI627" s="146"/>
      <c r="BJ627" s="62"/>
      <c r="BK627" s="32"/>
      <c r="BL627" s="146"/>
      <c r="BM627" s="62"/>
      <c r="BN627" s="32"/>
      <c r="BO627" s="146"/>
      <c r="BP627" s="159"/>
      <c r="BQ627" s="64"/>
      <c r="BR627" s="27"/>
      <c r="BS627" s="27"/>
      <c r="BU627" s="146"/>
      <c r="BV627" s="27"/>
      <c r="BW627" s="27"/>
      <c r="BX627" s="146"/>
      <c r="BY627" s="27"/>
      <c r="CA627" s="146"/>
      <c r="CB627" s="27"/>
      <c r="CD627" s="146"/>
      <c r="CF627" s="27"/>
      <c r="CG627" s="50"/>
      <c r="CH627" s="33"/>
      <c r="CI627" s="27"/>
      <c r="CJ627" s="161"/>
      <c r="CK627" s="27"/>
      <c r="CL627" s="27"/>
      <c r="CM627" s="27"/>
      <c r="CN627" s="27"/>
      <c r="CQ627" s="33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  <c r="DJ627" s="78"/>
      <c r="DK627" s="78"/>
      <c r="DL627" s="78"/>
      <c r="DM627" s="78"/>
      <c r="DN627" s="78"/>
      <c r="DO627" s="78"/>
      <c r="DP627" s="42"/>
      <c r="DQ627" s="78"/>
      <c r="DR627" s="101"/>
      <c r="DS627" s="33"/>
      <c r="FA627" s="119"/>
      <c r="FB627" s="119"/>
      <c r="FC627" s="119"/>
      <c r="FD627" s="119"/>
      <c r="FE627" s="119"/>
      <c r="FF627" s="119"/>
      <c r="FG627" s="119"/>
      <c r="FH627" s="119"/>
      <c r="FI627" s="119"/>
    </row>
    <row r="628" spans="2:165" s="29" customFormat="1" x14ac:dyDescent="0.25">
      <c r="B628" s="33"/>
      <c r="C628" s="33"/>
      <c r="D628" s="61"/>
      <c r="E628" s="33"/>
      <c r="F628" s="27"/>
      <c r="G628" s="33"/>
      <c r="I628" s="33"/>
      <c r="K628" s="58"/>
      <c r="M628" s="27"/>
      <c r="N628" s="63"/>
      <c r="P628" s="33"/>
      <c r="R628" s="33"/>
      <c r="T628" s="23"/>
      <c r="U628" s="23"/>
      <c r="V628" s="96"/>
      <c r="W628" s="96"/>
      <c r="X628" s="23"/>
      <c r="Y628" s="96"/>
      <c r="Z628" s="96"/>
      <c r="AA628" s="23"/>
      <c r="AB628" s="96"/>
      <c r="AC628" s="96"/>
      <c r="AD628" s="23"/>
      <c r="AE628" s="96"/>
      <c r="AF628" s="96"/>
      <c r="AG628" s="23"/>
      <c r="AH628" s="96"/>
      <c r="AI628" s="96"/>
      <c r="AJ628" s="23"/>
      <c r="AK628" s="96"/>
      <c r="AL628" s="96"/>
      <c r="AM628" s="23"/>
      <c r="AN628" s="96"/>
      <c r="AO628" s="96"/>
      <c r="AP628" s="23"/>
      <c r="AQ628" s="96"/>
      <c r="AR628" s="96"/>
      <c r="AS628" s="23"/>
      <c r="AT628" s="27"/>
      <c r="AU628" s="27"/>
      <c r="AV628" s="33"/>
      <c r="AW628" s="27"/>
      <c r="AX628" s="155"/>
      <c r="AY628" s="65"/>
      <c r="AZ628" s="7"/>
      <c r="BA628" s="62"/>
      <c r="BB628" s="62"/>
      <c r="BC628" s="7"/>
      <c r="BD628" s="62"/>
      <c r="BE628" s="62"/>
      <c r="BF628" s="27"/>
      <c r="BG628" s="62"/>
      <c r="BH628" s="32"/>
      <c r="BI628" s="146"/>
      <c r="BJ628" s="62"/>
      <c r="BK628" s="32"/>
      <c r="BL628" s="146"/>
      <c r="BM628" s="62"/>
      <c r="BN628" s="32"/>
      <c r="BO628" s="146"/>
      <c r="BP628" s="159"/>
      <c r="BQ628" s="64"/>
      <c r="BR628" s="27"/>
      <c r="BS628" s="27"/>
      <c r="BU628" s="146"/>
      <c r="BV628" s="27"/>
      <c r="BW628" s="27"/>
      <c r="BX628" s="146"/>
      <c r="BY628" s="27"/>
      <c r="CA628" s="146"/>
      <c r="CB628" s="27"/>
      <c r="CD628" s="146"/>
      <c r="CF628" s="27"/>
      <c r="CG628" s="50"/>
      <c r="CH628" s="33"/>
      <c r="CI628" s="27"/>
      <c r="CJ628" s="161"/>
      <c r="CK628" s="27"/>
      <c r="CL628" s="27"/>
      <c r="CM628" s="27"/>
      <c r="CN628" s="27"/>
      <c r="CQ628" s="33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42"/>
      <c r="DQ628" s="78"/>
      <c r="DR628" s="101"/>
      <c r="DS628" s="33"/>
      <c r="FA628" s="119"/>
      <c r="FB628" s="119"/>
      <c r="FC628" s="119"/>
      <c r="FD628" s="119"/>
      <c r="FE628" s="119"/>
      <c r="FF628" s="119"/>
      <c r="FG628" s="119"/>
      <c r="FH628" s="119"/>
      <c r="FI628" s="119"/>
    </row>
    <row r="629" spans="2:165" s="29" customFormat="1" x14ac:dyDescent="0.25">
      <c r="B629" s="33"/>
      <c r="C629" s="33"/>
      <c r="D629" s="61"/>
      <c r="E629" s="33"/>
      <c r="F629" s="27"/>
      <c r="G629" s="33"/>
      <c r="I629" s="33"/>
      <c r="K629" s="58"/>
      <c r="M629" s="27"/>
      <c r="N629" s="63"/>
      <c r="P629" s="33"/>
      <c r="R629" s="33"/>
      <c r="T629" s="23"/>
      <c r="U629" s="23"/>
      <c r="V629" s="96"/>
      <c r="W629" s="96"/>
      <c r="X629" s="23"/>
      <c r="Y629" s="96"/>
      <c r="Z629" s="96"/>
      <c r="AA629" s="23"/>
      <c r="AB629" s="96"/>
      <c r="AC629" s="96"/>
      <c r="AD629" s="23"/>
      <c r="AE629" s="96"/>
      <c r="AF629" s="96"/>
      <c r="AG629" s="23"/>
      <c r="AH629" s="96"/>
      <c r="AI629" s="96"/>
      <c r="AJ629" s="23"/>
      <c r="AK629" s="96"/>
      <c r="AL629" s="96"/>
      <c r="AM629" s="23"/>
      <c r="AN629" s="96"/>
      <c r="AO629" s="96"/>
      <c r="AP629" s="23"/>
      <c r="AQ629" s="96"/>
      <c r="AR629" s="96"/>
      <c r="AS629" s="23"/>
      <c r="AT629" s="27"/>
      <c r="AU629" s="27"/>
      <c r="AV629" s="33"/>
      <c r="AW629" s="27"/>
      <c r="AX629" s="155"/>
      <c r="AY629" s="65"/>
      <c r="AZ629" s="7"/>
      <c r="BA629" s="62"/>
      <c r="BB629" s="62"/>
      <c r="BC629" s="7"/>
      <c r="BD629" s="62"/>
      <c r="BE629" s="62"/>
      <c r="BF629" s="27"/>
      <c r="BG629" s="62"/>
      <c r="BH629" s="32"/>
      <c r="BI629" s="146"/>
      <c r="BJ629" s="62"/>
      <c r="BK629" s="32"/>
      <c r="BL629" s="146"/>
      <c r="BM629" s="62"/>
      <c r="BN629" s="32"/>
      <c r="BO629" s="146"/>
      <c r="BP629" s="159"/>
      <c r="BQ629" s="64"/>
      <c r="BR629" s="27"/>
      <c r="BS629" s="27"/>
      <c r="BU629" s="146"/>
      <c r="BV629" s="27"/>
      <c r="BW629" s="27"/>
      <c r="BX629" s="146"/>
      <c r="BY629" s="27"/>
      <c r="CA629" s="146"/>
      <c r="CB629" s="27"/>
      <c r="CD629" s="146"/>
      <c r="CF629" s="27"/>
      <c r="CG629" s="50"/>
      <c r="CH629" s="33"/>
      <c r="CI629" s="27"/>
      <c r="CJ629" s="161"/>
      <c r="CK629" s="27"/>
      <c r="CL629" s="27"/>
      <c r="CM629" s="27"/>
      <c r="CN629" s="27"/>
      <c r="CQ629" s="33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42"/>
      <c r="DQ629" s="78"/>
      <c r="DR629" s="101"/>
      <c r="DS629" s="33"/>
      <c r="FA629" s="119"/>
      <c r="FB629" s="119"/>
      <c r="FC629" s="119"/>
      <c r="FD629" s="119"/>
      <c r="FE629" s="119"/>
      <c r="FF629" s="119"/>
      <c r="FG629" s="119"/>
      <c r="FH629" s="119"/>
      <c r="FI629" s="119"/>
    </row>
    <row r="630" spans="2:165" s="29" customFormat="1" x14ac:dyDescent="0.25">
      <c r="B630" s="33"/>
      <c r="C630" s="33"/>
      <c r="D630" s="61"/>
      <c r="E630" s="33"/>
      <c r="F630" s="27"/>
      <c r="G630" s="33"/>
      <c r="I630" s="33"/>
      <c r="K630" s="58"/>
      <c r="M630" s="27"/>
      <c r="N630" s="63"/>
      <c r="P630" s="33"/>
      <c r="R630" s="33"/>
      <c r="T630" s="23"/>
      <c r="U630" s="23"/>
      <c r="V630" s="96"/>
      <c r="W630" s="96"/>
      <c r="X630" s="23"/>
      <c r="Y630" s="96"/>
      <c r="Z630" s="96"/>
      <c r="AA630" s="23"/>
      <c r="AB630" s="96"/>
      <c r="AC630" s="96"/>
      <c r="AD630" s="23"/>
      <c r="AE630" s="96"/>
      <c r="AF630" s="96"/>
      <c r="AG630" s="23"/>
      <c r="AH630" s="96"/>
      <c r="AI630" s="96"/>
      <c r="AJ630" s="23"/>
      <c r="AK630" s="96"/>
      <c r="AL630" s="96"/>
      <c r="AM630" s="23"/>
      <c r="AN630" s="96"/>
      <c r="AO630" s="96"/>
      <c r="AP630" s="23"/>
      <c r="AQ630" s="96"/>
      <c r="AR630" s="96"/>
      <c r="AS630" s="23"/>
      <c r="AT630" s="27"/>
      <c r="AU630" s="27"/>
      <c r="AV630" s="33"/>
      <c r="AW630" s="27"/>
      <c r="AX630" s="155"/>
      <c r="AY630" s="65"/>
      <c r="AZ630" s="7"/>
      <c r="BA630" s="62"/>
      <c r="BB630" s="62"/>
      <c r="BC630" s="7"/>
      <c r="BD630" s="62"/>
      <c r="BE630" s="62"/>
      <c r="BF630" s="27"/>
      <c r="BG630" s="62"/>
      <c r="BH630" s="32"/>
      <c r="BI630" s="146"/>
      <c r="BJ630" s="62"/>
      <c r="BK630" s="32"/>
      <c r="BL630" s="146"/>
      <c r="BM630" s="62"/>
      <c r="BN630" s="32"/>
      <c r="BO630" s="146"/>
      <c r="BP630" s="159"/>
      <c r="BQ630" s="64"/>
      <c r="BR630" s="27"/>
      <c r="BS630" s="27"/>
      <c r="BU630" s="146"/>
      <c r="BV630" s="27"/>
      <c r="BW630" s="27"/>
      <c r="BX630" s="146"/>
      <c r="BY630" s="27"/>
      <c r="CA630" s="146"/>
      <c r="CB630" s="27"/>
      <c r="CD630" s="146"/>
      <c r="CF630" s="27"/>
      <c r="CG630" s="50"/>
      <c r="CH630" s="33"/>
      <c r="CI630" s="27"/>
      <c r="CJ630" s="161"/>
      <c r="CK630" s="27"/>
      <c r="CL630" s="27"/>
      <c r="CM630" s="27"/>
      <c r="CN630" s="27"/>
      <c r="CQ630" s="33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  <c r="DJ630" s="78"/>
      <c r="DK630" s="78"/>
      <c r="DL630" s="78"/>
      <c r="DM630" s="78"/>
      <c r="DN630" s="78"/>
      <c r="DO630" s="78"/>
      <c r="DP630" s="42"/>
      <c r="DQ630" s="78"/>
      <c r="DR630" s="101"/>
      <c r="DS630" s="33"/>
      <c r="FA630" s="119"/>
      <c r="FB630" s="119"/>
      <c r="FC630" s="119"/>
      <c r="FD630" s="119"/>
      <c r="FE630" s="119"/>
      <c r="FF630" s="119"/>
      <c r="FG630" s="119"/>
      <c r="FH630" s="119"/>
      <c r="FI630" s="119"/>
    </row>
    <row r="631" spans="2:165" s="29" customFormat="1" x14ac:dyDescent="0.25">
      <c r="B631" s="33"/>
      <c r="C631" s="33"/>
      <c r="D631" s="61"/>
      <c r="E631" s="33"/>
      <c r="F631" s="27"/>
      <c r="G631" s="33"/>
      <c r="I631" s="33"/>
      <c r="K631" s="58"/>
      <c r="M631" s="27"/>
      <c r="N631" s="63"/>
      <c r="P631" s="33"/>
      <c r="R631" s="33"/>
      <c r="T631" s="23"/>
      <c r="U631" s="23"/>
      <c r="V631" s="96"/>
      <c r="W631" s="96"/>
      <c r="X631" s="23"/>
      <c r="Y631" s="96"/>
      <c r="Z631" s="96"/>
      <c r="AA631" s="23"/>
      <c r="AB631" s="96"/>
      <c r="AC631" s="96"/>
      <c r="AD631" s="23"/>
      <c r="AE631" s="96"/>
      <c r="AF631" s="96"/>
      <c r="AG631" s="23"/>
      <c r="AH631" s="96"/>
      <c r="AI631" s="96"/>
      <c r="AJ631" s="23"/>
      <c r="AK631" s="96"/>
      <c r="AL631" s="96"/>
      <c r="AM631" s="23"/>
      <c r="AN631" s="96"/>
      <c r="AO631" s="96"/>
      <c r="AP631" s="23"/>
      <c r="AQ631" s="96"/>
      <c r="AR631" s="96"/>
      <c r="AS631" s="23"/>
      <c r="AT631" s="27"/>
      <c r="AU631" s="27"/>
      <c r="AV631" s="33"/>
      <c r="AW631" s="27"/>
      <c r="AX631" s="155"/>
      <c r="AY631" s="65"/>
      <c r="AZ631" s="7"/>
      <c r="BA631" s="62"/>
      <c r="BB631" s="62"/>
      <c r="BC631" s="7"/>
      <c r="BD631" s="62"/>
      <c r="BE631" s="62"/>
      <c r="BF631" s="27"/>
      <c r="BG631" s="62"/>
      <c r="BH631" s="32"/>
      <c r="BI631" s="146"/>
      <c r="BJ631" s="62"/>
      <c r="BK631" s="32"/>
      <c r="BL631" s="146"/>
      <c r="BM631" s="62"/>
      <c r="BN631" s="32"/>
      <c r="BO631" s="146"/>
      <c r="BP631" s="159"/>
      <c r="BQ631" s="64"/>
      <c r="BR631" s="27"/>
      <c r="BS631" s="27"/>
      <c r="BU631" s="146"/>
      <c r="BV631" s="27"/>
      <c r="BW631" s="27"/>
      <c r="BX631" s="146"/>
      <c r="BY631" s="27"/>
      <c r="CA631" s="146"/>
      <c r="CB631" s="27"/>
      <c r="CD631" s="146"/>
      <c r="CF631" s="27"/>
      <c r="CG631" s="50"/>
      <c r="CH631" s="33"/>
      <c r="CI631" s="27"/>
      <c r="CJ631" s="161"/>
      <c r="CK631" s="27"/>
      <c r="CL631" s="27"/>
      <c r="CM631" s="27"/>
      <c r="CN631" s="27"/>
      <c r="CQ631" s="33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42"/>
      <c r="DQ631" s="78"/>
      <c r="DR631" s="101"/>
      <c r="DS631" s="33"/>
      <c r="FA631" s="119"/>
      <c r="FB631" s="119"/>
      <c r="FC631" s="119"/>
      <c r="FD631" s="119"/>
      <c r="FE631" s="119"/>
      <c r="FF631" s="119"/>
      <c r="FG631" s="119"/>
      <c r="FH631" s="119"/>
      <c r="FI631" s="119"/>
    </row>
    <row r="632" spans="2:165" s="29" customFormat="1" x14ac:dyDescent="0.25">
      <c r="B632" s="33"/>
      <c r="C632" s="33"/>
      <c r="D632" s="61"/>
      <c r="E632" s="33"/>
      <c r="F632" s="27"/>
      <c r="G632" s="33"/>
      <c r="I632" s="33"/>
      <c r="K632" s="58"/>
      <c r="M632" s="27"/>
      <c r="N632" s="63"/>
      <c r="P632" s="33"/>
      <c r="R632" s="33"/>
      <c r="T632" s="23"/>
      <c r="U632" s="23"/>
      <c r="V632" s="96"/>
      <c r="W632" s="96"/>
      <c r="X632" s="23"/>
      <c r="Y632" s="96"/>
      <c r="Z632" s="96"/>
      <c r="AA632" s="23"/>
      <c r="AB632" s="96"/>
      <c r="AC632" s="96"/>
      <c r="AD632" s="23"/>
      <c r="AE632" s="96"/>
      <c r="AF632" s="96"/>
      <c r="AG632" s="23"/>
      <c r="AH632" s="96"/>
      <c r="AI632" s="96"/>
      <c r="AJ632" s="23"/>
      <c r="AK632" s="96"/>
      <c r="AL632" s="96"/>
      <c r="AM632" s="23"/>
      <c r="AN632" s="96"/>
      <c r="AO632" s="96"/>
      <c r="AP632" s="23"/>
      <c r="AQ632" s="96"/>
      <c r="AR632" s="96"/>
      <c r="AS632" s="23"/>
      <c r="AT632" s="27"/>
      <c r="AU632" s="27"/>
      <c r="AV632" s="33"/>
      <c r="AW632" s="27"/>
      <c r="AX632" s="155"/>
      <c r="AY632" s="65"/>
      <c r="AZ632" s="7"/>
      <c r="BA632" s="62"/>
      <c r="BB632" s="62"/>
      <c r="BC632" s="7"/>
      <c r="BD632" s="62"/>
      <c r="BE632" s="62"/>
      <c r="BF632" s="27"/>
      <c r="BG632" s="62"/>
      <c r="BH632" s="32"/>
      <c r="BI632" s="146"/>
      <c r="BJ632" s="62"/>
      <c r="BK632" s="32"/>
      <c r="BL632" s="146"/>
      <c r="BM632" s="62"/>
      <c r="BN632" s="32"/>
      <c r="BO632" s="146"/>
      <c r="BP632" s="159"/>
      <c r="BQ632" s="64"/>
      <c r="BR632" s="27"/>
      <c r="BS632" s="27"/>
      <c r="BU632" s="146"/>
      <c r="BV632" s="27"/>
      <c r="BW632" s="27"/>
      <c r="BX632" s="146"/>
      <c r="BY632" s="27"/>
      <c r="CA632" s="146"/>
      <c r="CB632" s="27"/>
      <c r="CD632" s="146"/>
      <c r="CF632" s="27"/>
      <c r="CG632" s="50"/>
      <c r="CH632" s="33"/>
      <c r="CI632" s="27"/>
      <c r="CJ632" s="161"/>
      <c r="CK632" s="27"/>
      <c r="CL632" s="27"/>
      <c r="CM632" s="27"/>
      <c r="CN632" s="27"/>
      <c r="CQ632" s="33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  <c r="DJ632" s="78"/>
      <c r="DK632" s="78"/>
      <c r="DL632" s="78"/>
      <c r="DM632" s="78"/>
      <c r="DN632" s="78"/>
      <c r="DO632" s="78"/>
      <c r="DP632" s="42"/>
      <c r="DQ632" s="78"/>
      <c r="DR632" s="101"/>
      <c r="DS632" s="33"/>
      <c r="FA632" s="119"/>
      <c r="FB632" s="119"/>
      <c r="FC632" s="119"/>
      <c r="FD632" s="119"/>
      <c r="FE632" s="119"/>
      <c r="FF632" s="119"/>
      <c r="FG632" s="119"/>
      <c r="FH632" s="119"/>
      <c r="FI632" s="119"/>
    </row>
    <row r="633" spans="2:165" s="29" customFormat="1" x14ac:dyDescent="0.25">
      <c r="B633" s="33"/>
      <c r="C633" s="33"/>
      <c r="D633" s="61"/>
      <c r="E633" s="33"/>
      <c r="F633" s="27"/>
      <c r="G633" s="33"/>
      <c r="I633" s="33"/>
      <c r="K633" s="58"/>
      <c r="M633" s="27"/>
      <c r="N633" s="63"/>
      <c r="P633" s="33"/>
      <c r="R633" s="33"/>
      <c r="T633" s="23"/>
      <c r="U633" s="23"/>
      <c r="V633" s="96"/>
      <c r="W633" s="96"/>
      <c r="X633" s="23"/>
      <c r="Y633" s="96"/>
      <c r="Z633" s="96"/>
      <c r="AA633" s="23"/>
      <c r="AB633" s="96"/>
      <c r="AC633" s="96"/>
      <c r="AD633" s="23"/>
      <c r="AE633" s="96"/>
      <c r="AF633" s="96"/>
      <c r="AG633" s="23"/>
      <c r="AH633" s="96"/>
      <c r="AI633" s="96"/>
      <c r="AJ633" s="23"/>
      <c r="AK633" s="96"/>
      <c r="AL633" s="96"/>
      <c r="AM633" s="23"/>
      <c r="AN633" s="96"/>
      <c r="AO633" s="96"/>
      <c r="AP633" s="23"/>
      <c r="AQ633" s="96"/>
      <c r="AR633" s="96"/>
      <c r="AS633" s="23"/>
      <c r="AT633" s="27"/>
      <c r="AU633" s="27"/>
      <c r="AV633" s="33"/>
      <c r="AW633" s="27"/>
      <c r="AX633" s="155"/>
      <c r="AY633" s="65"/>
      <c r="AZ633" s="7"/>
      <c r="BA633" s="62"/>
      <c r="BB633" s="62"/>
      <c r="BC633" s="7"/>
      <c r="BD633" s="62"/>
      <c r="BE633" s="62"/>
      <c r="BF633" s="27"/>
      <c r="BG633" s="62"/>
      <c r="BH633" s="32"/>
      <c r="BI633" s="146"/>
      <c r="BJ633" s="62"/>
      <c r="BK633" s="32"/>
      <c r="BL633" s="146"/>
      <c r="BM633" s="62"/>
      <c r="BN633" s="32"/>
      <c r="BO633" s="146"/>
      <c r="BP633" s="159"/>
      <c r="BQ633" s="64"/>
      <c r="BR633" s="27"/>
      <c r="BS633" s="27"/>
      <c r="BU633" s="146"/>
      <c r="BV633" s="27"/>
      <c r="BW633" s="27"/>
      <c r="BX633" s="146"/>
      <c r="BY633" s="27"/>
      <c r="CA633" s="146"/>
      <c r="CB633" s="27"/>
      <c r="CD633" s="146"/>
      <c r="CF633" s="27"/>
      <c r="CG633" s="50"/>
      <c r="CH633" s="33"/>
      <c r="CI633" s="27"/>
      <c r="CJ633" s="161"/>
      <c r="CK633" s="27"/>
      <c r="CL633" s="27"/>
      <c r="CM633" s="27"/>
      <c r="CN633" s="27"/>
      <c r="CQ633" s="33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  <c r="DJ633" s="78"/>
      <c r="DK633" s="78"/>
      <c r="DL633" s="78"/>
      <c r="DM633" s="78"/>
      <c r="DN633" s="78"/>
      <c r="DO633" s="78"/>
      <c r="DP633" s="42"/>
      <c r="DQ633" s="78"/>
      <c r="DR633" s="101"/>
      <c r="DS633" s="33"/>
      <c r="FA633" s="119"/>
      <c r="FB633" s="119"/>
      <c r="FC633" s="119"/>
      <c r="FD633" s="119"/>
      <c r="FE633" s="119"/>
      <c r="FF633" s="119"/>
      <c r="FG633" s="119"/>
      <c r="FH633" s="119"/>
      <c r="FI633" s="119"/>
    </row>
    <row r="634" spans="2:165" s="29" customFormat="1" x14ac:dyDescent="0.25">
      <c r="B634" s="33"/>
      <c r="C634" s="33"/>
      <c r="D634" s="61"/>
      <c r="E634" s="33"/>
      <c r="F634" s="27"/>
      <c r="G634" s="33"/>
      <c r="I634" s="33"/>
      <c r="K634" s="58"/>
      <c r="M634" s="27"/>
      <c r="N634" s="63"/>
      <c r="P634" s="33"/>
      <c r="R634" s="33"/>
      <c r="T634" s="23"/>
      <c r="U634" s="23"/>
      <c r="V634" s="96"/>
      <c r="W634" s="96"/>
      <c r="X634" s="23"/>
      <c r="Y634" s="96"/>
      <c r="Z634" s="96"/>
      <c r="AA634" s="23"/>
      <c r="AB634" s="96"/>
      <c r="AC634" s="96"/>
      <c r="AD634" s="23"/>
      <c r="AE634" s="96"/>
      <c r="AF634" s="96"/>
      <c r="AG634" s="23"/>
      <c r="AH634" s="96"/>
      <c r="AI634" s="96"/>
      <c r="AJ634" s="23"/>
      <c r="AK634" s="96"/>
      <c r="AL634" s="96"/>
      <c r="AM634" s="23"/>
      <c r="AN634" s="96"/>
      <c r="AO634" s="96"/>
      <c r="AP634" s="23"/>
      <c r="AQ634" s="96"/>
      <c r="AR634" s="96"/>
      <c r="AS634" s="23"/>
      <c r="AT634" s="27"/>
      <c r="AU634" s="27"/>
      <c r="AV634" s="33"/>
      <c r="AW634" s="27"/>
      <c r="AX634" s="155"/>
      <c r="AY634" s="65"/>
      <c r="AZ634" s="7"/>
      <c r="BA634" s="62"/>
      <c r="BB634" s="62"/>
      <c r="BC634" s="7"/>
      <c r="BD634" s="62"/>
      <c r="BE634" s="62"/>
      <c r="BF634" s="27"/>
      <c r="BG634" s="62"/>
      <c r="BH634" s="32"/>
      <c r="BI634" s="146"/>
      <c r="BJ634" s="62"/>
      <c r="BK634" s="32"/>
      <c r="BL634" s="146"/>
      <c r="BM634" s="62"/>
      <c r="BN634" s="32"/>
      <c r="BO634" s="146"/>
      <c r="BP634" s="159"/>
      <c r="BQ634" s="64"/>
      <c r="BR634" s="27"/>
      <c r="BS634" s="27"/>
      <c r="BU634" s="146"/>
      <c r="BV634" s="27"/>
      <c r="BW634" s="27"/>
      <c r="BX634" s="146"/>
      <c r="BY634" s="27"/>
      <c r="CA634" s="146"/>
      <c r="CB634" s="27"/>
      <c r="CD634" s="146"/>
      <c r="CF634" s="27"/>
      <c r="CG634" s="50"/>
      <c r="CH634" s="33"/>
      <c r="CI634" s="27"/>
      <c r="CJ634" s="161"/>
      <c r="CK634" s="27"/>
      <c r="CL634" s="27"/>
      <c r="CM634" s="27"/>
      <c r="CN634" s="27"/>
      <c r="CQ634" s="33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  <c r="DJ634" s="78"/>
      <c r="DK634" s="78"/>
      <c r="DL634" s="78"/>
      <c r="DM634" s="78"/>
      <c r="DN634" s="78"/>
      <c r="DO634" s="78"/>
      <c r="DP634" s="42"/>
      <c r="DQ634" s="78"/>
      <c r="DR634" s="101"/>
      <c r="DS634" s="33"/>
      <c r="FA634" s="119"/>
      <c r="FB634" s="119"/>
      <c r="FC634" s="119"/>
      <c r="FD634" s="119"/>
      <c r="FE634" s="119"/>
      <c r="FF634" s="119"/>
      <c r="FG634" s="119"/>
      <c r="FH634" s="119"/>
      <c r="FI634" s="119"/>
    </row>
    <row r="635" spans="2:165" s="29" customFormat="1" x14ac:dyDescent="0.25">
      <c r="B635" s="33"/>
      <c r="C635" s="33"/>
      <c r="D635" s="61"/>
      <c r="E635" s="33"/>
      <c r="F635" s="27"/>
      <c r="G635" s="33"/>
      <c r="I635" s="33"/>
      <c r="K635" s="58"/>
      <c r="M635" s="27"/>
      <c r="N635" s="63"/>
      <c r="P635" s="33"/>
      <c r="R635" s="33"/>
      <c r="T635" s="23"/>
      <c r="U635" s="23"/>
      <c r="V635" s="96"/>
      <c r="W635" s="96"/>
      <c r="X635" s="23"/>
      <c r="Y635" s="96"/>
      <c r="Z635" s="96"/>
      <c r="AA635" s="23"/>
      <c r="AB635" s="96"/>
      <c r="AC635" s="96"/>
      <c r="AD635" s="23"/>
      <c r="AE635" s="96"/>
      <c r="AF635" s="96"/>
      <c r="AG635" s="23"/>
      <c r="AH635" s="96"/>
      <c r="AI635" s="96"/>
      <c r="AJ635" s="23"/>
      <c r="AK635" s="96"/>
      <c r="AL635" s="96"/>
      <c r="AM635" s="23"/>
      <c r="AN635" s="96"/>
      <c r="AO635" s="96"/>
      <c r="AP635" s="23"/>
      <c r="AQ635" s="96"/>
      <c r="AR635" s="96"/>
      <c r="AS635" s="23"/>
      <c r="AT635" s="27"/>
      <c r="AU635" s="27"/>
      <c r="AV635" s="33"/>
      <c r="AW635" s="27"/>
      <c r="AX635" s="155"/>
      <c r="AY635" s="65"/>
      <c r="AZ635" s="7"/>
      <c r="BA635" s="62"/>
      <c r="BB635" s="62"/>
      <c r="BC635" s="7"/>
      <c r="BD635" s="62"/>
      <c r="BE635" s="62"/>
      <c r="BF635" s="27"/>
      <c r="BG635" s="62"/>
      <c r="BH635" s="32"/>
      <c r="BI635" s="146"/>
      <c r="BJ635" s="62"/>
      <c r="BK635" s="32"/>
      <c r="BL635" s="146"/>
      <c r="BM635" s="62"/>
      <c r="BN635" s="32"/>
      <c r="BO635" s="146"/>
      <c r="BP635" s="159"/>
      <c r="BQ635" s="64"/>
      <c r="BR635" s="27"/>
      <c r="BS635" s="27"/>
      <c r="BU635" s="146"/>
      <c r="BV635" s="27"/>
      <c r="BW635" s="27"/>
      <c r="BX635" s="146"/>
      <c r="BY635" s="27"/>
      <c r="CA635" s="146"/>
      <c r="CB635" s="27"/>
      <c r="CD635" s="146"/>
      <c r="CF635" s="27"/>
      <c r="CG635" s="50"/>
      <c r="CH635" s="33"/>
      <c r="CI635" s="27"/>
      <c r="CJ635" s="161"/>
      <c r="CK635" s="27"/>
      <c r="CL635" s="27"/>
      <c r="CM635" s="27"/>
      <c r="CN635" s="27"/>
      <c r="CQ635" s="33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  <c r="DJ635" s="78"/>
      <c r="DK635" s="78"/>
      <c r="DL635" s="78"/>
      <c r="DM635" s="78"/>
      <c r="DN635" s="78"/>
      <c r="DO635" s="78"/>
      <c r="DP635" s="42"/>
      <c r="DQ635" s="78"/>
      <c r="DR635" s="101"/>
      <c r="DS635" s="33"/>
      <c r="FA635" s="119"/>
      <c r="FB635" s="119"/>
      <c r="FC635" s="119"/>
      <c r="FD635" s="119"/>
      <c r="FE635" s="119"/>
      <c r="FF635" s="119"/>
      <c r="FG635" s="119"/>
      <c r="FH635" s="119"/>
      <c r="FI635" s="119"/>
    </row>
    <row r="636" spans="2:165" s="29" customFormat="1" x14ac:dyDescent="0.25">
      <c r="B636" s="33"/>
      <c r="C636" s="33"/>
      <c r="D636" s="61"/>
      <c r="E636" s="33"/>
      <c r="F636" s="27"/>
      <c r="G636" s="33"/>
      <c r="I636" s="33"/>
      <c r="K636" s="58"/>
      <c r="M636" s="27"/>
      <c r="N636" s="63"/>
      <c r="P636" s="33"/>
      <c r="R636" s="33"/>
      <c r="T636" s="23"/>
      <c r="U636" s="23"/>
      <c r="V636" s="96"/>
      <c r="W636" s="96"/>
      <c r="X636" s="23"/>
      <c r="Y636" s="96"/>
      <c r="Z636" s="96"/>
      <c r="AA636" s="23"/>
      <c r="AB636" s="96"/>
      <c r="AC636" s="96"/>
      <c r="AD636" s="23"/>
      <c r="AE636" s="96"/>
      <c r="AF636" s="96"/>
      <c r="AG636" s="23"/>
      <c r="AH636" s="96"/>
      <c r="AI636" s="96"/>
      <c r="AJ636" s="23"/>
      <c r="AK636" s="96"/>
      <c r="AL636" s="96"/>
      <c r="AM636" s="23"/>
      <c r="AN636" s="96"/>
      <c r="AO636" s="96"/>
      <c r="AP636" s="23"/>
      <c r="AQ636" s="96"/>
      <c r="AR636" s="96"/>
      <c r="AS636" s="23"/>
      <c r="AT636" s="27"/>
      <c r="AU636" s="27"/>
      <c r="AV636" s="33"/>
      <c r="AW636" s="27"/>
      <c r="AX636" s="155"/>
      <c r="AY636" s="65"/>
      <c r="AZ636" s="7"/>
      <c r="BA636" s="62"/>
      <c r="BB636" s="62"/>
      <c r="BC636" s="7"/>
      <c r="BD636" s="62"/>
      <c r="BE636" s="62"/>
      <c r="BF636" s="27"/>
      <c r="BG636" s="62"/>
      <c r="BH636" s="32"/>
      <c r="BI636" s="146"/>
      <c r="BJ636" s="62"/>
      <c r="BK636" s="32"/>
      <c r="BL636" s="146"/>
      <c r="BM636" s="62"/>
      <c r="BN636" s="32"/>
      <c r="BO636" s="146"/>
      <c r="BP636" s="159"/>
      <c r="BQ636" s="64"/>
      <c r="BR636" s="27"/>
      <c r="BS636" s="27"/>
      <c r="BU636" s="146"/>
      <c r="BV636" s="27"/>
      <c r="BW636" s="27"/>
      <c r="BX636" s="146"/>
      <c r="BY636" s="27"/>
      <c r="CA636" s="146"/>
      <c r="CB636" s="27"/>
      <c r="CD636" s="146"/>
      <c r="CF636" s="27"/>
      <c r="CG636" s="50"/>
      <c r="CH636" s="33"/>
      <c r="CI636" s="27"/>
      <c r="CJ636" s="161"/>
      <c r="CK636" s="27"/>
      <c r="CL636" s="27"/>
      <c r="CM636" s="27"/>
      <c r="CN636" s="27"/>
      <c r="CQ636" s="33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  <c r="DJ636" s="78"/>
      <c r="DK636" s="78"/>
      <c r="DL636" s="78"/>
      <c r="DM636" s="78"/>
      <c r="DN636" s="78"/>
      <c r="DO636" s="78"/>
      <c r="DP636" s="42"/>
      <c r="DQ636" s="78"/>
      <c r="DR636" s="101"/>
      <c r="DS636" s="33"/>
      <c r="FA636" s="119"/>
      <c r="FB636" s="119"/>
      <c r="FC636" s="119"/>
      <c r="FD636" s="119"/>
      <c r="FE636" s="119"/>
      <c r="FF636" s="119"/>
      <c r="FG636" s="119"/>
      <c r="FH636" s="119"/>
      <c r="FI636" s="119"/>
    </row>
    <row r="637" spans="2:165" s="29" customFormat="1" x14ac:dyDescent="0.25">
      <c r="B637" s="33"/>
      <c r="C637" s="33"/>
      <c r="D637" s="61"/>
      <c r="E637" s="33"/>
      <c r="F637" s="27"/>
      <c r="G637" s="33"/>
      <c r="I637" s="33"/>
      <c r="K637" s="58"/>
      <c r="M637" s="27"/>
      <c r="N637" s="63"/>
      <c r="P637" s="33"/>
      <c r="R637" s="33"/>
      <c r="T637" s="23"/>
      <c r="U637" s="23"/>
      <c r="V637" s="96"/>
      <c r="W637" s="96"/>
      <c r="X637" s="23"/>
      <c r="Y637" s="96"/>
      <c r="Z637" s="96"/>
      <c r="AA637" s="23"/>
      <c r="AB637" s="96"/>
      <c r="AC637" s="96"/>
      <c r="AD637" s="23"/>
      <c r="AE637" s="96"/>
      <c r="AF637" s="96"/>
      <c r="AG637" s="23"/>
      <c r="AH637" s="96"/>
      <c r="AI637" s="96"/>
      <c r="AJ637" s="23"/>
      <c r="AK637" s="96"/>
      <c r="AL637" s="96"/>
      <c r="AM637" s="23"/>
      <c r="AN637" s="96"/>
      <c r="AO637" s="96"/>
      <c r="AP637" s="23"/>
      <c r="AQ637" s="96"/>
      <c r="AR637" s="96"/>
      <c r="AS637" s="23"/>
      <c r="AT637" s="27"/>
      <c r="AU637" s="27"/>
      <c r="AV637" s="33"/>
      <c r="AW637" s="27"/>
      <c r="AX637" s="155"/>
      <c r="AY637" s="65"/>
      <c r="AZ637" s="7"/>
      <c r="BA637" s="62"/>
      <c r="BB637" s="62"/>
      <c r="BC637" s="7"/>
      <c r="BD637" s="62"/>
      <c r="BE637" s="62"/>
      <c r="BF637" s="27"/>
      <c r="BG637" s="62"/>
      <c r="BH637" s="32"/>
      <c r="BI637" s="146"/>
      <c r="BJ637" s="62"/>
      <c r="BK637" s="32"/>
      <c r="BL637" s="146"/>
      <c r="BM637" s="62"/>
      <c r="BN637" s="32"/>
      <c r="BO637" s="146"/>
      <c r="BP637" s="159"/>
      <c r="BQ637" s="64"/>
      <c r="BR637" s="27"/>
      <c r="BS637" s="27"/>
      <c r="BU637" s="146"/>
      <c r="BV637" s="27"/>
      <c r="BW637" s="27"/>
      <c r="BX637" s="146"/>
      <c r="BY637" s="27"/>
      <c r="CA637" s="146"/>
      <c r="CB637" s="27"/>
      <c r="CD637" s="146"/>
      <c r="CF637" s="27"/>
      <c r="CG637" s="50"/>
      <c r="CH637" s="33"/>
      <c r="CI637" s="27"/>
      <c r="CJ637" s="161"/>
      <c r="CK637" s="27"/>
      <c r="CL637" s="27"/>
      <c r="CM637" s="27"/>
      <c r="CN637" s="27"/>
      <c r="CQ637" s="33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  <c r="DJ637" s="78"/>
      <c r="DK637" s="78"/>
      <c r="DL637" s="78"/>
      <c r="DM637" s="78"/>
      <c r="DN637" s="78"/>
      <c r="DO637" s="78"/>
      <c r="DP637" s="42"/>
      <c r="DQ637" s="78"/>
      <c r="DR637" s="101"/>
      <c r="DS637" s="33"/>
      <c r="FA637" s="119"/>
      <c r="FB637" s="119"/>
      <c r="FC637" s="119"/>
      <c r="FD637" s="119"/>
      <c r="FE637" s="119"/>
      <c r="FF637" s="119"/>
      <c r="FG637" s="119"/>
      <c r="FH637" s="119"/>
      <c r="FI637" s="119"/>
    </row>
    <row r="638" spans="2:165" s="29" customFormat="1" x14ac:dyDescent="0.25">
      <c r="B638" s="33"/>
      <c r="C638" s="33"/>
      <c r="D638" s="61"/>
      <c r="E638" s="33"/>
      <c r="F638" s="27"/>
      <c r="G638" s="33"/>
      <c r="I638" s="33"/>
      <c r="K638" s="58"/>
      <c r="M638" s="27"/>
      <c r="N638" s="63"/>
      <c r="P638" s="33"/>
      <c r="R638" s="33"/>
      <c r="T638" s="23"/>
      <c r="U638" s="23"/>
      <c r="V638" s="96"/>
      <c r="W638" s="96"/>
      <c r="X638" s="23"/>
      <c r="Y638" s="96"/>
      <c r="Z638" s="96"/>
      <c r="AA638" s="23"/>
      <c r="AB638" s="96"/>
      <c r="AC638" s="96"/>
      <c r="AD638" s="23"/>
      <c r="AE638" s="96"/>
      <c r="AF638" s="96"/>
      <c r="AG638" s="23"/>
      <c r="AH638" s="96"/>
      <c r="AI638" s="96"/>
      <c r="AJ638" s="23"/>
      <c r="AK638" s="96"/>
      <c r="AL638" s="96"/>
      <c r="AM638" s="23"/>
      <c r="AN638" s="96"/>
      <c r="AO638" s="96"/>
      <c r="AP638" s="23"/>
      <c r="AQ638" s="96"/>
      <c r="AR638" s="96"/>
      <c r="AS638" s="23"/>
      <c r="AT638" s="27"/>
      <c r="AU638" s="27"/>
      <c r="AV638" s="33"/>
      <c r="AW638" s="27"/>
      <c r="AX638" s="155"/>
      <c r="AY638" s="65"/>
      <c r="AZ638" s="7"/>
      <c r="BA638" s="62"/>
      <c r="BB638" s="62"/>
      <c r="BC638" s="7"/>
      <c r="BD638" s="62"/>
      <c r="BE638" s="62"/>
      <c r="BF638" s="27"/>
      <c r="BG638" s="62"/>
      <c r="BH638" s="32"/>
      <c r="BI638" s="146"/>
      <c r="BJ638" s="62"/>
      <c r="BK638" s="32"/>
      <c r="BL638" s="146"/>
      <c r="BM638" s="62"/>
      <c r="BN638" s="32"/>
      <c r="BO638" s="146"/>
      <c r="BP638" s="159"/>
      <c r="BQ638" s="64"/>
      <c r="BR638" s="27"/>
      <c r="BS638" s="27"/>
      <c r="BU638" s="146"/>
      <c r="BV638" s="27"/>
      <c r="BW638" s="27"/>
      <c r="BX638" s="146"/>
      <c r="BY638" s="27"/>
      <c r="CA638" s="146"/>
      <c r="CB638" s="27"/>
      <c r="CD638" s="146"/>
      <c r="CF638" s="27"/>
      <c r="CG638" s="50"/>
      <c r="CH638" s="33"/>
      <c r="CI638" s="27"/>
      <c r="CJ638" s="161"/>
      <c r="CK638" s="27"/>
      <c r="CL638" s="27"/>
      <c r="CM638" s="27"/>
      <c r="CN638" s="27"/>
      <c r="CQ638" s="33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  <c r="DK638" s="78"/>
      <c r="DL638" s="78"/>
      <c r="DM638" s="78"/>
      <c r="DN638" s="78"/>
      <c r="DO638" s="78"/>
      <c r="DP638" s="42"/>
      <c r="DQ638" s="78"/>
      <c r="DR638" s="101"/>
      <c r="DS638" s="33"/>
      <c r="FA638" s="119"/>
      <c r="FB638" s="119"/>
      <c r="FC638" s="119"/>
      <c r="FD638" s="119"/>
      <c r="FE638" s="119"/>
      <c r="FF638" s="119"/>
      <c r="FG638" s="119"/>
      <c r="FH638" s="119"/>
      <c r="FI638" s="119"/>
    </row>
    <row r="639" spans="2:165" s="29" customFormat="1" x14ac:dyDescent="0.25">
      <c r="B639" s="33"/>
      <c r="C639" s="33"/>
      <c r="D639" s="61"/>
      <c r="E639" s="33"/>
      <c r="F639" s="27"/>
      <c r="G639" s="33"/>
      <c r="I639" s="33"/>
      <c r="K639" s="58"/>
      <c r="M639" s="27"/>
      <c r="N639" s="63"/>
      <c r="P639" s="33"/>
      <c r="R639" s="33"/>
      <c r="T639" s="23"/>
      <c r="U639" s="23"/>
      <c r="V639" s="96"/>
      <c r="W639" s="96"/>
      <c r="X639" s="23"/>
      <c r="Y639" s="96"/>
      <c r="Z639" s="96"/>
      <c r="AA639" s="23"/>
      <c r="AB639" s="96"/>
      <c r="AC639" s="96"/>
      <c r="AD639" s="23"/>
      <c r="AE639" s="96"/>
      <c r="AF639" s="96"/>
      <c r="AG639" s="23"/>
      <c r="AH639" s="96"/>
      <c r="AI639" s="96"/>
      <c r="AJ639" s="23"/>
      <c r="AK639" s="96"/>
      <c r="AL639" s="96"/>
      <c r="AM639" s="23"/>
      <c r="AN639" s="96"/>
      <c r="AO639" s="96"/>
      <c r="AP639" s="23"/>
      <c r="AQ639" s="96"/>
      <c r="AR639" s="96"/>
      <c r="AS639" s="23"/>
      <c r="AT639" s="27"/>
      <c r="AU639" s="27"/>
      <c r="AV639" s="33"/>
      <c r="AW639" s="27"/>
      <c r="AX639" s="155"/>
      <c r="AY639" s="65"/>
      <c r="AZ639" s="7"/>
      <c r="BA639" s="62"/>
      <c r="BB639" s="62"/>
      <c r="BC639" s="7"/>
      <c r="BD639" s="62"/>
      <c r="BE639" s="62"/>
      <c r="BF639" s="27"/>
      <c r="BG639" s="62"/>
      <c r="BH639" s="32"/>
      <c r="BI639" s="146"/>
      <c r="BJ639" s="62"/>
      <c r="BK639" s="32"/>
      <c r="BL639" s="146"/>
      <c r="BM639" s="62"/>
      <c r="BN639" s="32"/>
      <c r="BO639" s="146"/>
      <c r="BP639" s="159"/>
      <c r="BQ639" s="64"/>
      <c r="BR639" s="27"/>
      <c r="BS639" s="27"/>
      <c r="BU639" s="146"/>
      <c r="BV639" s="27"/>
      <c r="BW639" s="27"/>
      <c r="BX639" s="146"/>
      <c r="BY639" s="27"/>
      <c r="CA639" s="146"/>
      <c r="CB639" s="27"/>
      <c r="CD639" s="146"/>
      <c r="CF639" s="27"/>
      <c r="CG639" s="50"/>
      <c r="CH639" s="33"/>
      <c r="CI639" s="27"/>
      <c r="CJ639" s="161"/>
      <c r="CK639" s="27"/>
      <c r="CL639" s="27"/>
      <c r="CM639" s="27"/>
      <c r="CN639" s="27"/>
      <c r="CQ639" s="33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  <c r="DK639" s="78"/>
      <c r="DL639" s="78"/>
      <c r="DM639" s="78"/>
      <c r="DN639" s="78"/>
      <c r="DO639" s="78"/>
      <c r="DP639" s="42"/>
      <c r="DQ639" s="78"/>
      <c r="DR639" s="101"/>
      <c r="DS639" s="33"/>
      <c r="FA639" s="119"/>
      <c r="FB639" s="119"/>
      <c r="FC639" s="119"/>
      <c r="FD639" s="119"/>
      <c r="FE639" s="119"/>
      <c r="FF639" s="119"/>
      <c r="FG639" s="119"/>
      <c r="FH639" s="119"/>
      <c r="FI639" s="119"/>
    </row>
    <row r="640" spans="2:165" s="29" customFormat="1" x14ac:dyDescent="0.25">
      <c r="B640" s="33"/>
      <c r="C640" s="33"/>
      <c r="D640" s="61"/>
      <c r="E640" s="33"/>
      <c r="F640" s="27"/>
      <c r="G640" s="33"/>
      <c r="I640" s="33"/>
      <c r="K640" s="58"/>
      <c r="M640" s="27"/>
      <c r="N640" s="63"/>
      <c r="P640" s="33"/>
      <c r="R640" s="33"/>
      <c r="T640" s="23"/>
      <c r="U640" s="23"/>
      <c r="V640" s="96"/>
      <c r="W640" s="96"/>
      <c r="X640" s="23"/>
      <c r="Y640" s="96"/>
      <c r="Z640" s="96"/>
      <c r="AA640" s="23"/>
      <c r="AB640" s="96"/>
      <c r="AC640" s="96"/>
      <c r="AD640" s="23"/>
      <c r="AE640" s="96"/>
      <c r="AF640" s="96"/>
      <c r="AG640" s="23"/>
      <c r="AH640" s="96"/>
      <c r="AI640" s="96"/>
      <c r="AJ640" s="23"/>
      <c r="AK640" s="96"/>
      <c r="AL640" s="96"/>
      <c r="AM640" s="23"/>
      <c r="AN640" s="96"/>
      <c r="AO640" s="96"/>
      <c r="AP640" s="23"/>
      <c r="AQ640" s="96"/>
      <c r="AR640" s="96"/>
      <c r="AS640" s="23"/>
      <c r="AT640" s="27"/>
      <c r="AU640" s="27"/>
      <c r="AV640" s="33"/>
      <c r="AW640" s="27"/>
      <c r="AX640" s="155"/>
      <c r="AY640" s="65"/>
      <c r="AZ640" s="7"/>
      <c r="BA640" s="62"/>
      <c r="BB640" s="62"/>
      <c r="BC640" s="7"/>
      <c r="BD640" s="62"/>
      <c r="BE640" s="62"/>
      <c r="BF640" s="27"/>
      <c r="BG640" s="62"/>
      <c r="BH640" s="32"/>
      <c r="BI640" s="146"/>
      <c r="BJ640" s="62"/>
      <c r="BK640" s="32"/>
      <c r="BL640" s="146"/>
      <c r="BM640" s="62"/>
      <c r="BN640" s="32"/>
      <c r="BO640" s="146"/>
      <c r="BP640" s="159"/>
      <c r="BQ640" s="64"/>
      <c r="BR640" s="27"/>
      <c r="BS640" s="27"/>
      <c r="BU640" s="146"/>
      <c r="BV640" s="27"/>
      <c r="BW640" s="27"/>
      <c r="BX640" s="146"/>
      <c r="BY640" s="27"/>
      <c r="CA640" s="146"/>
      <c r="CB640" s="27"/>
      <c r="CD640" s="146"/>
      <c r="CF640" s="27"/>
      <c r="CG640" s="50"/>
      <c r="CH640" s="33"/>
      <c r="CI640" s="27"/>
      <c r="CJ640" s="161"/>
      <c r="CK640" s="27"/>
      <c r="CL640" s="27"/>
      <c r="CM640" s="27"/>
      <c r="CN640" s="27"/>
      <c r="CQ640" s="33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  <c r="DK640" s="78"/>
      <c r="DL640" s="78"/>
      <c r="DM640" s="78"/>
      <c r="DN640" s="78"/>
      <c r="DO640" s="78"/>
      <c r="DP640" s="42"/>
      <c r="DQ640" s="78"/>
      <c r="DR640" s="101"/>
      <c r="DS640" s="33"/>
      <c r="FA640" s="119"/>
      <c r="FB640" s="119"/>
      <c r="FC640" s="119"/>
      <c r="FD640" s="119"/>
      <c r="FE640" s="119"/>
      <c r="FF640" s="119"/>
      <c r="FG640" s="119"/>
      <c r="FH640" s="119"/>
      <c r="FI640" s="119"/>
    </row>
    <row r="641" spans="2:165" s="29" customFormat="1" x14ac:dyDescent="0.25">
      <c r="B641" s="33"/>
      <c r="C641" s="33"/>
      <c r="D641" s="66"/>
      <c r="E641" s="33"/>
      <c r="F641" s="27"/>
      <c r="G641" s="33"/>
      <c r="I641" s="33"/>
      <c r="K641" s="58"/>
      <c r="M641" s="27"/>
      <c r="N641" s="63"/>
      <c r="P641" s="33"/>
      <c r="R641" s="33"/>
      <c r="T641" s="23"/>
      <c r="U641" s="23"/>
      <c r="V641" s="96"/>
      <c r="W641" s="96"/>
      <c r="X641" s="23"/>
      <c r="Y641" s="96"/>
      <c r="Z641" s="96"/>
      <c r="AA641" s="23"/>
      <c r="AB641" s="96"/>
      <c r="AC641" s="96"/>
      <c r="AD641" s="23"/>
      <c r="AE641" s="96"/>
      <c r="AF641" s="96"/>
      <c r="AG641" s="23"/>
      <c r="AH641" s="96"/>
      <c r="AI641" s="96"/>
      <c r="AJ641" s="23"/>
      <c r="AK641" s="96"/>
      <c r="AL641" s="96"/>
      <c r="AM641" s="23"/>
      <c r="AN641" s="96"/>
      <c r="AO641" s="96"/>
      <c r="AP641" s="23"/>
      <c r="AQ641" s="96"/>
      <c r="AR641" s="96"/>
      <c r="AS641" s="23"/>
      <c r="AT641" s="27"/>
      <c r="AU641" s="27"/>
      <c r="AV641" s="33"/>
      <c r="AW641" s="27"/>
      <c r="AX641" s="155"/>
      <c r="AY641" s="65"/>
      <c r="AZ641" s="7"/>
      <c r="BA641" s="62"/>
      <c r="BB641" s="62"/>
      <c r="BC641" s="7"/>
      <c r="BD641" s="62"/>
      <c r="BE641" s="62"/>
      <c r="BF641" s="27"/>
      <c r="BG641" s="62"/>
      <c r="BH641" s="32"/>
      <c r="BI641" s="146"/>
      <c r="BJ641" s="62"/>
      <c r="BK641" s="32"/>
      <c r="BL641" s="146"/>
      <c r="BM641" s="62"/>
      <c r="BN641" s="32"/>
      <c r="BO641" s="146"/>
      <c r="BP641" s="159"/>
      <c r="BQ641" s="64"/>
      <c r="BR641" s="27"/>
      <c r="BS641" s="27"/>
      <c r="BU641" s="146"/>
      <c r="BV641" s="27"/>
      <c r="BW641" s="27"/>
      <c r="BX641" s="146"/>
      <c r="BY641" s="27"/>
      <c r="CA641" s="146"/>
      <c r="CB641" s="27"/>
      <c r="CD641" s="146"/>
      <c r="CF641" s="27"/>
      <c r="CG641" s="50"/>
      <c r="CH641" s="33"/>
      <c r="CI641" s="27"/>
      <c r="CJ641" s="161"/>
      <c r="CK641" s="27"/>
      <c r="CL641" s="27"/>
      <c r="CM641" s="27"/>
      <c r="CN641" s="27"/>
      <c r="CQ641" s="33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42"/>
      <c r="DQ641" s="78"/>
      <c r="DR641" s="101"/>
      <c r="DS641" s="33"/>
      <c r="FA641" s="119"/>
      <c r="FB641" s="119"/>
      <c r="FC641" s="119"/>
      <c r="FD641" s="119"/>
      <c r="FE641" s="119"/>
      <c r="FF641" s="119"/>
      <c r="FG641" s="119"/>
      <c r="FH641" s="119"/>
      <c r="FI641" s="119"/>
    </row>
    <row r="642" spans="2:165" s="29" customFormat="1" x14ac:dyDescent="0.25">
      <c r="B642" s="33"/>
      <c r="C642" s="33"/>
      <c r="D642" s="66"/>
      <c r="E642" s="33"/>
      <c r="F642" s="27"/>
      <c r="G642" s="33"/>
      <c r="I642" s="33"/>
      <c r="K642" s="58"/>
      <c r="M642" s="27"/>
      <c r="N642" s="63"/>
      <c r="P642" s="33"/>
      <c r="R642" s="33"/>
      <c r="T642" s="23"/>
      <c r="U642" s="23"/>
      <c r="V642" s="96"/>
      <c r="W642" s="96"/>
      <c r="X642" s="23"/>
      <c r="Y642" s="96"/>
      <c r="Z642" s="96"/>
      <c r="AA642" s="23"/>
      <c r="AB642" s="96"/>
      <c r="AC642" s="96"/>
      <c r="AD642" s="23"/>
      <c r="AE642" s="96"/>
      <c r="AF642" s="96"/>
      <c r="AG642" s="23"/>
      <c r="AH642" s="96"/>
      <c r="AI642" s="96"/>
      <c r="AJ642" s="23"/>
      <c r="AK642" s="96"/>
      <c r="AL642" s="96"/>
      <c r="AM642" s="23"/>
      <c r="AN642" s="96"/>
      <c r="AO642" s="96"/>
      <c r="AP642" s="23"/>
      <c r="AQ642" s="96"/>
      <c r="AR642" s="96"/>
      <c r="AS642" s="23"/>
      <c r="AT642" s="27"/>
      <c r="AU642" s="27"/>
      <c r="AV642" s="33"/>
      <c r="AW642" s="27"/>
      <c r="AX642" s="155"/>
      <c r="AY642" s="65"/>
      <c r="AZ642" s="7"/>
      <c r="BA642" s="62"/>
      <c r="BB642" s="62"/>
      <c r="BC642" s="7"/>
      <c r="BD642" s="62"/>
      <c r="BE642" s="62"/>
      <c r="BF642" s="27"/>
      <c r="BG642" s="62"/>
      <c r="BH642" s="32"/>
      <c r="BI642" s="146"/>
      <c r="BJ642" s="62"/>
      <c r="BK642" s="32"/>
      <c r="BL642" s="146"/>
      <c r="BM642" s="62"/>
      <c r="BN642" s="32"/>
      <c r="BO642" s="146"/>
      <c r="BP642" s="159"/>
      <c r="BQ642" s="64"/>
      <c r="BR642" s="27"/>
      <c r="BS642" s="27"/>
      <c r="BU642" s="146"/>
      <c r="BV642" s="27"/>
      <c r="BW642" s="27"/>
      <c r="BX642" s="146"/>
      <c r="BY642" s="27"/>
      <c r="CA642" s="146"/>
      <c r="CB642" s="27"/>
      <c r="CD642" s="146"/>
      <c r="CF642" s="27"/>
      <c r="CG642" s="50"/>
      <c r="CH642" s="33"/>
      <c r="CI642" s="27"/>
      <c r="CJ642" s="161"/>
      <c r="CK642" s="27"/>
      <c r="CL642" s="27"/>
      <c r="CM642" s="27"/>
      <c r="CN642" s="27"/>
      <c r="CQ642" s="33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42"/>
      <c r="DQ642" s="78"/>
      <c r="DR642" s="101"/>
      <c r="DS642" s="33"/>
      <c r="FA642" s="119"/>
      <c r="FB642" s="119"/>
      <c r="FC642" s="119"/>
      <c r="FD642" s="119"/>
      <c r="FE642" s="119"/>
      <c r="FF642" s="119"/>
      <c r="FG642" s="119"/>
      <c r="FH642" s="119"/>
      <c r="FI642" s="119"/>
    </row>
    <row r="643" spans="2:165" s="29" customFormat="1" x14ac:dyDescent="0.25">
      <c r="B643" s="33"/>
      <c r="C643" s="33"/>
      <c r="D643" s="61"/>
      <c r="E643" s="33"/>
      <c r="F643" s="27"/>
      <c r="G643" s="33"/>
      <c r="I643" s="33"/>
      <c r="K643" s="58"/>
      <c r="M643" s="27"/>
      <c r="N643" s="63"/>
      <c r="P643" s="33"/>
      <c r="R643" s="33"/>
      <c r="T643" s="23"/>
      <c r="U643" s="23"/>
      <c r="V643" s="96"/>
      <c r="W643" s="96"/>
      <c r="X643" s="23"/>
      <c r="Y643" s="96"/>
      <c r="Z643" s="96"/>
      <c r="AA643" s="23"/>
      <c r="AB643" s="96"/>
      <c r="AC643" s="96"/>
      <c r="AD643" s="23"/>
      <c r="AE643" s="96"/>
      <c r="AF643" s="96"/>
      <c r="AG643" s="23"/>
      <c r="AH643" s="96"/>
      <c r="AI643" s="96"/>
      <c r="AJ643" s="23"/>
      <c r="AK643" s="96"/>
      <c r="AL643" s="96"/>
      <c r="AM643" s="23"/>
      <c r="AN643" s="96"/>
      <c r="AO643" s="96"/>
      <c r="AP643" s="23"/>
      <c r="AQ643" s="96"/>
      <c r="AR643" s="96"/>
      <c r="AS643" s="23"/>
      <c r="AT643" s="27"/>
      <c r="AU643" s="27"/>
      <c r="AV643" s="33"/>
      <c r="AW643" s="27"/>
      <c r="AX643" s="155"/>
      <c r="AY643" s="65"/>
      <c r="AZ643" s="7"/>
      <c r="BA643" s="62"/>
      <c r="BB643" s="62"/>
      <c r="BC643" s="7"/>
      <c r="BD643" s="62"/>
      <c r="BE643" s="62"/>
      <c r="BF643" s="27"/>
      <c r="BG643" s="62"/>
      <c r="BH643" s="32"/>
      <c r="BI643" s="146"/>
      <c r="BJ643" s="62"/>
      <c r="BK643" s="32"/>
      <c r="BL643" s="146"/>
      <c r="BM643" s="62"/>
      <c r="BN643" s="32"/>
      <c r="BO643" s="146"/>
      <c r="BP643" s="159"/>
      <c r="BQ643" s="64"/>
      <c r="BR643" s="27"/>
      <c r="BS643" s="27"/>
      <c r="BU643" s="146"/>
      <c r="BV643" s="27"/>
      <c r="BW643" s="27"/>
      <c r="BX643" s="146"/>
      <c r="BY643" s="27"/>
      <c r="CA643" s="146"/>
      <c r="CB643" s="27"/>
      <c r="CD643" s="146"/>
      <c r="CF643" s="27"/>
      <c r="CG643" s="50"/>
      <c r="CH643" s="33"/>
      <c r="CI643" s="27"/>
      <c r="CJ643" s="161"/>
      <c r="CK643" s="27"/>
      <c r="CL643" s="27"/>
      <c r="CM643" s="27"/>
      <c r="CN643" s="27"/>
      <c r="CQ643" s="33"/>
      <c r="CR643" s="78"/>
      <c r="CS643" s="78"/>
      <c r="CT643" s="78"/>
      <c r="CU643" s="78"/>
      <c r="CV643" s="78"/>
      <c r="CW643" s="78"/>
      <c r="CX643" s="78"/>
      <c r="CY643" s="78"/>
      <c r="CZ643" s="78"/>
      <c r="DA643" s="78"/>
      <c r="DB643" s="78"/>
      <c r="DC643" s="78"/>
      <c r="DD643" s="78"/>
      <c r="DE643" s="78"/>
      <c r="DF643" s="78"/>
      <c r="DG643" s="78"/>
      <c r="DH643" s="78"/>
      <c r="DI643" s="78"/>
      <c r="DJ643" s="78"/>
      <c r="DK643" s="78"/>
      <c r="DL643" s="78"/>
      <c r="DM643" s="78"/>
      <c r="DN643" s="78"/>
      <c r="DO643" s="78"/>
      <c r="DP643" s="42"/>
      <c r="DQ643" s="78"/>
      <c r="DR643" s="101"/>
      <c r="DS643" s="33"/>
      <c r="FA643" s="119"/>
      <c r="FB643" s="119"/>
      <c r="FC643" s="119"/>
      <c r="FD643" s="119"/>
      <c r="FE643" s="119"/>
      <c r="FF643" s="119"/>
      <c r="FG643" s="119"/>
      <c r="FH643" s="119"/>
      <c r="FI643" s="119"/>
    </row>
    <row r="644" spans="2:165" s="29" customFormat="1" x14ac:dyDescent="0.25">
      <c r="B644" s="33"/>
      <c r="C644" s="33"/>
      <c r="D644" s="61"/>
      <c r="E644" s="33"/>
      <c r="F644" s="27"/>
      <c r="G644" s="33"/>
      <c r="I644" s="33"/>
      <c r="K644" s="58"/>
      <c r="M644" s="27"/>
      <c r="N644" s="63"/>
      <c r="P644" s="33"/>
      <c r="R644" s="33"/>
      <c r="T644" s="23"/>
      <c r="U644" s="23"/>
      <c r="V644" s="96"/>
      <c r="W644" s="96"/>
      <c r="X644" s="23"/>
      <c r="Y644" s="96"/>
      <c r="Z644" s="96"/>
      <c r="AA644" s="23"/>
      <c r="AB644" s="96"/>
      <c r="AC644" s="96"/>
      <c r="AD644" s="23"/>
      <c r="AE644" s="96"/>
      <c r="AF644" s="96"/>
      <c r="AG644" s="23"/>
      <c r="AH644" s="96"/>
      <c r="AI644" s="96"/>
      <c r="AJ644" s="23"/>
      <c r="AK644" s="96"/>
      <c r="AL644" s="96"/>
      <c r="AM644" s="23"/>
      <c r="AN644" s="96"/>
      <c r="AO644" s="96"/>
      <c r="AP644" s="23"/>
      <c r="AQ644" s="96"/>
      <c r="AR644" s="96"/>
      <c r="AS644" s="23"/>
      <c r="AT644" s="27"/>
      <c r="AU644" s="27"/>
      <c r="AV644" s="33"/>
      <c r="AW644" s="27"/>
      <c r="AX644" s="155"/>
      <c r="AY644" s="65"/>
      <c r="AZ644" s="7"/>
      <c r="BA644" s="62"/>
      <c r="BB644" s="62"/>
      <c r="BC644" s="7"/>
      <c r="BD644" s="62"/>
      <c r="BE644" s="62"/>
      <c r="BF644" s="27"/>
      <c r="BG644" s="62"/>
      <c r="BH644" s="32"/>
      <c r="BI644" s="146"/>
      <c r="BJ644" s="62"/>
      <c r="BK644" s="32"/>
      <c r="BL644" s="146"/>
      <c r="BM644" s="62"/>
      <c r="BN644" s="32"/>
      <c r="BO644" s="146"/>
      <c r="BP644" s="159"/>
      <c r="BQ644" s="64"/>
      <c r="BR644" s="27"/>
      <c r="BS644" s="27"/>
      <c r="BU644" s="146"/>
      <c r="BV644" s="27"/>
      <c r="BW644" s="27"/>
      <c r="BX644" s="146"/>
      <c r="BY644" s="27"/>
      <c r="CA644" s="146"/>
      <c r="CB644" s="27"/>
      <c r="CD644" s="146"/>
      <c r="CF644" s="27"/>
      <c r="CG644" s="50"/>
      <c r="CH644" s="33"/>
      <c r="CI644" s="27"/>
      <c r="CJ644" s="161"/>
      <c r="CK644" s="27"/>
      <c r="CL644" s="27"/>
      <c r="CM644" s="27"/>
      <c r="CN644" s="27"/>
      <c r="CQ644" s="33"/>
      <c r="CR644" s="78"/>
      <c r="CS644" s="78"/>
      <c r="CT644" s="78"/>
      <c r="CU644" s="78"/>
      <c r="CV644" s="78"/>
      <c r="CW644" s="78"/>
      <c r="CX644" s="78"/>
      <c r="CY644" s="78"/>
      <c r="CZ644" s="78"/>
      <c r="DA644" s="78"/>
      <c r="DB644" s="78"/>
      <c r="DC644" s="78"/>
      <c r="DD644" s="78"/>
      <c r="DE644" s="78"/>
      <c r="DF644" s="78"/>
      <c r="DG644" s="78"/>
      <c r="DH644" s="78"/>
      <c r="DI644" s="78"/>
      <c r="DJ644" s="78"/>
      <c r="DK644" s="78"/>
      <c r="DL644" s="78"/>
      <c r="DM644" s="78"/>
      <c r="DN644" s="78"/>
      <c r="DO644" s="78"/>
      <c r="DP644" s="42"/>
      <c r="DQ644" s="78"/>
      <c r="DR644" s="101"/>
      <c r="DS644" s="33"/>
      <c r="FA644" s="119"/>
      <c r="FB644" s="119"/>
      <c r="FC644" s="119"/>
      <c r="FD644" s="119"/>
      <c r="FE644" s="119"/>
      <c r="FF644" s="119"/>
      <c r="FG644" s="119"/>
      <c r="FH644" s="119"/>
      <c r="FI644" s="119"/>
    </row>
    <row r="645" spans="2:165" s="29" customFormat="1" x14ac:dyDescent="0.25">
      <c r="B645" s="33"/>
      <c r="C645" s="33"/>
      <c r="D645" s="61"/>
      <c r="E645" s="33"/>
      <c r="F645" s="27"/>
      <c r="G645" s="33"/>
      <c r="I645" s="33"/>
      <c r="K645" s="58"/>
      <c r="M645" s="27"/>
      <c r="N645" s="63"/>
      <c r="P645" s="33"/>
      <c r="R645" s="33"/>
      <c r="T645" s="23"/>
      <c r="U645" s="23"/>
      <c r="V645" s="96"/>
      <c r="W645" s="96"/>
      <c r="X645" s="23"/>
      <c r="Y645" s="96"/>
      <c r="Z645" s="96"/>
      <c r="AA645" s="23"/>
      <c r="AB645" s="96"/>
      <c r="AC645" s="96"/>
      <c r="AD645" s="23"/>
      <c r="AE645" s="96"/>
      <c r="AF645" s="96"/>
      <c r="AG645" s="23"/>
      <c r="AH645" s="96"/>
      <c r="AI645" s="96"/>
      <c r="AJ645" s="23"/>
      <c r="AK645" s="96"/>
      <c r="AL645" s="96"/>
      <c r="AM645" s="23"/>
      <c r="AN645" s="96"/>
      <c r="AO645" s="96"/>
      <c r="AP645" s="23"/>
      <c r="AQ645" s="96"/>
      <c r="AR645" s="96"/>
      <c r="AS645" s="23"/>
      <c r="AT645" s="27"/>
      <c r="AU645" s="27"/>
      <c r="AV645" s="33"/>
      <c r="AW645" s="27"/>
      <c r="AX645" s="155"/>
      <c r="AY645" s="65"/>
      <c r="AZ645" s="7"/>
      <c r="BA645" s="62"/>
      <c r="BB645" s="62"/>
      <c r="BC645" s="7"/>
      <c r="BD645" s="62"/>
      <c r="BE645" s="62"/>
      <c r="BF645" s="27"/>
      <c r="BG645" s="62"/>
      <c r="BH645" s="32"/>
      <c r="BI645" s="146"/>
      <c r="BJ645" s="62"/>
      <c r="BK645" s="32"/>
      <c r="BL645" s="146"/>
      <c r="BM645" s="62"/>
      <c r="BN645" s="32"/>
      <c r="BO645" s="146"/>
      <c r="BP645" s="159"/>
      <c r="BQ645" s="64"/>
      <c r="BR645" s="27"/>
      <c r="BS645" s="27"/>
      <c r="BU645" s="146"/>
      <c r="BV645" s="27"/>
      <c r="BW645" s="27"/>
      <c r="BX645" s="146"/>
      <c r="BY645" s="27"/>
      <c r="CA645" s="146"/>
      <c r="CB645" s="27"/>
      <c r="CD645" s="146"/>
      <c r="CF645" s="27"/>
      <c r="CG645" s="50"/>
      <c r="CH645" s="33"/>
      <c r="CI645" s="27"/>
      <c r="CJ645" s="161"/>
      <c r="CK645" s="27"/>
      <c r="CL645" s="27"/>
      <c r="CM645" s="27"/>
      <c r="CN645" s="27"/>
      <c r="CQ645" s="33"/>
      <c r="CR645" s="78"/>
      <c r="CS645" s="78"/>
      <c r="CT645" s="78"/>
      <c r="CU645" s="78"/>
      <c r="CV645" s="78"/>
      <c r="CW645" s="78"/>
      <c r="CX645" s="78"/>
      <c r="CY645" s="78"/>
      <c r="CZ645" s="78"/>
      <c r="DA645" s="78"/>
      <c r="DB645" s="78"/>
      <c r="DC645" s="78"/>
      <c r="DD645" s="78"/>
      <c r="DE645" s="78"/>
      <c r="DF645" s="78"/>
      <c r="DG645" s="78"/>
      <c r="DH645" s="78"/>
      <c r="DI645" s="78"/>
      <c r="DJ645" s="78"/>
      <c r="DK645" s="78"/>
      <c r="DL645" s="78"/>
      <c r="DM645" s="78"/>
      <c r="DN645" s="78"/>
      <c r="DO645" s="78"/>
      <c r="DP645" s="42"/>
      <c r="DQ645" s="78"/>
      <c r="DR645" s="101"/>
      <c r="DS645" s="33"/>
      <c r="FA645" s="119"/>
      <c r="FB645" s="119"/>
      <c r="FC645" s="119"/>
      <c r="FD645" s="119"/>
      <c r="FE645" s="119"/>
      <c r="FF645" s="119"/>
      <c r="FG645" s="119"/>
      <c r="FH645" s="119"/>
      <c r="FI645" s="119"/>
    </row>
    <row r="646" spans="2:165" s="29" customFormat="1" x14ac:dyDescent="0.25">
      <c r="B646" s="33"/>
      <c r="C646" s="33"/>
      <c r="D646" s="61"/>
      <c r="E646" s="33"/>
      <c r="F646" s="27"/>
      <c r="G646" s="33"/>
      <c r="I646" s="33"/>
      <c r="K646" s="58"/>
      <c r="M646" s="27"/>
      <c r="N646" s="63"/>
      <c r="P646" s="33"/>
      <c r="R646" s="33"/>
      <c r="T646" s="23"/>
      <c r="U646" s="23"/>
      <c r="V646" s="96"/>
      <c r="W646" s="96"/>
      <c r="X646" s="23"/>
      <c r="Y646" s="96"/>
      <c r="Z646" s="96"/>
      <c r="AA646" s="23"/>
      <c r="AB646" s="96"/>
      <c r="AC646" s="96"/>
      <c r="AD646" s="23"/>
      <c r="AE646" s="96"/>
      <c r="AF646" s="96"/>
      <c r="AG646" s="23"/>
      <c r="AH646" s="96"/>
      <c r="AI646" s="96"/>
      <c r="AJ646" s="23"/>
      <c r="AK646" s="96"/>
      <c r="AL646" s="96"/>
      <c r="AM646" s="23"/>
      <c r="AN646" s="96"/>
      <c r="AO646" s="96"/>
      <c r="AP646" s="23"/>
      <c r="AQ646" s="96"/>
      <c r="AR646" s="96"/>
      <c r="AS646" s="23"/>
      <c r="AT646" s="27"/>
      <c r="AU646" s="27"/>
      <c r="AV646" s="33"/>
      <c r="AW646" s="27"/>
      <c r="AX646" s="155"/>
      <c r="AY646" s="65"/>
      <c r="AZ646" s="7"/>
      <c r="BA646" s="62"/>
      <c r="BB646" s="62"/>
      <c r="BC646" s="7"/>
      <c r="BD646" s="62"/>
      <c r="BE646" s="62"/>
      <c r="BF646" s="27"/>
      <c r="BG646" s="62"/>
      <c r="BH646" s="32"/>
      <c r="BI646" s="146"/>
      <c r="BJ646" s="62"/>
      <c r="BK646" s="32"/>
      <c r="BL646" s="146"/>
      <c r="BM646" s="62"/>
      <c r="BN646" s="32"/>
      <c r="BO646" s="146"/>
      <c r="BP646" s="159"/>
      <c r="BQ646" s="64"/>
      <c r="BR646" s="27"/>
      <c r="BS646" s="27"/>
      <c r="BU646" s="146"/>
      <c r="BV646" s="27"/>
      <c r="BW646" s="27"/>
      <c r="BX646" s="146"/>
      <c r="BY646" s="27"/>
      <c r="CA646" s="146"/>
      <c r="CB646" s="27"/>
      <c r="CD646" s="146"/>
      <c r="CF646" s="27"/>
      <c r="CG646" s="50"/>
      <c r="CH646" s="33"/>
      <c r="CI646" s="27"/>
      <c r="CJ646" s="161"/>
      <c r="CK646" s="27"/>
      <c r="CL646" s="27"/>
      <c r="CM646" s="27"/>
      <c r="CN646" s="27"/>
      <c r="CQ646" s="33"/>
      <c r="CR646" s="78"/>
      <c r="CS646" s="78"/>
      <c r="CT646" s="78"/>
      <c r="CU646" s="78"/>
      <c r="CV646" s="78"/>
      <c r="CW646" s="78"/>
      <c r="CX646" s="78"/>
      <c r="CY646" s="78"/>
      <c r="CZ646" s="78"/>
      <c r="DA646" s="78"/>
      <c r="DB646" s="78"/>
      <c r="DC646" s="78"/>
      <c r="DD646" s="78"/>
      <c r="DE646" s="78"/>
      <c r="DF646" s="78"/>
      <c r="DG646" s="78"/>
      <c r="DH646" s="78"/>
      <c r="DI646" s="78"/>
      <c r="DJ646" s="78"/>
      <c r="DK646" s="78"/>
      <c r="DL646" s="78"/>
      <c r="DM646" s="78"/>
      <c r="DN646" s="78"/>
      <c r="DO646" s="78"/>
      <c r="DP646" s="42"/>
      <c r="DQ646" s="78"/>
      <c r="DR646" s="101"/>
      <c r="DS646" s="33"/>
      <c r="FA646" s="119"/>
      <c r="FB646" s="119"/>
      <c r="FC646" s="119"/>
      <c r="FD646" s="119"/>
      <c r="FE646" s="119"/>
      <c r="FF646" s="119"/>
      <c r="FG646" s="119"/>
      <c r="FH646" s="119"/>
      <c r="FI646" s="119"/>
    </row>
    <row r="647" spans="2:165" s="29" customFormat="1" x14ac:dyDescent="0.25">
      <c r="B647" s="33"/>
      <c r="C647" s="33"/>
      <c r="D647" s="61"/>
      <c r="E647" s="33"/>
      <c r="F647" s="27"/>
      <c r="G647" s="33"/>
      <c r="I647" s="33"/>
      <c r="K647" s="58"/>
      <c r="M647" s="27"/>
      <c r="N647" s="63"/>
      <c r="P647" s="33"/>
      <c r="R647" s="33"/>
      <c r="T647" s="23"/>
      <c r="U647" s="23"/>
      <c r="V647" s="96"/>
      <c r="W647" s="96"/>
      <c r="X647" s="23"/>
      <c r="Y647" s="96"/>
      <c r="Z647" s="96"/>
      <c r="AA647" s="23"/>
      <c r="AB647" s="96"/>
      <c r="AC647" s="96"/>
      <c r="AD647" s="23"/>
      <c r="AE647" s="96"/>
      <c r="AF647" s="96"/>
      <c r="AG647" s="23"/>
      <c r="AH647" s="96"/>
      <c r="AI647" s="96"/>
      <c r="AJ647" s="23"/>
      <c r="AK647" s="96"/>
      <c r="AL647" s="96"/>
      <c r="AM647" s="23"/>
      <c r="AN647" s="96"/>
      <c r="AO647" s="96"/>
      <c r="AP647" s="23"/>
      <c r="AQ647" s="96"/>
      <c r="AR647" s="96"/>
      <c r="AS647" s="23"/>
      <c r="AT647" s="27"/>
      <c r="AU647" s="27"/>
      <c r="AV647" s="33"/>
      <c r="AW647" s="27"/>
      <c r="AX647" s="155"/>
      <c r="AY647" s="65"/>
      <c r="AZ647" s="7"/>
      <c r="BA647" s="62"/>
      <c r="BB647" s="62"/>
      <c r="BC647" s="7"/>
      <c r="BD647" s="62"/>
      <c r="BE647" s="62"/>
      <c r="BF647" s="27"/>
      <c r="BG647" s="62"/>
      <c r="BH647" s="32"/>
      <c r="BI647" s="146"/>
      <c r="BJ647" s="62"/>
      <c r="BK647" s="32"/>
      <c r="BL647" s="146"/>
      <c r="BM647" s="62"/>
      <c r="BN647" s="32"/>
      <c r="BO647" s="146"/>
      <c r="BP647" s="159"/>
      <c r="BQ647" s="64"/>
      <c r="BR647" s="27"/>
      <c r="BS647" s="27"/>
      <c r="BU647" s="146"/>
      <c r="BV647" s="27"/>
      <c r="BW647" s="27"/>
      <c r="BX647" s="146"/>
      <c r="BY647" s="27"/>
      <c r="CA647" s="146"/>
      <c r="CB647" s="27"/>
      <c r="CD647" s="146"/>
      <c r="CF647" s="27"/>
      <c r="CG647" s="50"/>
      <c r="CH647" s="33"/>
      <c r="CI647" s="27"/>
      <c r="CJ647" s="161"/>
      <c r="CK647" s="27"/>
      <c r="CL647" s="27"/>
      <c r="CM647" s="27"/>
      <c r="CN647" s="27"/>
      <c r="CQ647" s="33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42"/>
      <c r="DQ647" s="78"/>
      <c r="DR647" s="101"/>
      <c r="DS647" s="33"/>
      <c r="FA647" s="119"/>
      <c r="FB647" s="119"/>
      <c r="FC647" s="119"/>
      <c r="FD647" s="119"/>
      <c r="FE647" s="119"/>
      <c r="FF647" s="119"/>
      <c r="FG647" s="119"/>
      <c r="FH647" s="119"/>
      <c r="FI647" s="119"/>
    </row>
    <row r="648" spans="2:165" s="29" customFormat="1" x14ac:dyDescent="0.25">
      <c r="B648" s="33"/>
      <c r="C648" s="33"/>
      <c r="D648" s="61"/>
      <c r="E648" s="33"/>
      <c r="F648" s="27"/>
      <c r="G648" s="33"/>
      <c r="I648" s="33"/>
      <c r="K648" s="58"/>
      <c r="M648" s="27"/>
      <c r="N648" s="63"/>
      <c r="P648" s="33"/>
      <c r="R648" s="33"/>
      <c r="T648" s="23"/>
      <c r="U648" s="23"/>
      <c r="V648" s="96"/>
      <c r="W648" s="96"/>
      <c r="X648" s="23"/>
      <c r="Y648" s="96"/>
      <c r="Z648" s="96"/>
      <c r="AA648" s="23"/>
      <c r="AB648" s="96"/>
      <c r="AC648" s="96"/>
      <c r="AD648" s="23"/>
      <c r="AE648" s="96"/>
      <c r="AF648" s="96"/>
      <c r="AG648" s="23"/>
      <c r="AH648" s="96"/>
      <c r="AI648" s="96"/>
      <c r="AJ648" s="23"/>
      <c r="AK648" s="96"/>
      <c r="AL648" s="96"/>
      <c r="AM648" s="23"/>
      <c r="AN648" s="96"/>
      <c r="AO648" s="96"/>
      <c r="AP648" s="23"/>
      <c r="AQ648" s="96"/>
      <c r="AR648" s="96"/>
      <c r="AS648" s="23"/>
      <c r="AT648" s="27"/>
      <c r="AU648" s="27"/>
      <c r="AV648" s="33"/>
      <c r="AW648" s="27"/>
      <c r="AX648" s="155"/>
      <c r="AY648" s="65"/>
      <c r="AZ648" s="7"/>
      <c r="BA648" s="62"/>
      <c r="BB648" s="62"/>
      <c r="BC648" s="7"/>
      <c r="BD648" s="62"/>
      <c r="BE648" s="62"/>
      <c r="BF648" s="27"/>
      <c r="BG648" s="62"/>
      <c r="BH648" s="32"/>
      <c r="BI648" s="146"/>
      <c r="BJ648" s="62"/>
      <c r="BK648" s="32"/>
      <c r="BL648" s="146"/>
      <c r="BM648" s="62"/>
      <c r="BN648" s="32"/>
      <c r="BO648" s="146"/>
      <c r="BP648" s="159"/>
      <c r="BQ648" s="64"/>
      <c r="BR648" s="27"/>
      <c r="BS648" s="27"/>
      <c r="BU648" s="146"/>
      <c r="BV648" s="27"/>
      <c r="BW648" s="27"/>
      <c r="BX648" s="146"/>
      <c r="BY648" s="27"/>
      <c r="CA648" s="146"/>
      <c r="CB648" s="27"/>
      <c r="CD648" s="146"/>
      <c r="CF648" s="27"/>
      <c r="CG648" s="50"/>
      <c r="CH648" s="33"/>
      <c r="CI648" s="27"/>
      <c r="CJ648" s="161"/>
      <c r="CK648" s="27"/>
      <c r="CL648" s="27"/>
      <c r="CM648" s="27"/>
      <c r="CN648" s="27"/>
      <c r="CQ648" s="33"/>
      <c r="CR648" s="78"/>
      <c r="CS648" s="78"/>
      <c r="CT648" s="78"/>
      <c r="CU648" s="78"/>
      <c r="CV648" s="78"/>
      <c r="CW648" s="78"/>
      <c r="CX648" s="78"/>
      <c r="CY648" s="78"/>
      <c r="CZ648" s="78"/>
      <c r="DA648" s="78"/>
      <c r="DB648" s="78"/>
      <c r="DC648" s="78"/>
      <c r="DD648" s="78"/>
      <c r="DE648" s="78"/>
      <c r="DF648" s="78"/>
      <c r="DG648" s="78"/>
      <c r="DH648" s="78"/>
      <c r="DI648" s="78"/>
      <c r="DJ648" s="78"/>
      <c r="DK648" s="78"/>
      <c r="DL648" s="78"/>
      <c r="DM648" s="78"/>
      <c r="DN648" s="78"/>
      <c r="DO648" s="78"/>
      <c r="DP648" s="42"/>
      <c r="DQ648" s="78"/>
      <c r="DR648" s="101"/>
      <c r="DS648" s="33"/>
      <c r="FA648" s="119"/>
      <c r="FB648" s="119"/>
      <c r="FC648" s="119"/>
      <c r="FD648" s="119"/>
      <c r="FE648" s="119"/>
      <c r="FF648" s="119"/>
      <c r="FG648" s="119"/>
      <c r="FH648" s="119"/>
      <c r="FI648" s="119"/>
    </row>
    <row r="649" spans="2:165" s="29" customFormat="1" x14ac:dyDescent="0.25">
      <c r="B649" s="33"/>
      <c r="C649" s="33"/>
      <c r="D649" s="61"/>
      <c r="E649" s="33"/>
      <c r="F649" s="27"/>
      <c r="G649" s="33"/>
      <c r="I649" s="33"/>
      <c r="K649" s="58"/>
      <c r="M649" s="27"/>
      <c r="N649" s="63"/>
      <c r="P649" s="33"/>
      <c r="R649" s="33"/>
      <c r="T649" s="23"/>
      <c r="U649" s="23"/>
      <c r="V649" s="96"/>
      <c r="W649" s="96"/>
      <c r="X649" s="23"/>
      <c r="Y649" s="96"/>
      <c r="Z649" s="96"/>
      <c r="AA649" s="23"/>
      <c r="AB649" s="96"/>
      <c r="AC649" s="96"/>
      <c r="AD649" s="23"/>
      <c r="AE649" s="96"/>
      <c r="AF649" s="96"/>
      <c r="AG649" s="23"/>
      <c r="AH649" s="96"/>
      <c r="AI649" s="96"/>
      <c r="AJ649" s="23"/>
      <c r="AK649" s="96"/>
      <c r="AL649" s="96"/>
      <c r="AM649" s="23"/>
      <c r="AN649" s="96"/>
      <c r="AO649" s="96"/>
      <c r="AP649" s="23"/>
      <c r="AQ649" s="96"/>
      <c r="AR649" s="96"/>
      <c r="AS649" s="23"/>
      <c r="AT649" s="27"/>
      <c r="AU649" s="27"/>
      <c r="AV649" s="33"/>
      <c r="AW649" s="27"/>
      <c r="AX649" s="155"/>
      <c r="AY649" s="65"/>
      <c r="AZ649" s="7"/>
      <c r="BA649" s="62"/>
      <c r="BB649" s="62"/>
      <c r="BC649" s="7"/>
      <c r="BD649" s="62"/>
      <c r="BE649" s="62"/>
      <c r="BF649" s="27"/>
      <c r="BG649" s="62"/>
      <c r="BH649" s="32"/>
      <c r="BI649" s="146"/>
      <c r="BJ649" s="62"/>
      <c r="BK649" s="32"/>
      <c r="BL649" s="146"/>
      <c r="BM649" s="62"/>
      <c r="BN649" s="32"/>
      <c r="BO649" s="146"/>
      <c r="BP649" s="159"/>
      <c r="BQ649" s="64"/>
      <c r="BR649" s="27"/>
      <c r="BS649" s="27"/>
      <c r="BU649" s="146"/>
      <c r="BV649" s="27"/>
      <c r="BW649" s="27"/>
      <c r="BX649" s="146"/>
      <c r="BY649" s="27"/>
      <c r="CA649" s="146"/>
      <c r="CB649" s="27"/>
      <c r="CD649" s="146"/>
      <c r="CF649" s="27"/>
      <c r="CG649" s="50"/>
      <c r="CH649" s="33"/>
      <c r="CI649" s="27"/>
      <c r="CJ649" s="161"/>
      <c r="CK649" s="27"/>
      <c r="CL649" s="27"/>
      <c r="CM649" s="27"/>
      <c r="CN649" s="27"/>
      <c r="CQ649" s="33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  <c r="DL649" s="78"/>
      <c r="DM649" s="78"/>
      <c r="DN649" s="78"/>
      <c r="DO649" s="78"/>
      <c r="DP649" s="42"/>
      <c r="DQ649" s="78"/>
      <c r="DR649" s="101"/>
      <c r="DS649" s="33"/>
      <c r="FA649" s="119"/>
      <c r="FB649" s="119"/>
      <c r="FC649" s="119"/>
      <c r="FD649" s="119"/>
      <c r="FE649" s="119"/>
      <c r="FF649" s="119"/>
      <c r="FG649" s="119"/>
      <c r="FH649" s="119"/>
      <c r="FI649" s="119"/>
    </row>
    <row r="650" spans="2:165" s="29" customFormat="1" x14ac:dyDescent="0.25">
      <c r="B650" s="33"/>
      <c r="C650" s="33"/>
      <c r="D650" s="61"/>
      <c r="E650" s="33"/>
      <c r="F650" s="27"/>
      <c r="G650" s="33"/>
      <c r="I650" s="33"/>
      <c r="K650" s="58"/>
      <c r="M650" s="27"/>
      <c r="N650" s="63"/>
      <c r="P650" s="33"/>
      <c r="R650" s="33"/>
      <c r="T650" s="23"/>
      <c r="U650" s="23"/>
      <c r="V650" s="96"/>
      <c r="W650" s="96"/>
      <c r="X650" s="23"/>
      <c r="Y650" s="96"/>
      <c r="Z650" s="96"/>
      <c r="AA650" s="23"/>
      <c r="AB650" s="96"/>
      <c r="AC650" s="96"/>
      <c r="AD650" s="23"/>
      <c r="AE650" s="96"/>
      <c r="AF650" s="96"/>
      <c r="AG650" s="23"/>
      <c r="AH650" s="96"/>
      <c r="AI650" s="96"/>
      <c r="AJ650" s="23"/>
      <c r="AK650" s="96"/>
      <c r="AL650" s="96"/>
      <c r="AM650" s="23"/>
      <c r="AN650" s="96"/>
      <c r="AO650" s="96"/>
      <c r="AP650" s="23"/>
      <c r="AQ650" s="96"/>
      <c r="AR650" s="96"/>
      <c r="AS650" s="23"/>
      <c r="AT650" s="27"/>
      <c r="AU650" s="27"/>
      <c r="AV650" s="33"/>
      <c r="AW650" s="27"/>
      <c r="AX650" s="155"/>
      <c r="AY650" s="65"/>
      <c r="AZ650" s="7"/>
      <c r="BA650" s="62"/>
      <c r="BB650" s="62"/>
      <c r="BC650" s="7"/>
      <c r="BD650" s="62"/>
      <c r="BE650" s="62"/>
      <c r="BF650" s="27"/>
      <c r="BG650" s="62"/>
      <c r="BH650" s="32"/>
      <c r="BI650" s="146"/>
      <c r="BJ650" s="62"/>
      <c r="BK650" s="32"/>
      <c r="BL650" s="146"/>
      <c r="BM650" s="62"/>
      <c r="BN650" s="32"/>
      <c r="BO650" s="146"/>
      <c r="BP650" s="159"/>
      <c r="BQ650" s="64"/>
      <c r="BR650" s="27"/>
      <c r="BS650" s="27"/>
      <c r="BU650" s="146"/>
      <c r="BV650" s="27"/>
      <c r="BW650" s="27"/>
      <c r="BX650" s="146"/>
      <c r="BY650" s="27"/>
      <c r="CA650" s="146"/>
      <c r="CB650" s="27"/>
      <c r="CD650" s="146"/>
      <c r="CF650" s="27"/>
      <c r="CG650" s="50"/>
      <c r="CH650" s="33"/>
      <c r="CI650" s="27"/>
      <c r="CJ650" s="161"/>
      <c r="CK650" s="27"/>
      <c r="CL650" s="27"/>
      <c r="CM650" s="27"/>
      <c r="CN650" s="27"/>
      <c r="CQ650" s="33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  <c r="DL650" s="78"/>
      <c r="DM650" s="78"/>
      <c r="DN650" s="78"/>
      <c r="DO650" s="78"/>
      <c r="DP650" s="42"/>
      <c r="DQ650" s="78"/>
      <c r="DR650" s="101"/>
      <c r="DS650" s="33"/>
      <c r="FA650" s="119"/>
      <c r="FB650" s="119"/>
      <c r="FC650" s="119"/>
      <c r="FD650" s="119"/>
      <c r="FE650" s="119"/>
      <c r="FF650" s="119"/>
      <c r="FG650" s="119"/>
      <c r="FH650" s="119"/>
      <c r="FI650" s="119"/>
    </row>
    <row r="651" spans="2:165" s="29" customFormat="1" x14ac:dyDescent="0.25">
      <c r="B651" s="33"/>
      <c r="C651" s="33"/>
      <c r="D651" s="61"/>
      <c r="E651" s="33"/>
      <c r="F651" s="27"/>
      <c r="G651" s="33"/>
      <c r="I651" s="33"/>
      <c r="K651" s="58"/>
      <c r="M651" s="27"/>
      <c r="N651" s="63"/>
      <c r="P651" s="33"/>
      <c r="R651" s="33"/>
      <c r="T651" s="23"/>
      <c r="U651" s="23"/>
      <c r="V651" s="96"/>
      <c r="W651" s="96"/>
      <c r="X651" s="23"/>
      <c r="Y651" s="96"/>
      <c r="Z651" s="96"/>
      <c r="AA651" s="23"/>
      <c r="AB651" s="96"/>
      <c r="AC651" s="96"/>
      <c r="AD651" s="23"/>
      <c r="AE651" s="96"/>
      <c r="AF651" s="96"/>
      <c r="AG651" s="23"/>
      <c r="AH651" s="96"/>
      <c r="AI651" s="96"/>
      <c r="AJ651" s="23"/>
      <c r="AK651" s="96"/>
      <c r="AL651" s="96"/>
      <c r="AM651" s="23"/>
      <c r="AN651" s="96"/>
      <c r="AO651" s="96"/>
      <c r="AP651" s="23"/>
      <c r="AQ651" s="96"/>
      <c r="AR651" s="96"/>
      <c r="AS651" s="23"/>
      <c r="AT651" s="27"/>
      <c r="AU651" s="27"/>
      <c r="AV651" s="33"/>
      <c r="AW651" s="27"/>
      <c r="AX651" s="155"/>
      <c r="AY651" s="65"/>
      <c r="AZ651" s="7"/>
      <c r="BA651" s="62"/>
      <c r="BB651" s="62"/>
      <c r="BC651" s="7"/>
      <c r="BD651" s="62"/>
      <c r="BE651" s="62"/>
      <c r="BF651" s="27"/>
      <c r="BG651" s="62"/>
      <c r="BH651" s="32"/>
      <c r="BI651" s="146"/>
      <c r="BJ651" s="62"/>
      <c r="BK651" s="32"/>
      <c r="BL651" s="146"/>
      <c r="BM651" s="62"/>
      <c r="BN651" s="32"/>
      <c r="BO651" s="146"/>
      <c r="BP651" s="159"/>
      <c r="BQ651" s="64"/>
      <c r="BR651" s="27"/>
      <c r="BS651" s="27"/>
      <c r="BU651" s="146"/>
      <c r="BV651" s="27"/>
      <c r="BW651" s="27"/>
      <c r="BX651" s="146"/>
      <c r="BY651" s="27"/>
      <c r="CA651" s="146"/>
      <c r="CB651" s="27"/>
      <c r="CD651" s="146"/>
      <c r="CF651" s="27"/>
      <c r="CG651" s="50"/>
      <c r="CH651" s="33"/>
      <c r="CI651" s="27"/>
      <c r="CJ651" s="161"/>
      <c r="CK651" s="27"/>
      <c r="CL651" s="27"/>
      <c r="CM651" s="27"/>
      <c r="CN651" s="27"/>
      <c r="CQ651" s="33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  <c r="DL651" s="78"/>
      <c r="DM651" s="78"/>
      <c r="DN651" s="78"/>
      <c r="DO651" s="78"/>
      <c r="DP651" s="42"/>
      <c r="DQ651" s="78"/>
      <c r="DR651" s="101"/>
      <c r="DS651" s="33"/>
      <c r="FA651" s="119"/>
      <c r="FB651" s="119"/>
      <c r="FC651" s="119"/>
      <c r="FD651" s="119"/>
      <c r="FE651" s="119"/>
      <c r="FF651" s="119"/>
      <c r="FG651" s="119"/>
      <c r="FH651" s="119"/>
      <c r="FI651" s="119"/>
    </row>
    <row r="652" spans="2:165" s="29" customFormat="1" x14ac:dyDescent="0.25">
      <c r="B652" s="33"/>
      <c r="C652" s="33"/>
      <c r="D652" s="61"/>
      <c r="E652" s="33"/>
      <c r="F652" s="27"/>
      <c r="G652" s="33"/>
      <c r="I652" s="33"/>
      <c r="K652" s="58"/>
      <c r="M652" s="27"/>
      <c r="N652" s="63"/>
      <c r="P652" s="33"/>
      <c r="R652" s="33"/>
      <c r="T652" s="23"/>
      <c r="U652" s="23"/>
      <c r="V652" s="96"/>
      <c r="W652" s="96"/>
      <c r="X652" s="23"/>
      <c r="Y652" s="96"/>
      <c r="Z652" s="96"/>
      <c r="AA652" s="23"/>
      <c r="AB652" s="96"/>
      <c r="AC652" s="96"/>
      <c r="AD652" s="23"/>
      <c r="AE652" s="96"/>
      <c r="AF652" s="96"/>
      <c r="AG652" s="23"/>
      <c r="AH652" s="96"/>
      <c r="AI652" s="96"/>
      <c r="AJ652" s="23"/>
      <c r="AK652" s="96"/>
      <c r="AL652" s="96"/>
      <c r="AM652" s="23"/>
      <c r="AN652" s="96"/>
      <c r="AO652" s="96"/>
      <c r="AP652" s="23"/>
      <c r="AQ652" s="96"/>
      <c r="AR652" s="96"/>
      <c r="AS652" s="23"/>
      <c r="AT652" s="27"/>
      <c r="AU652" s="27"/>
      <c r="AV652" s="33"/>
      <c r="AW652" s="27"/>
      <c r="AX652" s="155"/>
      <c r="AY652" s="65"/>
      <c r="AZ652" s="7"/>
      <c r="BA652" s="62"/>
      <c r="BB652" s="62"/>
      <c r="BC652" s="7"/>
      <c r="BD652" s="62"/>
      <c r="BE652" s="62"/>
      <c r="BF652" s="27"/>
      <c r="BG652" s="62"/>
      <c r="BH652" s="32"/>
      <c r="BI652" s="146"/>
      <c r="BJ652" s="62"/>
      <c r="BK652" s="32"/>
      <c r="BL652" s="146"/>
      <c r="BM652" s="62"/>
      <c r="BN652" s="32"/>
      <c r="BO652" s="146"/>
      <c r="BP652" s="159"/>
      <c r="BQ652" s="64"/>
      <c r="BR652" s="27"/>
      <c r="BS652" s="27"/>
      <c r="BU652" s="146"/>
      <c r="BV652" s="27"/>
      <c r="BW652" s="27"/>
      <c r="BX652" s="146"/>
      <c r="BY652" s="27"/>
      <c r="CA652" s="146"/>
      <c r="CB652" s="27"/>
      <c r="CD652" s="146"/>
      <c r="CF652" s="27"/>
      <c r="CG652" s="50"/>
      <c r="CH652" s="33"/>
      <c r="CI652" s="27"/>
      <c r="CJ652" s="161"/>
      <c r="CK652" s="27"/>
      <c r="CL652" s="27"/>
      <c r="CM652" s="27"/>
      <c r="CN652" s="27"/>
      <c r="CQ652" s="33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  <c r="DL652" s="78"/>
      <c r="DM652" s="78"/>
      <c r="DN652" s="78"/>
      <c r="DO652" s="78"/>
      <c r="DP652" s="42"/>
      <c r="DQ652" s="78"/>
      <c r="DR652" s="101"/>
      <c r="DS652" s="33"/>
      <c r="FA652" s="119"/>
      <c r="FB652" s="119"/>
      <c r="FC652" s="119"/>
      <c r="FD652" s="119"/>
      <c r="FE652" s="119"/>
      <c r="FF652" s="119"/>
      <c r="FG652" s="119"/>
      <c r="FH652" s="119"/>
      <c r="FI652" s="119"/>
    </row>
    <row r="653" spans="2:165" s="29" customFormat="1" x14ac:dyDescent="0.25">
      <c r="B653" s="33"/>
      <c r="C653" s="33"/>
      <c r="D653" s="61"/>
      <c r="E653" s="33"/>
      <c r="F653" s="27"/>
      <c r="G653" s="33"/>
      <c r="I653" s="33"/>
      <c r="K653" s="58"/>
      <c r="M653" s="27"/>
      <c r="N653" s="63"/>
      <c r="P653" s="33"/>
      <c r="R653" s="33"/>
      <c r="T653" s="23"/>
      <c r="U653" s="23"/>
      <c r="V653" s="96"/>
      <c r="W653" s="96"/>
      <c r="X653" s="23"/>
      <c r="Y653" s="96"/>
      <c r="Z653" s="96"/>
      <c r="AA653" s="23"/>
      <c r="AB653" s="96"/>
      <c r="AC653" s="96"/>
      <c r="AD653" s="23"/>
      <c r="AE653" s="96"/>
      <c r="AF653" s="96"/>
      <c r="AG653" s="23"/>
      <c r="AH653" s="96"/>
      <c r="AI653" s="96"/>
      <c r="AJ653" s="23"/>
      <c r="AK653" s="96"/>
      <c r="AL653" s="96"/>
      <c r="AM653" s="23"/>
      <c r="AN653" s="96"/>
      <c r="AO653" s="96"/>
      <c r="AP653" s="23"/>
      <c r="AQ653" s="96"/>
      <c r="AR653" s="96"/>
      <c r="AS653" s="23"/>
      <c r="AT653" s="27"/>
      <c r="AU653" s="27"/>
      <c r="AV653" s="33"/>
      <c r="AW653" s="27"/>
      <c r="AX653" s="155"/>
      <c r="AY653" s="65"/>
      <c r="AZ653" s="7"/>
      <c r="BA653" s="62"/>
      <c r="BB653" s="62"/>
      <c r="BC653" s="7"/>
      <c r="BD653" s="62"/>
      <c r="BE653" s="62"/>
      <c r="BF653" s="27"/>
      <c r="BG653" s="62"/>
      <c r="BH653" s="32"/>
      <c r="BI653" s="146"/>
      <c r="BJ653" s="62"/>
      <c r="BK653" s="32"/>
      <c r="BL653" s="146"/>
      <c r="BM653" s="62"/>
      <c r="BN653" s="32"/>
      <c r="BO653" s="146"/>
      <c r="BP653" s="159"/>
      <c r="BQ653" s="64"/>
      <c r="BR653" s="27"/>
      <c r="BS653" s="27"/>
      <c r="BU653" s="146"/>
      <c r="BV653" s="27"/>
      <c r="BW653" s="27"/>
      <c r="BX653" s="146"/>
      <c r="BY653" s="27"/>
      <c r="CA653" s="146"/>
      <c r="CB653" s="27"/>
      <c r="CD653" s="146"/>
      <c r="CF653" s="27"/>
      <c r="CG653" s="50"/>
      <c r="CH653" s="33"/>
      <c r="CI653" s="27"/>
      <c r="CJ653" s="161"/>
      <c r="CK653" s="27"/>
      <c r="CL653" s="27"/>
      <c r="CM653" s="27"/>
      <c r="CN653" s="27"/>
      <c r="CQ653" s="33"/>
      <c r="CR653" s="78"/>
      <c r="CS653" s="78"/>
      <c r="CT653" s="78"/>
      <c r="CU653" s="78"/>
      <c r="CV653" s="78"/>
      <c r="CW653" s="78"/>
      <c r="CX653" s="78"/>
      <c r="CY653" s="78"/>
      <c r="CZ653" s="78"/>
      <c r="DA653" s="78"/>
      <c r="DB653" s="78"/>
      <c r="DC653" s="78"/>
      <c r="DD653" s="78"/>
      <c r="DE653" s="78"/>
      <c r="DF653" s="78"/>
      <c r="DG653" s="78"/>
      <c r="DH653" s="78"/>
      <c r="DI653" s="78"/>
      <c r="DJ653" s="78"/>
      <c r="DK653" s="78"/>
      <c r="DL653" s="78"/>
      <c r="DM653" s="78"/>
      <c r="DN653" s="78"/>
      <c r="DO653" s="78"/>
      <c r="DP653" s="42"/>
      <c r="DQ653" s="78"/>
      <c r="DR653" s="101"/>
      <c r="DS653" s="33"/>
      <c r="FA653" s="119"/>
      <c r="FB653" s="119"/>
      <c r="FC653" s="119"/>
      <c r="FD653" s="119"/>
      <c r="FE653" s="119"/>
      <c r="FF653" s="119"/>
      <c r="FG653" s="119"/>
      <c r="FH653" s="119"/>
      <c r="FI653" s="119"/>
    </row>
    <row r="654" spans="2:165" s="29" customFormat="1" x14ac:dyDescent="0.25">
      <c r="B654" s="33"/>
      <c r="C654" s="33"/>
      <c r="D654" s="61"/>
      <c r="E654" s="33"/>
      <c r="F654" s="27"/>
      <c r="G654" s="33"/>
      <c r="I654" s="33"/>
      <c r="K654" s="58"/>
      <c r="M654" s="27"/>
      <c r="N654" s="63"/>
      <c r="P654" s="33"/>
      <c r="R654" s="33"/>
      <c r="T654" s="23"/>
      <c r="U654" s="23"/>
      <c r="V654" s="96"/>
      <c r="W654" s="96"/>
      <c r="X654" s="23"/>
      <c r="Y654" s="96"/>
      <c r="Z654" s="96"/>
      <c r="AA654" s="23"/>
      <c r="AB654" s="96"/>
      <c r="AC654" s="96"/>
      <c r="AD654" s="23"/>
      <c r="AE654" s="96"/>
      <c r="AF654" s="96"/>
      <c r="AG654" s="23"/>
      <c r="AH654" s="96"/>
      <c r="AI654" s="96"/>
      <c r="AJ654" s="23"/>
      <c r="AK654" s="96"/>
      <c r="AL654" s="96"/>
      <c r="AM654" s="23"/>
      <c r="AN654" s="96"/>
      <c r="AO654" s="96"/>
      <c r="AP654" s="23"/>
      <c r="AQ654" s="96"/>
      <c r="AR654" s="96"/>
      <c r="AS654" s="23"/>
      <c r="AT654" s="27"/>
      <c r="AU654" s="27"/>
      <c r="AV654" s="33"/>
      <c r="AW654" s="27"/>
      <c r="AX654" s="155"/>
      <c r="AY654" s="65"/>
      <c r="AZ654" s="7"/>
      <c r="BA654" s="62"/>
      <c r="BB654" s="62"/>
      <c r="BC654" s="7"/>
      <c r="BD654" s="62"/>
      <c r="BE654" s="62"/>
      <c r="BF654" s="27"/>
      <c r="BG654" s="62"/>
      <c r="BH654" s="32"/>
      <c r="BI654" s="146"/>
      <c r="BJ654" s="62"/>
      <c r="BK654" s="32"/>
      <c r="BL654" s="146"/>
      <c r="BM654" s="62"/>
      <c r="BN654" s="32"/>
      <c r="BO654" s="146"/>
      <c r="BP654" s="159"/>
      <c r="BQ654" s="64"/>
      <c r="BR654" s="27"/>
      <c r="BS654" s="27"/>
      <c r="BU654" s="146"/>
      <c r="BV654" s="27"/>
      <c r="BW654" s="27"/>
      <c r="BX654" s="146"/>
      <c r="BY654" s="27"/>
      <c r="CA654" s="146"/>
      <c r="CB654" s="27"/>
      <c r="CD654" s="146"/>
      <c r="CF654" s="27"/>
      <c r="CG654" s="50"/>
      <c r="CH654" s="33"/>
      <c r="CI654" s="27"/>
      <c r="CJ654" s="161"/>
      <c r="CK654" s="27"/>
      <c r="CL654" s="27"/>
      <c r="CM654" s="27"/>
      <c r="CN654" s="27"/>
      <c r="CQ654" s="33"/>
      <c r="CR654" s="78"/>
      <c r="CS654" s="78"/>
      <c r="CT654" s="78"/>
      <c r="CU654" s="78"/>
      <c r="CV654" s="78"/>
      <c r="CW654" s="78"/>
      <c r="CX654" s="78"/>
      <c r="CY654" s="78"/>
      <c r="CZ654" s="78"/>
      <c r="DA654" s="78"/>
      <c r="DB654" s="78"/>
      <c r="DC654" s="78"/>
      <c r="DD654" s="78"/>
      <c r="DE654" s="78"/>
      <c r="DF654" s="78"/>
      <c r="DG654" s="78"/>
      <c r="DH654" s="78"/>
      <c r="DI654" s="78"/>
      <c r="DJ654" s="78"/>
      <c r="DK654" s="78"/>
      <c r="DL654" s="78"/>
      <c r="DM654" s="78"/>
      <c r="DN654" s="78"/>
      <c r="DO654" s="78"/>
      <c r="DP654" s="42"/>
      <c r="DQ654" s="78"/>
      <c r="DR654" s="101"/>
      <c r="DS654" s="33"/>
      <c r="FA654" s="119"/>
      <c r="FB654" s="119"/>
      <c r="FC654" s="119"/>
      <c r="FD654" s="119"/>
      <c r="FE654" s="119"/>
      <c r="FF654" s="119"/>
      <c r="FG654" s="119"/>
      <c r="FH654" s="119"/>
      <c r="FI654" s="119"/>
    </row>
    <row r="655" spans="2:165" s="29" customFormat="1" x14ac:dyDescent="0.25">
      <c r="B655" s="33"/>
      <c r="C655" s="33"/>
      <c r="D655" s="61"/>
      <c r="E655" s="33"/>
      <c r="F655" s="27"/>
      <c r="G655" s="33"/>
      <c r="I655" s="33"/>
      <c r="K655" s="58"/>
      <c r="M655" s="27"/>
      <c r="N655" s="63"/>
      <c r="P655" s="33"/>
      <c r="R655" s="33"/>
      <c r="T655" s="23"/>
      <c r="U655" s="23"/>
      <c r="V655" s="96"/>
      <c r="W655" s="96"/>
      <c r="X655" s="23"/>
      <c r="Y655" s="96"/>
      <c r="Z655" s="96"/>
      <c r="AA655" s="23"/>
      <c r="AB655" s="96"/>
      <c r="AC655" s="96"/>
      <c r="AD655" s="23"/>
      <c r="AE655" s="96"/>
      <c r="AF655" s="96"/>
      <c r="AG655" s="23"/>
      <c r="AH655" s="96"/>
      <c r="AI655" s="96"/>
      <c r="AJ655" s="23"/>
      <c r="AK655" s="96"/>
      <c r="AL655" s="96"/>
      <c r="AM655" s="23"/>
      <c r="AN655" s="96"/>
      <c r="AO655" s="96"/>
      <c r="AP655" s="23"/>
      <c r="AQ655" s="96"/>
      <c r="AR655" s="96"/>
      <c r="AS655" s="23"/>
      <c r="AT655" s="27"/>
      <c r="AU655" s="27"/>
      <c r="AV655" s="33"/>
      <c r="AW655" s="27"/>
      <c r="AX655" s="155"/>
      <c r="AY655" s="65"/>
      <c r="AZ655" s="7"/>
      <c r="BA655" s="62"/>
      <c r="BB655" s="62"/>
      <c r="BC655" s="7"/>
      <c r="BD655" s="62"/>
      <c r="BE655" s="62"/>
      <c r="BF655" s="27"/>
      <c r="BG655" s="62"/>
      <c r="BH655" s="32"/>
      <c r="BI655" s="146"/>
      <c r="BJ655" s="62"/>
      <c r="BK655" s="32"/>
      <c r="BL655" s="146"/>
      <c r="BM655" s="62"/>
      <c r="BN655" s="32"/>
      <c r="BO655" s="146"/>
      <c r="BP655" s="159"/>
      <c r="BQ655" s="64"/>
      <c r="BR655" s="27"/>
      <c r="BS655" s="27"/>
      <c r="BU655" s="146"/>
      <c r="BV655" s="27"/>
      <c r="BW655" s="27"/>
      <c r="BX655" s="146"/>
      <c r="BY655" s="27"/>
      <c r="CA655" s="146"/>
      <c r="CB655" s="27"/>
      <c r="CD655" s="146"/>
      <c r="CF655" s="27"/>
      <c r="CG655" s="50"/>
      <c r="CH655" s="33"/>
      <c r="CI655" s="27"/>
      <c r="CJ655" s="161"/>
      <c r="CK655" s="27"/>
      <c r="CL655" s="27"/>
      <c r="CM655" s="27"/>
      <c r="CN655" s="27"/>
      <c r="CQ655" s="33"/>
      <c r="CR655" s="78"/>
      <c r="CS655" s="78"/>
      <c r="CT655" s="78"/>
      <c r="CU655" s="78"/>
      <c r="CV655" s="78"/>
      <c r="CW655" s="78"/>
      <c r="CX655" s="78"/>
      <c r="CY655" s="78"/>
      <c r="CZ655" s="78"/>
      <c r="DA655" s="78"/>
      <c r="DB655" s="78"/>
      <c r="DC655" s="78"/>
      <c r="DD655" s="78"/>
      <c r="DE655" s="78"/>
      <c r="DF655" s="78"/>
      <c r="DG655" s="78"/>
      <c r="DH655" s="78"/>
      <c r="DI655" s="78"/>
      <c r="DJ655" s="78"/>
      <c r="DK655" s="78"/>
      <c r="DL655" s="78"/>
      <c r="DM655" s="78"/>
      <c r="DN655" s="78"/>
      <c r="DO655" s="78"/>
      <c r="DP655" s="42"/>
      <c r="DQ655" s="78"/>
      <c r="DR655" s="101"/>
      <c r="DS655" s="33"/>
      <c r="FA655" s="119"/>
      <c r="FB655" s="119"/>
      <c r="FC655" s="119"/>
      <c r="FD655" s="119"/>
      <c r="FE655" s="119"/>
      <c r="FF655" s="119"/>
      <c r="FG655" s="119"/>
      <c r="FH655" s="119"/>
      <c r="FI655" s="119"/>
    </row>
    <row r="656" spans="2:165" s="29" customFormat="1" x14ac:dyDescent="0.25">
      <c r="B656" s="33"/>
      <c r="C656" s="33"/>
      <c r="D656" s="66"/>
      <c r="E656" s="33"/>
      <c r="F656" s="27"/>
      <c r="G656" s="33"/>
      <c r="I656" s="33"/>
      <c r="K656" s="58"/>
      <c r="M656" s="27"/>
      <c r="N656" s="63"/>
      <c r="P656" s="33"/>
      <c r="R656" s="33"/>
      <c r="T656" s="23"/>
      <c r="U656" s="23"/>
      <c r="V656" s="96"/>
      <c r="W656" s="96"/>
      <c r="X656" s="23"/>
      <c r="Y656" s="96"/>
      <c r="Z656" s="96"/>
      <c r="AA656" s="23"/>
      <c r="AB656" s="96"/>
      <c r="AC656" s="96"/>
      <c r="AD656" s="23"/>
      <c r="AE656" s="96"/>
      <c r="AF656" s="96"/>
      <c r="AG656" s="23"/>
      <c r="AH656" s="96"/>
      <c r="AI656" s="96"/>
      <c r="AJ656" s="23"/>
      <c r="AK656" s="96"/>
      <c r="AL656" s="96"/>
      <c r="AM656" s="23"/>
      <c r="AN656" s="96"/>
      <c r="AO656" s="96"/>
      <c r="AP656" s="23"/>
      <c r="AQ656" s="96"/>
      <c r="AR656" s="96"/>
      <c r="AS656" s="23"/>
      <c r="AT656" s="27"/>
      <c r="AU656" s="27"/>
      <c r="AV656" s="33"/>
      <c r="AW656" s="27"/>
      <c r="AX656" s="155"/>
      <c r="AY656" s="65"/>
      <c r="AZ656" s="7"/>
      <c r="BA656" s="62"/>
      <c r="BB656" s="62"/>
      <c r="BC656" s="7"/>
      <c r="BD656" s="62"/>
      <c r="BE656" s="62"/>
      <c r="BF656" s="27"/>
      <c r="BG656" s="62"/>
      <c r="BH656" s="32"/>
      <c r="BI656" s="146"/>
      <c r="BJ656" s="62"/>
      <c r="BK656" s="32"/>
      <c r="BL656" s="146"/>
      <c r="BM656" s="62"/>
      <c r="BN656" s="32"/>
      <c r="BO656" s="146"/>
      <c r="BP656" s="159"/>
      <c r="BQ656" s="64"/>
      <c r="BR656" s="27"/>
      <c r="BS656" s="27"/>
      <c r="BU656" s="146"/>
      <c r="BV656" s="27"/>
      <c r="BW656" s="27"/>
      <c r="BX656" s="146"/>
      <c r="BY656" s="27"/>
      <c r="CA656" s="146"/>
      <c r="CB656" s="27"/>
      <c r="CD656" s="146"/>
      <c r="CF656" s="27"/>
      <c r="CG656" s="50"/>
      <c r="CH656" s="33"/>
      <c r="CI656" s="27"/>
      <c r="CJ656" s="161"/>
      <c r="CK656" s="27"/>
      <c r="CL656" s="27"/>
      <c r="CM656" s="27"/>
      <c r="CN656" s="27"/>
      <c r="CQ656" s="33"/>
      <c r="CR656" s="78"/>
      <c r="CS656" s="78"/>
      <c r="CT656" s="78"/>
      <c r="CU656" s="78"/>
      <c r="CV656" s="78"/>
      <c r="CW656" s="78"/>
      <c r="CX656" s="78"/>
      <c r="CY656" s="78"/>
      <c r="CZ656" s="78"/>
      <c r="DA656" s="78"/>
      <c r="DB656" s="78"/>
      <c r="DC656" s="78"/>
      <c r="DD656" s="78"/>
      <c r="DE656" s="78"/>
      <c r="DF656" s="78"/>
      <c r="DG656" s="78"/>
      <c r="DH656" s="78"/>
      <c r="DI656" s="78"/>
      <c r="DJ656" s="78"/>
      <c r="DK656" s="78"/>
      <c r="DL656" s="78"/>
      <c r="DM656" s="78"/>
      <c r="DN656" s="78"/>
      <c r="DO656" s="78"/>
      <c r="DP656" s="42"/>
      <c r="DQ656" s="78"/>
      <c r="DR656" s="101"/>
      <c r="DS656" s="33"/>
      <c r="FA656" s="119"/>
      <c r="FB656" s="119"/>
      <c r="FC656" s="119"/>
      <c r="FD656" s="119"/>
      <c r="FE656" s="119"/>
      <c r="FF656" s="119"/>
      <c r="FG656" s="119"/>
      <c r="FH656" s="119"/>
      <c r="FI656" s="119"/>
    </row>
    <row r="657" spans="2:165" s="29" customFormat="1" x14ac:dyDescent="0.25">
      <c r="B657" s="33"/>
      <c r="C657" s="33"/>
      <c r="D657" s="66"/>
      <c r="E657" s="33"/>
      <c r="F657" s="27"/>
      <c r="G657" s="33"/>
      <c r="I657" s="33"/>
      <c r="K657" s="58"/>
      <c r="M657" s="27"/>
      <c r="N657" s="63"/>
      <c r="P657" s="33"/>
      <c r="R657" s="33"/>
      <c r="T657" s="23"/>
      <c r="U657" s="23"/>
      <c r="V657" s="96"/>
      <c r="W657" s="96"/>
      <c r="X657" s="23"/>
      <c r="Y657" s="96"/>
      <c r="Z657" s="96"/>
      <c r="AA657" s="23"/>
      <c r="AB657" s="96"/>
      <c r="AC657" s="96"/>
      <c r="AD657" s="23"/>
      <c r="AE657" s="96"/>
      <c r="AF657" s="96"/>
      <c r="AG657" s="23"/>
      <c r="AH657" s="96"/>
      <c r="AI657" s="96"/>
      <c r="AJ657" s="23"/>
      <c r="AK657" s="96"/>
      <c r="AL657" s="96"/>
      <c r="AM657" s="23"/>
      <c r="AN657" s="96"/>
      <c r="AO657" s="96"/>
      <c r="AP657" s="23"/>
      <c r="AQ657" s="96"/>
      <c r="AR657" s="96"/>
      <c r="AS657" s="23"/>
      <c r="AT657" s="27"/>
      <c r="AU657" s="27"/>
      <c r="AV657" s="33"/>
      <c r="AW657" s="27"/>
      <c r="AX657" s="155"/>
      <c r="AY657" s="65"/>
      <c r="AZ657" s="7"/>
      <c r="BA657" s="62"/>
      <c r="BB657" s="62"/>
      <c r="BC657" s="7"/>
      <c r="BD657" s="62"/>
      <c r="BE657" s="62"/>
      <c r="BF657" s="27"/>
      <c r="BG657" s="62"/>
      <c r="BH657" s="32"/>
      <c r="BI657" s="146"/>
      <c r="BJ657" s="62"/>
      <c r="BK657" s="32"/>
      <c r="BL657" s="146"/>
      <c r="BM657" s="62"/>
      <c r="BN657" s="32"/>
      <c r="BO657" s="146"/>
      <c r="BP657" s="159"/>
      <c r="BQ657" s="64"/>
      <c r="BR657" s="27"/>
      <c r="BS657" s="27"/>
      <c r="BU657" s="146"/>
      <c r="BV657" s="27"/>
      <c r="BW657" s="27"/>
      <c r="BX657" s="146"/>
      <c r="BY657" s="27"/>
      <c r="CA657" s="146"/>
      <c r="CB657" s="27"/>
      <c r="CD657" s="146"/>
      <c r="CF657" s="27"/>
      <c r="CG657" s="50"/>
      <c r="CH657" s="33"/>
      <c r="CI657" s="27"/>
      <c r="CJ657" s="161"/>
      <c r="CK657" s="27"/>
      <c r="CL657" s="27"/>
      <c r="CM657" s="27"/>
      <c r="CN657" s="27"/>
      <c r="CQ657" s="33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42"/>
      <c r="DQ657" s="78"/>
      <c r="DR657" s="101"/>
      <c r="DS657" s="33"/>
      <c r="FA657" s="119"/>
      <c r="FB657" s="119"/>
      <c r="FC657" s="119"/>
      <c r="FD657" s="119"/>
      <c r="FE657" s="119"/>
      <c r="FF657" s="119"/>
      <c r="FG657" s="119"/>
      <c r="FH657" s="119"/>
      <c r="FI657" s="119"/>
    </row>
    <row r="658" spans="2:165" s="29" customFormat="1" x14ac:dyDescent="0.25">
      <c r="B658" s="33"/>
      <c r="C658" s="33"/>
      <c r="D658" s="61"/>
      <c r="E658" s="33"/>
      <c r="F658" s="27"/>
      <c r="G658" s="33"/>
      <c r="I658" s="33"/>
      <c r="K658" s="58"/>
      <c r="M658" s="27"/>
      <c r="N658" s="63"/>
      <c r="P658" s="33"/>
      <c r="R658" s="33"/>
      <c r="T658" s="23"/>
      <c r="U658" s="23"/>
      <c r="V658" s="96"/>
      <c r="W658" s="96"/>
      <c r="X658" s="23"/>
      <c r="Y658" s="96"/>
      <c r="Z658" s="96"/>
      <c r="AA658" s="23"/>
      <c r="AB658" s="96"/>
      <c r="AC658" s="96"/>
      <c r="AD658" s="23"/>
      <c r="AE658" s="96"/>
      <c r="AF658" s="96"/>
      <c r="AG658" s="23"/>
      <c r="AH658" s="96"/>
      <c r="AI658" s="96"/>
      <c r="AJ658" s="23"/>
      <c r="AK658" s="96"/>
      <c r="AL658" s="96"/>
      <c r="AM658" s="23"/>
      <c r="AN658" s="96"/>
      <c r="AO658" s="96"/>
      <c r="AP658" s="23"/>
      <c r="AQ658" s="96"/>
      <c r="AR658" s="96"/>
      <c r="AS658" s="23"/>
      <c r="AT658" s="27"/>
      <c r="AU658" s="27"/>
      <c r="AV658" s="33"/>
      <c r="AW658" s="27"/>
      <c r="AX658" s="155"/>
      <c r="AY658" s="65"/>
      <c r="AZ658" s="7"/>
      <c r="BA658" s="62"/>
      <c r="BB658" s="62"/>
      <c r="BC658" s="7"/>
      <c r="BD658" s="62"/>
      <c r="BE658" s="62"/>
      <c r="BF658" s="27"/>
      <c r="BG658" s="62"/>
      <c r="BH658" s="32"/>
      <c r="BI658" s="146"/>
      <c r="BJ658" s="62"/>
      <c r="BK658" s="32"/>
      <c r="BL658" s="146"/>
      <c r="BM658" s="62"/>
      <c r="BN658" s="32"/>
      <c r="BO658" s="146"/>
      <c r="BP658" s="159"/>
      <c r="BQ658" s="64"/>
      <c r="BR658" s="27"/>
      <c r="BS658" s="27"/>
      <c r="BU658" s="146"/>
      <c r="BV658" s="27"/>
      <c r="BW658" s="27"/>
      <c r="BX658" s="146"/>
      <c r="BY658" s="27"/>
      <c r="CA658" s="146"/>
      <c r="CB658" s="27"/>
      <c r="CD658" s="146"/>
      <c r="CF658" s="27"/>
      <c r="CG658" s="50"/>
      <c r="CH658" s="33"/>
      <c r="CI658" s="27"/>
      <c r="CJ658" s="161"/>
      <c r="CK658" s="27"/>
      <c r="CL658" s="27"/>
      <c r="CM658" s="27"/>
      <c r="CN658" s="27"/>
      <c r="CQ658" s="33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  <c r="DH658" s="78"/>
      <c r="DI658" s="78"/>
      <c r="DJ658" s="78"/>
      <c r="DK658" s="78"/>
      <c r="DL658" s="78"/>
      <c r="DM658" s="78"/>
      <c r="DN658" s="78"/>
      <c r="DO658" s="78"/>
      <c r="DP658" s="42"/>
      <c r="DQ658" s="78"/>
      <c r="DR658" s="101"/>
      <c r="DS658" s="33"/>
      <c r="FA658" s="119"/>
      <c r="FB658" s="119"/>
      <c r="FC658" s="119"/>
      <c r="FD658" s="119"/>
      <c r="FE658" s="119"/>
      <c r="FF658" s="119"/>
      <c r="FG658" s="119"/>
      <c r="FH658" s="119"/>
      <c r="FI658" s="119"/>
    </row>
    <row r="659" spans="2:165" s="29" customFormat="1" x14ac:dyDescent="0.25">
      <c r="B659" s="33"/>
      <c r="C659" s="33"/>
      <c r="D659" s="61"/>
      <c r="E659" s="33"/>
      <c r="F659" s="27"/>
      <c r="G659" s="33"/>
      <c r="I659" s="33"/>
      <c r="K659" s="58"/>
      <c r="M659" s="27"/>
      <c r="N659" s="63"/>
      <c r="P659" s="33"/>
      <c r="R659" s="33"/>
      <c r="T659" s="23"/>
      <c r="U659" s="23"/>
      <c r="V659" s="96"/>
      <c r="W659" s="96"/>
      <c r="X659" s="23"/>
      <c r="Y659" s="96"/>
      <c r="Z659" s="96"/>
      <c r="AA659" s="23"/>
      <c r="AB659" s="96"/>
      <c r="AC659" s="96"/>
      <c r="AD659" s="23"/>
      <c r="AE659" s="96"/>
      <c r="AF659" s="96"/>
      <c r="AG659" s="23"/>
      <c r="AH659" s="96"/>
      <c r="AI659" s="96"/>
      <c r="AJ659" s="23"/>
      <c r="AK659" s="96"/>
      <c r="AL659" s="96"/>
      <c r="AM659" s="23"/>
      <c r="AN659" s="96"/>
      <c r="AO659" s="96"/>
      <c r="AP659" s="23"/>
      <c r="AQ659" s="96"/>
      <c r="AR659" s="96"/>
      <c r="AS659" s="23"/>
      <c r="AT659" s="27"/>
      <c r="AU659" s="27"/>
      <c r="AV659" s="33"/>
      <c r="AW659" s="27"/>
      <c r="AX659" s="155"/>
      <c r="AY659" s="65"/>
      <c r="AZ659" s="7"/>
      <c r="BA659" s="62"/>
      <c r="BB659" s="62"/>
      <c r="BC659" s="7"/>
      <c r="BD659" s="62"/>
      <c r="BE659" s="62"/>
      <c r="BF659" s="27"/>
      <c r="BG659" s="62"/>
      <c r="BH659" s="32"/>
      <c r="BI659" s="146"/>
      <c r="BJ659" s="62"/>
      <c r="BK659" s="32"/>
      <c r="BL659" s="146"/>
      <c r="BM659" s="62"/>
      <c r="BN659" s="32"/>
      <c r="BO659" s="146"/>
      <c r="BP659" s="159"/>
      <c r="BQ659" s="64"/>
      <c r="BR659" s="27"/>
      <c r="BS659" s="27"/>
      <c r="BU659" s="146"/>
      <c r="BV659" s="27"/>
      <c r="BW659" s="27"/>
      <c r="BX659" s="146"/>
      <c r="BY659" s="27"/>
      <c r="CA659" s="146"/>
      <c r="CB659" s="27"/>
      <c r="CD659" s="146"/>
      <c r="CF659" s="27"/>
      <c r="CG659" s="50"/>
      <c r="CH659" s="33"/>
      <c r="CI659" s="27"/>
      <c r="CJ659" s="161"/>
      <c r="CK659" s="27"/>
      <c r="CL659" s="27"/>
      <c r="CM659" s="27"/>
      <c r="CN659" s="27"/>
      <c r="CQ659" s="33"/>
      <c r="CR659" s="78"/>
      <c r="CS659" s="78"/>
      <c r="CT659" s="78"/>
      <c r="CU659" s="78"/>
      <c r="CV659" s="78"/>
      <c r="CW659" s="78"/>
      <c r="CX659" s="78"/>
      <c r="CY659" s="78"/>
      <c r="CZ659" s="78"/>
      <c r="DA659" s="78"/>
      <c r="DB659" s="78"/>
      <c r="DC659" s="78"/>
      <c r="DD659" s="78"/>
      <c r="DE659" s="78"/>
      <c r="DF659" s="78"/>
      <c r="DG659" s="78"/>
      <c r="DH659" s="78"/>
      <c r="DI659" s="78"/>
      <c r="DJ659" s="78"/>
      <c r="DK659" s="78"/>
      <c r="DL659" s="78"/>
      <c r="DM659" s="78"/>
      <c r="DN659" s="78"/>
      <c r="DO659" s="78"/>
      <c r="DP659" s="42"/>
      <c r="DQ659" s="78"/>
      <c r="DR659" s="101"/>
      <c r="DS659" s="33"/>
      <c r="FA659" s="119"/>
      <c r="FB659" s="119"/>
      <c r="FC659" s="119"/>
      <c r="FD659" s="119"/>
      <c r="FE659" s="119"/>
      <c r="FF659" s="119"/>
      <c r="FG659" s="119"/>
      <c r="FH659" s="119"/>
      <c r="FI659" s="119"/>
    </row>
    <row r="660" spans="2:165" s="29" customFormat="1" x14ac:dyDescent="0.25">
      <c r="B660" s="33"/>
      <c r="C660" s="33"/>
      <c r="D660" s="61"/>
      <c r="E660" s="33"/>
      <c r="F660" s="27"/>
      <c r="G660" s="33"/>
      <c r="I660" s="33"/>
      <c r="K660" s="58"/>
      <c r="M660" s="27"/>
      <c r="N660" s="63"/>
      <c r="P660" s="33"/>
      <c r="R660" s="33"/>
      <c r="T660" s="23"/>
      <c r="U660" s="23"/>
      <c r="V660" s="96"/>
      <c r="W660" s="96"/>
      <c r="X660" s="23"/>
      <c r="Y660" s="96"/>
      <c r="Z660" s="96"/>
      <c r="AA660" s="23"/>
      <c r="AB660" s="96"/>
      <c r="AC660" s="96"/>
      <c r="AD660" s="23"/>
      <c r="AE660" s="96"/>
      <c r="AF660" s="96"/>
      <c r="AG660" s="23"/>
      <c r="AH660" s="96"/>
      <c r="AI660" s="96"/>
      <c r="AJ660" s="23"/>
      <c r="AK660" s="96"/>
      <c r="AL660" s="96"/>
      <c r="AM660" s="23"/>
      <c r="AN660" s="96"/>
      <c r="AO660" s="96"/>
      <c r="AP660" s="23"/>
      <c r="AQ660" s="96"/>
      <c r="AR660" s="96"/>
      <c r="AS660" s="23"/>
      <c r="AT660" s="27"/>
      <c r="AU660" s="27"/>
      <c r="AV660" s="33"/>
      <c r="AW660" s="27"/>
      <c r="AX660" s="155"/>
      <c r="AY660" s="65"/>
      <c r="AZ660" s="7"/>
      <c r="BA660" s="62"/>
      <c r="BB660" s="62"/>
      <c r="BC660" s="7"/>
      <c r="BD660" s="62"/>
      <c r="BE660" s="62"/>
      <c r="BF660" s="27"/>
      <c r="BG660" s="62"/>
      <c r="BH660" s="32"/>
      <c r="BI660" s="146"/>
      <c r="BJ660" s="62"/>
      <c r="BK660" s="32"/>
      <c r="BL660" s="146"/>
      <c r="BM660" s="62"/>
      <c r="BN660" s="32"/>
      <c r="BO660" s="146"/>
      <c r="BP660" s="159"/>
      <c r="BQ660" s="64"/>
      <c r="BR660" s="27"/>
      <c r="BS660" s="27"/>
      <c r="BU660" s="146"/>
      <c r="BV660" s="27"/>
      <c r="BW660" s="27"/>
      <c r="BX660" s="146"/>
      <c r="BY660" s="27"/>
      <c r="CA660" s="146"/>
      <c r="CB660" s="27"/>
      <c r="CD660" s="146"/>
      <c r="CF660" s="27"/>
      <c r="CG660" s="50"/>
      <c r="CH660" s="33"/>
      <c r="CI660" s="27"/>
      <c r="CJ660" s="161"/>
      <c r="CK660" s="27"/>
      <c r="CL660" s="27"/>
      <c r="CM660" s="27"/>
      <c r="CN660" s="27"/>
      <c r="CQ660" s="33"/>
      <c r="CR660" s="78"/>
      <c r="CS660" s="78"/>
      <c r="CT660" s="78"/>
      <c r="CU660" s="78"/>
      <c r="CV660" s="78"/>
      <c r="CW660" s="78"/>
      <c r="CX660" s="78"/>
      <c r="CY660" s="78"/>
      <c r="CZ660" s="78"/>
      <c r="DA660" s="78"/>
      <c r="DB660" s="78"/>
      <c r="DC660" s="78"/>
      <c r="DD660" s="78"/>
      <c r="DE660" s="78"/>
      <c r="DF660" s="78"/>
      <c r="DG660" s="78"/>
      <c r="DH660" s="78"/>
      <c r="DI660" s="78"/>
      <c r="DJ660" s="78"/>
      <c r="DK660" s="78"/>
      <c r="DL660" s="78"/>
      <c r="DM660" s="78"/>
      <c r="DN660" s="78"/>
      <c r="DO660" s="78"/>
      <c r="DP660" s="42"/>
      <c r="DQ660" s="78"/>
      <c r="DR660" s="101"/>
      <c r="DS660" s="33"/>
      <c r="FA660" s="119"/>
      <c r="FB660" s="119"/>
      <c r="FC660" s="119"/>
      <c r="FD660" s="119"/>
      <c r="FE660" s="119"/>
      <c r="FF660" s="119"/>
      <c r="FG660" s="119"/>
      <c r="FH660" s="119"/>
      <c r="FI660" s="119"/>
    </row>
    <row r="661" spans="2:165" s="29" customFormat="1" x14ac:dyDescent="0.25">
      <c r="B661" s="33"/>
      <c r="C661" s="33"/>
      <c r="D661" s="61"/>
      <c r="E661" s="33"/>
      <c r="F661" s="27"/>
      <c r="G661" s="33"/>
      <c r="I661" s="33"/>
      <c r="K661" s="58"/>
      <c r="M661" s="27"/>
      <c r="N661" s="63"/>
      <c r="P661" s="33"/>
      <c r="R661" s="33"/>
      <c r="T661" s="23"/>
      <c r="U661" s="23"/>
      <c r="V661" s="96"/>
      <c r="W661" s="96"/>
      <c r="X661" s="23"/>
      <c r="Y661" s="96"/>
      <c r="Z661" s="96"/>
      <c r="AA661" s="23"/>
      <c r="AB661" s="96"/>
      <c r="AC661" s="96"/>
      <c r="AD661" s="23"/>
      <c r="AE661" s="96"/>
      <c r="AF661" s="96"/>
      <c r="AG661" s="23"/>
      <c r="AH661" s="96"/>
      <c r="AI661" s="96"/>
      <c r="AJ661" s="23"/>
      <c r="AK661" s="96"/>
      <c r="AL661" s="96"/>
      <c r="AM661" s="23"/>
      <c r="AN661" s="96"/>
      <c r="AO661" s="96"/>
      <c r="AP661" s="23"/>
      <c r="AQ661" s="96"/>
      <c r="AR661" s="96"/>
      <c r="AS661" s="23"/>
      <c r="AT661" s="27"/>
      <c r="AU661" s="27"/>
      <c r="AV661" s="33"/>
      <c r="AW661" s="27"/>
      <c r="AX661" s="155"/>
      <c r="AY661" s="65"/>
      <c r="AZ661" s="7"/>
      <c r="BA661" s="62"/>
      <c r="BB661" s="62"/>
      <c r="BC661" s="7"/>
      <c r="BD661" s="62"/>
      <c r="BE661" s="62"/>
      <c r="BF661" s="27"/>
      <c r="BG661" s="62"/>
      <c r="BH661" s="32"/>
      <c r="BI661" s="146"/>
      <c r="BJ661" s="62"/>
      <c r="BK661" s="32"/>
      <c r="BL661" s="146"/>
      <c r="BM661" s="62"/>
      <c r="BN661" s="32"/>
      <c r="BO661" s="146"/>
      <c r="BP661" s="159"/>
      <c r="BQ661" s="64"/>
      <c r="BR661" s="27"/>
      <c r="BS661" s="27"/>
      <c r="BU661" s="146"/>
      <c r="BV661" s="27"/>
      <c r="BW661" s="27"/>
      <c r="BX661" s="146"/>
      <c r="BY661" s="27"/>
      <c r="CA661" s="146"/>
      <c r="CB661" s="27"/>
      <c r="CD661" s="146"/>
      <c r="CF661" s="27"/>
      <c r="CG661" s="50"/>
      <c r="CH661" s="33"/>
      <c r="CI661" s="27"/>
      <c r="CJ661" s="161"/>
      <c r="CK661" s="27"/>
      <c r="CL661" s="27"/>
      <c r="CM661" s="27"/>
      <c r="CN661" s="27"/>
      <c r="CQ661" s="33"/>
      <c r="CR661" s="78"/>
      <c r="CS661" s="78"/>
      <c r="CT661" s="78"/>
      <c r="CU661" s="78"/>
      <c r="CV661" s="78"/>
      <c r="CW661" s="78"/>
      <c r="CX661" s="78"/>
      <c r="CY661" s="78"/>
      <c r="CZ661" s="78"/>
      <c r="DA661" s="78"/>
      <c r="DB661" s="78"/>
      <c r="DC661" s="78"/>
      <c r="DD661" s="78"/>
      <c r="DE661" s="78"/>
      <c r="DF661" s="78"/>
      <c r="DG661" s="78"/>
      <c r="DH661" s="78"/>
      <c r="DI661" s="78"/>
      <c r="DJ661" s="78"/>
      <c r="DK661" s="78"/>
      <c r="DL661" s="78"/>
      <c r="DM661" s="78"/>
      <c r="DN661" s="78"/>
      <c r="DO661" s="78"/>
      <c r="DP661" s="42"/>
      <c r="DQ661" s="78"/>
      <c r="DR661" s="101"/>
      <c r="DS661" s="33"/>
      <c r="FA661" s="119"/>
      <c r="FB661" s="119"/>
      <c r="FC661" s="119"/>
      <c r="FD661" s="119"/>
      <c r="FE661" s="119"/>
      <c r="FF661" s="119"/>
      <c r="FG661" s="119"/>
      <c r="FH661" s="119"/>
      <c r="FI661" s="119"/>
    </row>
    <row r="662" spans="2:165" s="29" customFormat="1" x14ac:dyDescent="0.25">
      <c r="B662" s="33"/>
      <c r="C662" s="33"/>
      <c r="D662" s="61"/>
      <c r="E662" s="33"/>
      <c r="F662" s="27"/>
      <c r="G662" s="33"/>
      <c r="I662" s="33"/>
      <c r="K662" s="58"/>
      <c r="M662" s="27"/>
      <c r="N662" s="63"/>
      <c r="P662" s="33"/>
      <c r="R662" s="33"/>
      <c r="T662" s="23"/>
      <c r="U662" s="23"/>
      <c r="V662" s="96"/>
      <c r="W662" s="96"/>
      <c r="X662" s="23"/>
      <c r="Y662" s="96"/>
      <c r="Z662" s="96"/>
      <c r="AA662" s="23"/>
      <c r="AB662" s="96"/>
      <c r="AC662" s="96"/>
      <c r="AD662" s="23"/>
      <c r="AE662" s="96"/>
      <c r="AF662" s="96"/>
      <c r="AG662" s="23"/>
      <c r="AH662" s="96"/>
      <c r="AI662" s="96"/>
      <c r="AJ662" s="23"/>
      <c r="AK662" s="96"/>
      <c r="AL662" s="96"/>
      <c r="AM662" s="23"/>
      <c r="AN662" s="96"/>
      <c r="AO662" s="96"/>
      <c r="AP662" s="23"/>
      <c r="AQ662" s="96"/>
      <c r="AR662" s="96"/>
      <c r="AS662" s="23"/>
      <c r="AT662" s="27"/>
      <c r="AU662" s="27"/>
      <c r="AV662" s="33"/>
      <c r="AW662" s="27"/>
      <c r="AX662" s="155"/>
      <c r="AY662" s="65"/>
      <c r="AZ662" s="7"/>
      <c r="BA662" s="62"/>
      <c r="BB662" s="62"/>
      <c r="BC662" s="7"/>
      <c r="BD662" s="62"/>
      <c r="BE662" s="62"/>
      <c r="BF662" s="27"/>
      <c r="BG662" s="62"/>
      <c r="BH662" s="32"/>
      <c r="BI662" s="146"/>
      <c r="BJ662" s="62"/>
      <c r="BK662" s="32"/>
      <c r="BL662" s="146"/>
      <c r="BM662" s="62"/>
      <c r="BN662" s="32"/>
      <c r="BO662" s="146"/>
      <c r="BP662" s="159"/>
      <c r="BQ662" s="64"/>
      <c r="BR662" s="27"/>
      <c r="BS662" s="27"/>
      <c r="BU662" s="146"/>
      <c r="BV662" s="27"/>
      <c r="BW662" s="27"/>
      <c r="BX662" s="146"/>
      <c r="BY662" s="27"/>
      <c r="CA662" s="146"/>
      <c r="CB662" s="27"/>
      <c r="CD662" s="146"/>
      <c r="CF662" s="27"/>
      <c r="CG662" s="50"/>
      <c r="CH662" s="33"/>
      <c r="CI662" s="27"/>
      <c r="CJ662" s="161"/>
      <c r="CK662" s="27"/>
      <c r="CL662" s="27"/>
      <c r="CM662" s="27"/>
      <c r="CN662" s="27"/>
      <c r="CQ662" s="33"/>
      <c r="CR662" s="78"/>
      <c r="CS662" s="78"/>
      <c r="CT662" s="78"/>
      <c r="CU662" s="78"/>
      <c r="CV662" s="78"/>
      <c r="CW662" s="78"/>
      <c r="CX662" s="78"/>
      <c r="CY662" s="78"/>
      <c r="CZ662" s="78"/>
      <c r="DA662" s="78"/>
      <c r="DB662" s="78"/>
      <c r="DC662" s="78"/>
      <c r="DD662" s="78"/>
      <c r="DE662" s="78"/>
      <c r="DF662" s="78"/>
      <c r="DG662" s="78"/>
      <c r="DH662" s="78"/>
      <c r="DI662" s="78"/>
      <c r="DJ662" s="78"/>
      <c r="DK662" s="78"/>
      <c r="DL662" s="78"/>
      <c r="DM662" s="78"/>
      <c r="DN662" s="78"/>
      <c r="DO662" s="78"/>
      <c r="DP662" s="42"/>
      <c r="DQ662" s="78"/>
      <c r="DR662" s="101"/>
      <c r="DS662" s="33"/>
      <c r="FA662" s="119"/>
      <c r="FB662" s="119"/>
      <c r="FC662" s="119"/>
      <c r="FD662" s="119"/>
      <c r="FE662" s="119"/>
      <c r="FF662" s="119"/>
      <c r="FG662" s="119"/>
      <c r="FH662" s="119"/>
      <c r="FI662" s="119"/>
    </row>
    <row r="663" spans="2:165" s="29" customFormat="1" x14ac:dyDescent="0.25">
      <c r="B663" s="33"/>
      <c r="C663" s="33"/>
      <c r="D663" s="61"/>
      <c r="E663" s="33"/>
      <c r="F663" s="27"/>
      <c r="G663" s="33"/>
      <c r="I663" s="33"/>
      <c r="K663" s="58"/>
      <c r="M663" s="27"/>
      <c r="N663" s="63"/>
      <c r="P663" s="33"/>
      <c r="R663" s="33"/>
      <c r="T663" s="23"/>
      <c r="U663" s="23"/>
      <c r="V663" s="96"/>
      <c r="W663" s="96"/>
      <c r="X663" s="23"/>
      <c r="Y663" s="96"/>
      <c r="Z663" s="96"/>
      <c r="AA663" s="23"/>
      <c r="AB663" s="96"/>
      <c r="AC663" s="96"/>
      <c r="AD663" s="23"/>
      <c r="AE663" s="96"/>
      <c r="AF663" s="96"/>
      <c r="AG663" s="23"/>
      <c r="AH663" s="96"/>
      <c r="AI663" s="96"/>
      <c r="AJ663" s="23"/>
      <c r="AK663" s="96"/>
      <c r="AL663" s="96"/>
      <c r="AM663" s="23"/>
      <c r="AN663" s="96"/>
      <c r="AO663" s="96"/>
      <c r="AP663" s="23"/>
      <c r="AQ663" s="96"/>
      <c r="AR663" s="96"/>
      <c r="AS663" s="23"/>
      <c r="AT663" s="27"/>
      <c r="AU663" s="27"/>
      <c r="AV663" s="33"/>
      <c r="AW663" s="27"/>
      <c r="AX663" s="155"/>
      <c r="AY663" s="65"/>
      <c r="AZ663" s="7"/>
      <c r="BA663" s="62"/>
      <c r="BB663" s="62"/>
      <c r="BC663" s="7"/>
      <c r="BD663" s="62"/>
      <c r="BE663" s="62"/>
      <c r="BF663" s="27"/>
      <c r="BG663" s="62"/>
      <c r="BH663" s="32"/>
      <c r="BI663" s="146"/>
      <c r="BJ663" s="62"/>
      <c r="BK663" s="32"/>
      <c r="BL663" s="146"/>
      <c r="BM663" s="62"/>
      <c r="BN663" s="32"/>
      <c r="BO663" s="146"/>
      <c r="BP663" s="159"/>
      <c r="BQ663" s="64"/>
      <c r="BR663" s="27"/>
      <c r="BS663" s="27"/>
      <c r="BU663" s="146"/>
      <c r="BV663" s="27"/>
      <c r="BW663" s="27"/>
      <c r="BX663" s="146"/>
      <c r="BY663" s="27"/>
      <c r="CA663" s="146"/>
      <c r="CB663" s="27"/>
      <c r="CD663" s="146"/>
      <c r="CF663" s="27"/>
      <c r="CG663" s="50"/>
      <c r="CH663" s="33"/>
      <c r="CI663" s="27"/>
      <c r="CJ663" s="161"/>
      <c r="CK663" s="27"/>
      <c r="CL663" s="27"/>
      <c r="CM663" s="27"/>
      <c r="CN663" s="27"/>
      <c r="CQ663" s="33"/>
      <c r="CR663" s="78"/>
      <c r="CS663" s="78"/>
      <c r="CT663" s="78"/>
      <c r="CU663" s="78"/>
      <c r="CV663" s="78"/>
      <c r="CW663" s="78"/>
      <c r="CX663" s="78"/>
      <c r="CY663" s="78"/>
      <c r="CZ663" s="78"/>
      <c r="DA663" s="78"/>
      <c r="DB663" s="78"/>
      <c r="DC663" s="78"/>
      <c r="DD663" s="78"/>
      <c r="DE663" s="78"/>
      <c r="DF663" s="78"/>
      <c r="DG663" s="78"/>
      <c r="DH663" s="78"/>
      <c r="DI663" s="78"/>
      <c r="DJ663" s="78"/>
      <c r="DK663" s="78"/>
      <c r="DL663" s="78"/>
      <c r="DM663" s="78"/>
      <c r="DN663" s="78"/>
      <c r="DO663" s="78"/>
      <c r="DP663" s="42"/>
      <c r="DQ663" s="78"/>
      <c r="DR663" s="101"/>
      <c r="DS663" s="33"/>
      <c r="FA663" s="119"/>
      <c r="FB663" s="119"/>
      <c r="FC663" s="119"/>
      <c r="FD663" s="119"/>
      <c r="FE663" s="119"/>
      <c r="FF663" s="119"/>
      <c r="FG663" s="119"/>
      <c r="FH663" s="119"/>
      <c r="FI663" s="119"/>
    </row>
    <row r="664" spans="2:165" s="29" customFormat="1" x14ac:dyDescent="0.25">
      <c r="B664" s="33"/>
      <c r="C664" s="33"/>
      <c r="D664" s="61"/>
      <c r="E664" s="33"/>
      <c r="F664" s="27"/>
      <c r="G664" s="33"/>
      <c r="I664" s="33"/>
      <c r="K664" s="58"/>
      <c r="M664" s="27"/>
      <c r="N664" s="63"/>
      <c r="P664" s="33"/>
      <c r="R664" s="33"/>
      <c r="T664" s="23"/>
      <c r="U664" s="23"/>
      <c r="V664" s="96"/>
      <c r="W664" s="96"/>
      <c r="X664" s="23"/>
      <c r="Y664" s="96"/>
      <c r="Z664" s="96"/>
      <c r="AA664" s="23"/>
      <c r="AB664" s="96"/>
      <c r="AC664" s="96"/>
      <c r="AD664" s="23"/>
      <c r="AE664" s="96"/>
      <c r="AF664" s="96"/>
      <c r="AG664" s="23"/>
      <c r="AH664" s="96"/>
      <c r="AI664" s="96"/>
      <c r="AJ664" s="23"/>
      <c r="AK664" s="96"/>
      <c r="AL664" s="96"/>
      <c r="AM664" s="23"/>
      <c r="AN664" s="96"/>
      <c r="AO664" s="96"/>
      <c r="AP664" s="23"/>
      <c r="AQ664" s="96"/>
      <c r="AR664" s="96"/>
      <c r="AS664" s="23"/>
      <c r="AT664" s="27"/>
      <c r="AU664" s="27"/>
      <c r="AV664" s="33"/>
      <c r="AW664" s="27"/>
      <c r="AX664" s="155"/>
      <c r="AY664" s="65"/>
      <c r="AZ664" s="7"/>
      <c r="BA664" s="62"/>
      <c r="BB664" s="62"/>
      <c r="BC664" s="7"/>
      <c r="BD664" s="62"/>
      <c r="BE664" s="62"/>
      <c r="BF664" s="27"/>
      <c r="BG664" s="62"/>
      <c r="BH664" s="32"/>
      <c r="BI664" s="146"/>
      <c r="BJ664" s="62"/>
      <c r="BK664" s="32"/>
      <c r="BL664" s="146"/>
      <c r="BM664" s="62"/>
      <c r="BN664" s="32"/>
      <c r="BO664" s="146"/>
      <c r="BP664" s="159"/>
      <c r="BQ664" s="64"/>
      <c r="BR664" s="27"/>
      <c r="BS664" s="27"/>
      <c r="BU664" s="146"/>
      <c r="BV664" s="27"/>
      <c r="BW664" s="27"/>
      <c r="BX664" s="146"/>
      <c r="BY664" s="27"/>
      <c r="CA664" s="146"/>
      <c r="CB664" s="27"/>
      <c r="CD664" s="146"/>
      <c r="CF664" s="27"/>
      <c r="CG664" s="50"/>
      <c r="CH664" s="33"/>
      <c r="CI664" s="27"/>
      <c r="CJ664" s="161"/>
      <c r="CK664" s="27"/>
      <c r="CL664" s="27"/>
      <c r="CM664" s="27"/>
      <c r="CN664" s="27"/>
      <c r="CQ664" s="33"/>
      <c r="CR664" s="78"/>
      <c r="CS664" s="78"/>
      <c r="CT664" s="78"/>
      <c r="CU664" s="78"/>
      <c r="CV664" s="78"/>
      <c r="CW664" s="78"/>
      <c r="CX664" s="78"/>
      <c r="CY664" s="78"/>
      <c r="CZ664" s="78"/>
      <c r="DA664" s="78"/>
      <c r="DB664" s="78"/>
      <c r="DC664" s="78"/>
      <c r="DD664" s="78"/>
      <c r="DE664" s="78"/>
      <c r="DF664" s="78"/>
      <c r="DG664" s="78"/>
      <c r="DH664" s="78"/>
      <c r="DI664" s="78"/>
      <c r="DJ664" s="78"/>
      <c r="DK664" s="78"/>
      <c r="DL664" s="78"/>
      <c r="DM664" s="78"/>
      <c r="DN664" s="78"/>
      <c r="DO664" s="78"/>
      <c r="DP664" s="42"/>
      <c r="DQ664" s="78"/>
      <c r="DR664" s="101"/>
      <c r="DS664" s="33"/>
      <c r="FA664" s="119"/>
      <c r="FB664" s="119"/>
      <c r="FC664" s="119"/>
      <c r="FD664" s="119"/>
      <c r="FE664" s="119"/>
      <c r="FF664" s="119"/>
      <c r="FG664" s="119"/>
      <c r="FH664" s="119"/>
      <c r="FI664" s="119"/>
    </row>
    <row r="665" spans="2:165" s="29" customFormat="1" x14ac:dyDescent="0.25">
      <c r="B665" s="33"/>
      <c r="C665" s="33"/>
      <c r="D665" s="61"/>
      <c r="E665" s="33"/>
      <c r="F665" s="27"/>
      <c r="G665" s="33"/>
      <c r="I665" s="33"/>
      <c r="K665" s="58"/>
      <c r="M665" s="27"/>
      <c r="N665" s="63"/>
      <c r="P665" s="33"/>
      <c r="R665" s="33"/>
      <c r="T665" s="23"/>
      <c r="U665" s="23"/>
      <c r="V665" s="96"/>
      <c r="W665" s="96"/>
      <c r="X665" s="23"/>
      <c r="Y665" s="96"/>
      <c r="Z665" s="96"/>
      <c r="AA665" s="23"/>
      <c r="AB665" s="96"/>
      <c r="AC665" s="96"/>
      <c r="AD665" s="23"/>
      <c r="AE665" s="96"/>
      <c r="AF665" s="96"/>
      <c r="AG665" s="23"/>
      <c r="AH665" s="96"/>
      <c r="AI665" s="96"/>
      <c r="AJ665" s="23"/>
      <c r="AK665" s="96"/>
      <c r="AL665" s="96"/>
      <c r="AM665" s="23"/>
      <c r="AN665" s="96"/>
      <c r="AO665" s="96"/>
      <c r="AP665" s="23"/>
      <c r="AQ665" s="96"/>
      <c r="AR665" s="96"/>
      <c r="AS665" s="23"/>
      <c r="AT665" s="27"/>
      <c r="AU665" s="27"/>
      <c r="AV665" s="33"/>
      <c r="AW665" s="27"/>
      <c r="AX665" s="155"/>
      <c r="AY665" s="65"/>
      <c r="AZ665" s="7"/>
      <c r="BA665" s="62"/>
      <c r="BB665" s="62"/>
      <c r="BC665" s="7"/>
      <c r="BD665" s="62"/>
      <c r="BE665" s="62"/>
      <c r="BF665" s="27"/>
      <c r="BG665" s="62"/>
      <c r="BH665" s="32"/>
      <c r="BI665" s="146"/>
      <c r="BJ665" s="62"/>
      <c r="BK665" s="32"/>
      <c r="BL665" s="146"/>
      <c r="BM665" s="62"/>
      <c r="BN665" s="32"/>
      <c r="BO665" s="146"/>
      <c r="BP665" s="159"/>
      <c r="BQ665" s="64"/>
      <c r="BR665" s="27"/>
      <c r="BS665" s="27"/>
      <c r="BU665" s="146"/>
      <c r="BV665" s="27"/>
      <c r="BW665" s="27"/>
      <c r="BX665" s="146"/>
      <c r="BY665" s="27"/>
      <c r="CA665" s="146"/>
      <c r="CB665" s="27"/>
      <c r="CD665" s="146"/>
      <c r="CF665" s="27"/>
      <c r="CG665" s="50"/>
      <c r="CH665" s="33"/>
      <c r="CI665" s="27"/>
      <c r="CJ665" s="161"/>
      <c r="CK665" s="27"/>
      <c r="CL665" s="27"/>
      <c r="CM665" s="27"/>
      <c r="CN665" s="27"/>
      <c r="CQ665" s="33"/>
      <c r="CR665" s="78"/>
      <c r="CS665" s="78"/>
      <c r="CT665" s="78"/>
      <c r="CU665" s="78"/>
      <c r="CV665" s="78"/>
      <c r="CW665" s="78"/>
      <c r="CX665" s="78"/>
      <c r="CY665" s="78"/>
      <c r="CZ665" s="78"/>
      <c r="DA665" s="78"/>
      <c r="DB665" s="78"/>
      <c r="DC665" s="78"/>
      <c r="DD665" s="78"/>
      <c r="DE665" s="78"/>
      <c r="DF665" s="78"/>
      <c r="DG665" s="78"/>
      <c r="DH665" s="78"/>
      <c r="DI665" s="78"/>
      <c r="DJ665" s="78"/>
      <c r="DK665" s="78"/>
      <c r="DL665" s="78"/>
      <c r="DM665" s="78"/>
      <c r="DN665" s="78"/>
      <c r="DO665" s="78"/>
      <c r="DP665" s="42"/>
      <c r="DQ665" s="78"/>
      <c r="DR665" s="101"/>
      <c r="DS665" s="33"/>
      <c r="FA665" s="119"/>
      <c r="FB665" s="119"/>
      <c r="FC665" s="119"/>
      <c r="FD665" s="119"/>
      <c r="FE665" s="119"/>
      <c r="FF665" s="119"/>
      <c r="FG665" s="119"/>
      <c r="FH665" s="119"/>
      <c r="FI665" s="119"/>
    </row>
    <row r="666" spans="2:165" s="29" customFormat="1" x14ac:dyDescent="0.25">
      <c r="B666" s="33"/>
      <c r="C666" s="33"/>
      <c r="D666" s="61"/>
      <c r="E666" s="33"/>
      <c r="F666" s="27"/>
      <c r="G666" s="33"/>
      <c r="I666" s="33"/>
      <c r="K666" s="58"/>
      <c r="M666" s="27"/>
      <c r="N666" s="63"/>
      <c r="P666" s="33"/>
      <c r="R666" s="33"/>
      <c r="T666" s="23"/>
      <c r="U666" s="23"/>
      <c r="V666" s="96"/>
      <c r="W666" s="96"/>
      <c r="X666" s="23"/>
      <c r="Y666" s="96"/>
      <c r="Z666" s="96"/>
      <c r="AA666" s="23"/>
      <c r="AB666" s="96"/>
      <c r="AC666" s="96"/>
      <c r="AD666" s="23"/>
      <c r="AE666" s="96"/>
      <c r="AF666" s="96"/>
      <c r="AG666" s="23"/>
      <c r="AH666" s="96"/>
      <c r="AI666" s="96"/>
      <c r="AJ666" s="23"/>
      <c r="AK666" s="96"/>
      <c r="AL666" s="96"/>
      <c r="AM666" s="23"/>
      <c r="AN666" s="96"/>
      <c r="AO666" s="96"/>
      <c r="AP666" s="23"/>
      <c r="AQ666" s="96"/>
      <c r="AR666" s="96"/>
      <c r="AS666" s="23"/>
      <c r="AT666" s="27"/>
      <c r="AU666" s="27"/>
      <c r="AV666" s="33"/>
      <c r="AW666" s="27"/>
      <c r="AX666" s="155"/>
      <c r="AY666" s="65"/>
      <c r="AZ666" s="7"/>
      <c r="BA666" s="62"/>
      <c r="BB666" s="62"/>
      <c r="BC666" s="7"/>
      <c r="BD666" s="62"/>
      <c r="BE666" s="62"/>
      <c r="BF666" s="27"/>
      <c r="BG666" s="62"/>
      <c r="BH666" s="32"/>
      <c r="BI666" s="146"/>
      <c r="BJ666" s="62"/>
      <c r="BK666" s="32"/>
      <c r="BL666" s="146"/>
      <c r="BM666" s="62"/>
      <c r="BN666" s="32"/>
      <c r="BO666" s="146"/>
      <c r="BP666" s="159"/>
      <c r="BQ666" s="64"/>
      <c r="BR666" s="27"/>
      <c r="BS666" s="27"/>
      <c r="BU666" s="146"/>
      <c r="BV666" s="27"/>
      <c r="BW666" s="27"/>
      <c r="BX666" s="146"/>
      <c r="BY666" s="27"/>
      <c r="CA666" s="146"/>
      <c r="CB666" s="27"/>
      <c r="CD666" s="146"/>
      <c r="CF666" s="27"/>
      <c r="CG666" s="50"/>
      <c r="CH666" s="33"/>
      <c r="CI666" s="27"/>
      <c r="CJ666" s="161"/>
      <c r="CK666" s="27"/>
      <c r="CL666" s="27"/>
      <c r="CM666" s="27"/>
      <c r="CN666" s="27"/>
      <c r="CQ666" s="33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42"/>
      <c r="DQ666" s="78"/>
      <c r="DR666" s="101"/>
      <c r="DS666" s="33"/>
      <c r="FA666" s="119"/>
      <c r="FB666" s="119"/>
      <c r="FC666" s="119"/>
      <c r="FD666" s="119"/>
      <c r="FE666" s="119"/>
      <c r="FF666" s="119"/>
      <c r="FG666" s="119"/>
      <c r="FH666" s="119"/>
      <c r="FI666" s="119"/>
    </row>
    <row r="667" spans="2:165" s="29" customFormat="1" x14ac:dyDescent="0.25">
      <c r="B667" s="33"/>
      <c r="C667" s="33"/>
      <c r="D667" s="61"/>
      <c r="E667" s="33"/>
      <c r="F667" s="27"/>
      <c r="G667" s="33"/>
      <c r="I667" s="33"/>
      <c r="K667" s="58"/>
      <c r="M667" s="27"/>
      <c r="N667" s="63"/>
      <c r="P667" s="33"/>
      <c r="R667" s="33"/>
      <c r="T667" s="23"/>
      <c r="U667" s="23"/>
      <c r="V667" s="96"/>
      <c r="W667" s="96"/>
      <c r="X667" s="23"/>
      <c r="Y667" s="96"/>
      <c r="Z667" s="96"/>
      <c r="AA667" s="23"/>
      <c r="AB667" s="96"/>
      <c r="AC667" s="96"/>
      <c r="AD667" s="23"/>
      <c r="AE667" s="96"/>
      <c r="AF667" s="96"/>
      <c r="AG667" s="23"/>
      <c r="AH667" s="96"/>
      <c r="AI667" s="96"/>
      <c r="AJ667" s="23"/>
      <c r="AK667" s="96"/>
      <c r="AL667" s="96"/>
      <c r="AM667" s="23"/>
      <c r="AN667" s="96"/>
      <c r="AO667" s="96"/>
      <c r="AP667" s="23"/>
      <c r="AQ667" s="96"/>
      <c r="AR667" s="96"/>
      <c r="AS667" s="23"/>
      <c r="AT667" s="27"/>
      <c r="AU667" s="27"/>
      <c r="AV667" s="33"/>
      <c r="AW667" s="27"/>
      <c r="AX667" s="155"/>
      <c r="AY667" s="65"/>
      <c r="AZ667" s="7"/>
      <c r="BA667" s="62"/>
      <c r="BB667" s="62"/>
      <c r="BC667" s="7"/>
      <c r="BD667" s="62"/>
      <c r="BE667" s="62"/>
      <c r="BF667" s="27"/>
      <c r="BG667" s="62"/>
      <c r="BH667" s="32"/>
      <c r="BI667" s="146"/>
      <c r="BJ667" s="62"/>
      <c r="BK667" s="32"/>
      <c r="BL667" s="146"/>
      <c r="BM667" s="62"/>
      <c r="BN667" s="32"/>
      <c r="BO667" s="146"/>
      <c r="BP667" s="159"/>
      <c r="BQ667" s="64"/>
      <c r="BR667" s="27"/>
      <c r="BS667" s="27"/>
      <c r="BU667" s="146"/>
      <c r="BV667" s="27"/>
      <c r="BW667" s="27"/>
      <c r="BX667" s="146"/>
      <c r="BY667" s="27"/>
      <c r="CA667" s="146"/>
      <c r="CB667" s="27"/>
      <c r="CD667" s="146"/>
      <c r="CF667" s="27"/>
      <c r="CG667" s="50"/>
      <c r="CH667" s="33"/>
      <c r="CI667" s="27"/>
      <c r="CJ667" s="161"/>
      <c r="CK667" s="27"/>
      <c r="CL667" s="27"/>
      <c r="CM667" s="27"/>
      <c r="CN667" s="27"/>
      <c r="CQ667" s="33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42"/>
      <c r="DQ667" s="78"/>
      <c r="DR667" s="101"/>
      <c r="DS667" s="33"/>
      <c r="FA667" s="119"/>
      <c r="FB667" s="119"/>
      <c r="FC667" s="119"/>
      <c r="FD667" s="119"/>
      <c r="FE667" s="119"/>
      <c r="FF667" s="119"/>
      <c r="FG667" s="119"/>
      <c r="FH667" s="119"/>
      <c r="FI667" s="119"/>
    </row>
    <row r="668" spans="2:165" s="29" customFormat="1" x14ac:dyDescent="0.25">
      <c r="B668" s="33"/>
      <c r="C668" s="33"/>
      <c r="D668" s="61"/>
      <c r="E668" s="33"/>
      <c r="F668" s="27"/>
      <c r="G668" s="33"/>
      <c r="I668" s="33"/>
      <c r="K668" s="58"/>
      <c r="M668" s="27"/>
      <c r="N668" s="63"/>
      <c r="P668" s="33"/>
      <c r="R668" s="33"/>
      <c r="T668" s="23"/>
      <c r="U668" s="23"/>
      <c r="V668" s="96"/>
      <c r="W668" s="96"/>
      <c r="X668" s="23"/>
      <c r="Y668" s="96"/>
      <c r="Z668" s="96"/>
      <c r="AA668" s="23"/>
      <c r="AB668" s="96"/>
      <c r="AC668" s="96"/>
      <c r="AD668" s="23"/>
      <c r="AE668" s="96"/>
      <c r="AF668" s="96"/>
      <c r="AG668" s="23"/>
      <c r="AH668" s="96"/>
      <c r="AI668" s="96"/>
      <c r="AJ668" s="23"/>
      <c r="AK668" s="96"/>
      <c r="AL668" s="96"/>
      <c r="AM668" s="23"/>
      <c r="AN668" s="96"/>
      <c r="AO668" s="96"/>
      <c r="AP668" s="23"/>
      <c r="AQ668" s="96"/>
      <c r="AR668" s="96"/>
      <c r="AS668" s="23"/>
      <c r="AT668" s="27"/>
      <c r="AU668" s="27"/>
      <c r="AV668" s="33"/>
      <c r="AW668" s="27"/>
      <c r="AX668" s="155"/>
      <c r="AY668" s="65"/>
      <c r="AZ668" s="7"/>
      <c r="BA668" s="62"/>
      <c r="BB668" s="62"/>
      <c r="BC668" s="7"/>
      <c r="BD668" s="62"/>
      <c r="BE668" s="62"/>
      <c r="BF668" s="27"/>
      <c r="BG668" s="62"/>
      <c r="BH668" s="32"/>
      <c r="BI668" s="146"/>
      <c r="BJ668" s="62"/>
      <c r="BK668" s="32"/>
      <c r="BL668" s="146"/>
      <c r="BM668" s="62"/>
      <c r="BN668" s="32"/>
      <c r="BO668" s="146"/>
      <c r="BP668" s="159"/>
      <c r="BQ668" s="64"/>
      <c r="BR668" s="27"/>
      <c r="BS668" s="27"/>
      <c r="BU668" s="146"/>
      <c r="BV668" s="27"/>
      <c r="BW668" s="27"/>
      <c r="BX668" s="146"/>
      <c r="BY668" s="27"/>
      <c r="CA668" s="146"/>
      <c r="CB668" s="27"/>
      <c r="CD668" s="146"/>
      <c r="CF668" s="27"/>
      <c r="CG668" s="50"/>
      <c r="CH668" s="33"/>
      <c r="CI668" s="27"/>
      <c r="CJ668" s="161"/>
      <c r="CK668" s="27"/>
      <c r="CL668" s="27"/>
      <c r="CM668" s="27"/>
      <c r="CN668" s="27"/>
      <c r="CQ668" s="33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  <c r="DL668" s="78"/>
      <c r="DM668" s="78"/>
      <c r="DN668" s="78"/>
      <c r="DO668" s="78"/>
      <c r="DP668" s="42"/>
      <c r="DQ668" s="78"/>
      <c r="DR668" s="101"/>
      <c r="DS668" s="33"/>
      <c r="FA668" s="119"/>
      <c r="FB668" s="119"/>
      <c r="FC668" s="119"/>
      <c r="FD668" s="119"/>
      <c r="FE668" s="119"/>
      <c r="FF668" s="119"/>
      <c r="FG668" s="119"/>
      <c r="FH668" s="119"/>
      <c r="FI668" s="119"/>
    </row>
    <row r="669" spans="2:165" s="29" customFormat="1" x14ac:dyDescent="0.25">
      <c r="B669" s="33"/>
      <c r="C669" s="33"/>
      <c r="D669" s="61"/>
      <c r="E669" s="33"/>
      <c r="F669" s="27"/>
      <c r="G669" s="33"/>
      <c r="I669" s="33"/>
      <c r="K669" s="58"/>
      <c r="M669" s="27"/>
      <c r="N669" s="63"/>
      <c r="P669" s="33"/>
      <c r="R669" s="33"/>
      <c r="T669" s="23"/>
      <c r="U669" s="23"/>
      <c r="V669" s="96"/>
      <c r="W669" s="96"/>
      <c r="X669" s="23"/>
      <c r="Y669" s="96"/>
      <c r="Z669" s="96"/>
      <c r="AA669" s="23"/>
      <c r="AB669" s="96"/>
      <c r="AC669" s="96"/>
      <c r="AD669" s="23"/>
      <c r="AE669" s="96"/>
      <c r="AF669" s="96"/>
      <c r="AG669" s="23"/>
      <c r="AH669" s="96"/>
      <c r="AI669" s="96"/>
      <c r="AJ669" s="23"/>
      <c r="AK669" s="96"/>
      <c r="AL669" s="96"/>
      <c r="AM669" s="23"/>
      <c r="AN669" s="96"/>
      <c r="AO669" s="96"/>
      <c r="AP669" s="23"/>
      <c r="AQ669" s="96"/>
      <c r="AR669" s="96"/>
      <c r="AS669" s="23"/>
      <c r="AT669" s="27"/>
      <c r="AU669" s="27"/>
      <c r="AV669" s="33"/>
      <c r="AW669" s="27"/>
      <c r="AX669" s="155"/>
      <c r="AY669" s="65"/>
      <c r="AZ669" s="7"/>
      <c r="BA669" s="62"/>
      <c r="BB669" s="62"/>
      <c r="BC669" s="7"/>
      <c r="BD669" s="62"/>
      <c r="BE669" s="62"/>
      <c r="BF669" s="27"/>
      <c r="BG669" s="62"/>
      <c r="BH669" s="32"/>
      <c r="BI669" s="146"/>
      <c r="BJ669" s="62"/>
      <c r="BK669" s="32"/>
      <c r="BL669" s="146"/>
      <c r="BM669" s="62"/>
      <c r="BN669" s="32"/>
      <c r="BO669" s="146"/>
      <c r="BP669" s="159"/>
      <c r="BQ669" s="64"/>
      <c r="BR669" s="27"/>
      <c r="BS669" s="27"/>
      <c r="BU669" s="146"/>
      <c r="BV669" s="27"/>
      <c r="BW669" s="27"/>
      <c r="BX669" s="146"/>
      <c r="BY669" s="27"/>
      <c r="CA669" s="146"/>
      <c r="CB669" s="27"/>
      <c r="CD669" s="146"/>
      <c r="CF669" s="27"/>
      <c r="CG669" s="50"/>
      <c r="CH669" s="33"/>
      <c r="CI669" s="27"/>
      <c r="CJ669" s="161"/>
      <c r="CK669" s="27"/>
      <c r="CL669" s="27"/>
      <c r="CM669" s="27"/>
      <c r="CN669" s="27"/>
      <c r="CQ669" s="33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  <c r="DL669" s="78"/>
      <c r="DM669" s="78"/>
      <c r="DN669" s="78"/>
      <c r="DO669" s="78"/>
      <c r="DP669" s="42"/>
      <c r="DQ669" s="78"/>
      <c r="DR669" s="101"/>
      <c r="DS669" s="33"/>
      <c r="FA669" s="119"/>
      <c r="FB669" s="119"/>
      <c r="FC669" s="119"/>
      <c r="FD669" s="119"/>
      <c r="FE669" s="119"/>
      <c r="FF669" s="119"/>
      <c r="FG669" s="119"/>
      <c r="FH669" s="119"/>
      <c r="FI669" s="119"/>
    </row>
    <row r="670" spans="2:165" s="29" customFormat="1" x14ac:dyDescent="0.25">
      <c r="B670" s="33"/>
      <c r="C670" s="33"/>
      <c r="D670" s="61"/>
      <c r="E670" s="33"/>
      <c r="F670" s="27"/>
      <c r="G670" s="33"/>
      <c r="I670" s="33"/>
      <c r="K670" s="58"/>
      <c r="M670" s="27"/>
      <c r="N670" s="63"/>
      <c r="P670" s="33"/>
      <c r="R670" s="33"/>
      <c r="T670" s="23"/>
      <c r="U670" s="23"/>
      <c r="V670" s="96"/>
      <c r="W670" s="96"/>
      <c r="X670" s="23"/>
      <c r="Y670" s="96"/>
      <c r="Z670" s="96"/>
      <c r="AA670" s="23"/>
      <c r="AB670" s="96"/>
      <c r="AC670" s="96"/>
      <c r="AD670" s="23"/>
      <c r="AE670" s="96"/>
      <c r="AF670" s="96"/>
      <c r="AG670" s="23"/>
      <c r="AH670" s="96"/>
      <c r="AI670" s="96"/>
      <c r="AJ670" s="23"/>
      <c r="AK670" s="96"/>
      <c r="AL670" s="96"/>
      <c r="AM670" s="23"/>
      <c r="AN670" s="96"/>
      <c r="AO670" s="96"/>
      <c r="AP670" s="23"/>
      <c r="AQ670" s="96"/>
      <c r="AR670" s="96"/>
      <c r="AS670" s="23"/>
      <c r="AT670" s="27"/>
      <c r="AU670" s="27"/>
      <c r="AV670" s="33"/>
      <c r="AW670" s="27"/>
      <c r="AX670" s="155"/>
      <c r="AY670" s="65"/>
      <c r="AZ670" s="7"/>
      <c r="BA670" s="62"/>
      <c r="BB670" s="62"/>
      <c r="BC670" s="7"/>
      <c r="BD670" s="62"/>
      <c r="BE670" s="62"/>
      <c r="BF670" s="27"/>
      <c r="BG670" s="62"/>
      <c r="BH670" s="32"/>
      <c r="BI670" s="146"/>
      <c r="BJ670" s="62"/>
      <c r="BK670" s="32"/>
      <c r="BL670" s="146"/>
      <c r="BM670" s="62"/>
      <c r="BN670" s="32"/>
      <c r="BO670" s="146"/>
      <c r="BP670" s="159"/>
      <c r="BQ670" s="64"/>
      <c r="BR670" s="27"/>
      <c r="BS670" s="27"/>
      <c r="BU670" s="146"/>
      <c r="BV670" s="27"/>
      <c r="BW670" s="27"/>
      <c r="BX670" s="146"/>
      <c r="BY670" s="27"/>
      <c r="CA670" s="146"/>
      <c r="CB670" s="27"/>
      <c r="CD670" s="146"/>
      <c r="CF670" s="27"/>
      <c r="CG670" s="50"/>
      <c r="CH670" s="33"/>
      <c r="CI670" s="27"/>
      <c r="CJ670" s="161"/>
      <c r="CK670" s="27"/>
      <c r="CL670" s="27"/>
      <c r="CM670" s="27"/>
      <c r="CN670" s="27"/>
      <c r="CQ670" s="33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  <c r="DL670" s="78"/>
      <c r="DM670" s="78"/>
      <c r="DN670" s="78"/>
      <c r="DO670" s="78"/>
      <c r="DP670" s="42"/>
      <c r="DQ670" s="78"/>
      <c r="DR670" s="101"/>
      <c r="DS670" s="33"/>
      <c r="FA670" s="119"/>
      <c r="FB670" s="119"/>
      <c r="FC670" s="119"/>
      <c r="FD670" s="119"/>
      <c r="FE670" s="119"/>
      <c r="FF670" s="119"/>
      <c r="FG670" s="119"/>
      <c r="FH670" s="119"/>
      <c r="FI670" s="119"/>
    </row>
    <row r="671" spans="2:165" s="29" customFormat="1" x14ac:dyDescent="0.25">
      <c r="B671" s="33"/>
      <c r="C671" s="33"/>
      <c r="D671" s="66"/>
      <c r="E671" s="33"/>
      <c r="F671" s="27"/>
      <c r="G671" s="33"/>
      <c r="I671" s="33"/>
      <c r="K671" s="58"/>
      <c r="M671" s="27"/>
      <c r="N671" s="63"/>
      <c r="P671" s="33"/>
      <c r="R671" s="33"/>
      <c r="T671" s="23"/>
      <c r="U671" s="23"/>
      <c r="V671" s="96"/>
      <c r="W671" s="96"/>
      <c r="X671" s="23"/>
      <c r="Y671" s="96"/>
      <c r="Z671" s="96"/>
      <c r="AA671" s="23"/>
      <c r="AB671" s="96"/>
      <c r="AC671" s="96"/>
      <c r="AD671" s="23"/>
      <c r="AE671" s="96"/>
      <c r="AF671" s="96"/>
      <c r="AG671" s="23"/>
      <c r="AH671" s="96"/>
      <c r="AI671" s="96"/>
      <c r="AJ671" s="23"/>
      <c r="AK671" s="96"/>
      <c r="AL671" s="96"/>
      <c r="AM671" s="23"/>
      <c r="AN671" s="96"/>
      <c r="AO671" s="96"/>
      <c r="AP671" s="23"/>
      <c r="AQ671" s="96"/>
      <c r="AR671" s="96"/>
      <c r="AS671" s="23"/>
      <c r="AT671" s="27"/>
      <c r="AU671" s="27"/>
      <c r="AV671" s="33"/>
      <c r="AW671" s="27"/>
      <c r="AX671" s="155"/>
      <c r="AY671" s="65"/>
      <c r="AZ671" s="7"/>
      <c r="BA671" s="62"/>
      <c r="BB671" s="62"/>
      <c r="BC671" s="7"/>
      <c r="BD671" s="62"/>
      <c r="BE671" s="62"/>
      <c r="BF671" s="27"/>
      <c r="BG671" s="62"/>
      <c r="BH671" s="32"/>
      <c r="BI671" s="146"/>
      <c r="BJ671" s="62"/>
      <c r="BK671" s="32"/>
      <c r="BL671" s="146"/>
      <c r="BM671" s="62"/>
      <c r="BN671" s="32"/>
      <c r="BO671" s="146"/>
      <c r="BP671" s="159"/>
      <c r="BQ671" s="64"/>
      <c r="BR671" s="27"/>
      <c r="BS671" s="27"/>
      <c r="BU671" s="146"/>
      <c r="BV671" s="27"/>
      <c r="BW671" s="27"/>
      <c r="BX671" s="146"/>
      <c r="BY671" s="27"/>
      <c r="CA671" s="146"/>
      <c r="CB671" s="27"/>
      <c r="CD671" s="146"/>
      <c r="CF671" s="27"/>
      <c r="CG671" s="50"/>
      <c r="CH671" s="33"/>
      <c r="CI671" s="27"/>
      <c r="CJ671" s="161"/>
      <c r="CK671" s="27"/>
      <c r="CL671" s="27"/>
      <c r="CM671" s="27"/>
      <c r="CN671" s="27"/>
      <c r="CQ671" s="33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  <c r="DL671" s="78"/>
      <c r="DM671" s="78"/>
      <c r="DN671" s="78"/>
      <c r="DO671" s="78"/>
      <c r="DP671" s="42"/>
      <c r="DQ671" s="78"/>
      <c r="DR671" s="101"/>
      <c r="DS671" s="33"/>
      <c r="FA671" s="119"/>
      <c r="FB671" s="119"/>
      <c r="FC671" s="119"/>
      <c r="FD671" s="119"/>
      <c r="FE671" s="119"/>
      <c r="FF671" s="119"/>
      <c r="FG671" s="119"/>
      <c r="FH671" s="119"/>
      <c r="FI671" s="119"/>
    </row>
    <row r="672" spans="2:165" s="29" customFormat="1" x14ac:dyDescent="0.25">
      <c r="B672" s="33"/>
      <c r="C672" s="33"/>
      <c r="D672" s="66"/>
      <c r="E672" s="33"/>
      <c r="F672" s="27"/>
      <c r="G672" s="33"/>
      <c r="I672" s="33"/>
      <c r="K672" s="58"/>
      <c r="M672" s="27"/>
      <c r="N672" s="63"/>
      <c r="P672" s="33"/>
      <c r="R672" s="33"/>
      <c r="T672" s="23"/>
      <c r="U672" s="23"/>
      <c r="V672" s="96"/>
      <c r="W672" s="96"/>
      <c r="X672" s="23"/>
      <c r="Y672" s="96"/>
      <c r="Z672" s="96"/>
      <c r="AA672" s="23"/>
      <c r="AB672" s="96"/>
      <c r="AC672" s="96"/>
      <c r="AD672" s="23"/>
      <c r="AE672" s="96"/>
      <c r="AF672" s="96"/>
      <c r="AG672" s="23"/>
      <c r="AH672" s="96"/>
      <c r="AI672" s="96"/>
      <c r="AJ672" s="23"/>
      <c r="AK672" s="96"/>
      <c r="AL672" s="96"/>
      <c r="AM672" s="23"/>
      <c r="AN672" s="96"/>
      <c r="AO672" s="96"/>
      <c r="AP672" s="23"/>
      <c r="AQ672" s="96"/>
      <c r="AR672" s="96"/>
      <c r="AS672" s="23"/>
      <c r="AT672" s="27"/>
      <c r="AU672" s="27"/>
      <c r="AV672" s="33"/>
      <c r="AW672" s="27"/>
      <c r="AX672" s="155"/>
      <c r="AY672" s="65"/>
      <c r="AZ672" s="7"/>
      <c r="BA672" s="62"/>
      <c r="BB672" s="62"/>
      <c r="BC672" s="7"/>
      <c r="BD672" s="62"/>
      <c r="BE672" s="62"/>
      <c r="BF672" s="27"/>
      <c r="BG672" s="62"/>
      <c r="BH672" s="32"/>
      <c r="BI672" s="146"/>
      <c r="BJ672" s="62"/>
      <c r="BK672" s="32"/>
      <c r="BL672" s="146"/>
      <c r="BM672" s="62"/>
      <c r="BN672" s="32"/>
      <c r="BO672" s="146"/>
      <c r="BP672" s="159"/>
      <c r="BQ672" s="64"/>
      <c r="BR672" s="27"/>
      <c r="BS672" s="27"/>
      <c r="BU672" s="146"/>
      <c r="BV672" s="27"/>
      <c r="BW672" s="27"/>
      <c r="BX672" s="146"/>
      <c r="BY672" s="27"/>
      <c r="CA672" s="146"/>
      <c r="CB672" s="27"/>
      <c r="CD672" s="146"/>
      <c r="CF672" s="27"/>
      <c r="CG672" s="50"/>
      <c r="CH672" s="33"/>
      <c r="CI672" s="27"/>
      <c r="CJ672" s="161"/>
      <c r="CK672" s="27"/>
      <c r="CL672" s="27"/>
      <c r="CM672" s="27"/>
      <c r="CN672" s="27"/>
      <c r="CQ672" s="33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8"/>
      <c r="DF672" s="78"/>
      <c r="DG672" s="78"/>
      <c r="DH672" s="78"/>
      <c r="DI672" s="78"/>
      <c r="DJ672" s="78"/>
      <c r="DK672" s="78"/>
      <c r="DL672" s="78"/>
      <c r="DM672" s="78"/>
      <c r="DN672" s="78"/>
      <c r="DO672" s="78"/>
      <c r="DP672" s="42"/>
      <c r="DQ672" s="78"/>
      <c r="DR672" s="101"/>
      <c r="DS672" s="33"/>
      <c r="FA672" s="119"/>
      <c r="FB672" s="119"/>
      <c r="FC672" s="119"/>
      <c r="FD672" s="119"/>
      <c r="FE672" s="119"/>
      <c r="FF672" s="119"/>
      <c r="FG672" s="119"/>
      <c r="FH672" s="119"/>
      <c r="FI672" s="119"/>
    </row>
    <row r="673" spans="2:165" s="29" customFormat="1" x14ac:dyDescent="0.25">
      <c r="B673" s="33"/>
      <c r="C673" s="33"/>
      <c r="D673" s="61"/>
      <c r="E673" s="33"/>
      <c r="F673" s="27"/>
      <c r="G673" s="33"/>
      <c r="I673" s="33"/>
      <c r="K673" s="58"/>
      <c r="M673" s="27"/>
      <c r="N673" s="63"/>
      <c r="P673" s="33"/>
      <c r="R673" s="33"/>
      <c r="T673" s="23"/>
      <c r="U673" s="23"/>
      <c r="V673" s="96"/>
      <c r="W673" s="96"/>
      <c r="X673" s="23"/>
      <c r="Y673" s="96"/>
      <c r="Z673" s="96"/>
      <c r="AA673" s="23"/>
      <c r="AB673" s="96"/>
      <c r="AC673" s="96"/>
      <c r="AD673" s="23"/>
      <c r="AE673" s="96"/>
      <c r="AF673" s="96"/>
      <c r="AG673" s="23"/>
      <c r="AH673" s="96"/>
      <c r="AI673" s="96"/>
      <c r="AJ673" s="23"/>
      <c r="AK673" s="96"/>
      <c r="AL673" s="96"/>
      <c r="AM673" s="23"/>
      <c r="AN673" s="96"/>
      <c r="AO673" s="96"/>
      <c r="AP673" s="23"/>
      <c r="AQ673" s="96"/>
      <c r="AR673" s="96"/>
      <c r="AS673" s="23"/>
      <c r="AT673" s="27"/>
      <c r="AU673" s="27"/>
      <c r="AV673" s="33"/>
      <c r="AW673" s="27"/>
      <c r="AX673" s="155"/>
      <c r="AY673" s="65"/>
      <c r="AZ673" s="7"/>
      <c r="BA673" s="62"/>
      <c r="BB673" s="62"/>
      <c r="BC673" s="7"/>
      <c r="BD673" s="62"/>
      <c r="BE673" s="62"/>
      <c r="BF673" s="27"/>
      <c r="BG673" s="62"/>
      <c r="BH673" s="32"/>
      <c r="BI673" s="146"/>
      <c r="BJ673" s="62"/>
      <c r="BK673" s="32"/>
      <c r="BL673" s="146"/>
      <c r="BM673" s="62"/>
      <c r="BN673" s="32"/>
      <c r="BO673" s="146"/>
      <c r="BP673" s="159"/>
      <c r="BQ673" s="64"/>
      <c r="BR673" s="27"/>
      <c r="BS673" s="27"/>
      <c r="BU673" s="146"/>
      <c r="BV673" s="27"/>
      <c r="BW673" s="27"/>
      <c r="BX673" s="146"/>
      <c r="BY673" s="27"/>
      <c r="CA673" s="146"/>
      <c r="CB673" s="27"/>
      <c r="CD673" s="146"/>
      <c r="CF673" s="27"/>
      <c r="CG673" s="50"/>
      <c r="CH673" s="33"/>
      <c r="CI673" s="27"/>
      <c r="CJ673" s="161"/>
      <c r="CK673" s="27"/>
      <c r="CL673" s="27"/>
      <c r="CM673" s="27"/>
      <c r="CN673" s="27"/>
      <c r="CQ673" s="33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42"/>
      <c r="DQ673" s="78"/>
      <c r="DR673" s="101"/>
      <c r="DS673" s="33"/>
      <c r="FA673" s="119"/>
      <c r="FB673" s="119"/>
      <c r="FC673" s="119"/>
      <c r="FD673" s="119"/>
      <c r="FE673" s="119"/>
      <c r="FF673" s="119"/>
      <c r="FG673" s="119"/>
      <c r="FH673" s="119"/>
      <c r="FI673" s="119"/>
    </row>
    <row r="674" spans="2:165" s="29" customFormat="1" x14ac:dyDescent="0.25">
      <c r="B674" s="33"/>
      <c r="C674" s="33"/>
      <c r="D674" s="61"/>
      <c r="E674" s="33"/>
      <c r="F674" s="27"/>
      <c r="G674" s="33"/>
      <c r="I674" s="33"/>
      <c r="K674" s="58"/>
      <c r="M674" s="27"/>
      <c r="N674" s="63"/>
      <c r="P674" s="33"/>
      <c r="R674" s="33"/>
      <c r="T674" s="23"/>
      <c r="U674" s="23"/>
      <c r="V674" s="96"/>
      <c r="W674" s="96"/>
      <c r="X674" s="23"/>
      <c r="Y674" s="96"/>
      <c r="Z674" s="96"/>
      <c r="AA674" s="23"/>
      <c r="AB674" s="96"/>
      <c r="AC674" s="96"/>
      <c r="AD674" s="23"/>
      <c r="AE674" s="96"/>
      <c r="AF674" s="96"/>
      <c r="AG674" s="23"/>
      <c r="AH674" s="96"/>
      <c r="AI674" s="96"/>
      <c r="AJ674" s="23"/>
      <c r="AK674" s="96"/>
      <c r="AL674" s="96"/>
      <c r="AM674" s="23"/>
      <c r="AN674" s="96"/>
      <c r="AO674" s="96"/>
      <c r="AP674" s="23"/>
      <c r="AQ674" s="96"/>
      <c r="AR674" s="96"/>
      <c r="AS674" s="23"/>
      <c r="AT674" s="27"/>
      <c r="AU674" s="27"/>
      <c r="AV674" s="33"/>
      <c r="AW674" s="27"/>
      <c r="AX674" s="155"/>
      <c r="AY674" s="65"/>
      <c r="AZ674" s="7"/>
      <c r="BA674" s="62"/>
      <c r="BB674" s="62"/>
      <c r="BC674" s="7"/>
      <c r="BD674" s="62"/>
      <c r="BE674" s="62"/>
      <c r="BF674" s="27"/>
      <c r="BG674" s="62"/>
      <c r="BH674" s="32"/>
      <c r="BI674" s="146"/>
      <c r="BJ674" s="62"/>
      <c r="BK674" s="32"/>
      <c r="BL674" s="146"/>
      <c r="BM674" s="62"/>
      <c r="BN674" s="32"/>
      <c r="BO674" s="146"/>
      <c r="BP674" s="159"/>
      <c r="BQ674" s="64"/>
      <c r="BR674" s="27"/>
      <c r="BS674" s="27"/>
      <c r="BU674" s="146"/>
      <c r="BV674" s="27"/>
      <c r="BW674" s="27"/>
      <c r="BX674" s="146"/>
      <c r="BY674" s="27"/>
      <c r="CA674" s="146"/>
      <c r="CB674" s="27"/>
      <c r="CD674" s="146"/>
      <c r="CF674" s="27"/>
      <c r="CG674" s="50"/>
      <c r="CH674" s="33"/>
      <c r="CI674" s="27"/>
      <c r="CJ674" s="161"/>
      <c r="CK674" s="27"/>
      <c r="CL674" s="27"/>
      <c r="CM674" s="27"/>
      <c r="CN674" s="27"/>
      <c r="CQ674" s="33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42"/>
      <c r="DQ674" s="78"/>
      <c r="DR674" s="101"/>
      <c r="DS674" s="33"/>
      <c r="FA674" s="119"/>
      <c r="FB674" s="119"/>
      <c r="FC674" s="119"/>
      <c r="FD674" s="119"/>
      <c r="FE674" s="119"/>
      <c r="FF674" s="119"/>
      <c r="FG674" s="119"/>
      <c r="FH674" s="119"/>
      <c r="FI674" s="119"/>
    </row>
    <row r="675" spans="2:165" s="29" customFormat="1" x14ac:dyDescent="0.25">
      <c r="B675" s="33"/>
      <c r="C675" s="33"/>
      <c r="D675" s="61"/>
      <c r="E675" s="33"/>
      <c r="F675" s="27"/>
      <c r="G675" s="33"/>
      <c r="I675" s="33"/>
      <c r="K675" s="58"/>
      <c r="M675" s="27"/>
      <c r="N675" s="63"/>
      <c r="P675" s="33"/>
      <c r="R675" s="33"/>
      <c r="T675" s="23"/>
      <c r="U675" s="23"/>
      <c r="V675" s="96"/>
      <c r="W675" s="96"/>
      <c r="X675" s="23"/>
      <c r="Y675" s="96"/>
      <c r="Z675" s="96"/>
      <c r="AA675" s="23"/>
      <c r="AB675" s="96"/>
      <c r="AC675" s="96"/>
      <c r="AD675" s="23"/>
      <c r="AE675" s="96"/>
      <c r="AF675" s="96"/>
      <c r="AG675" s="23"/>
      <c r="AH675" s="96"/>
      <c r="AI675" s="96"/>
      <c r="AJ675" s="23"/>
      <c r="AK675" s="96"/>
      <c r="AL675" s="96"/>
      <c r="AM675" s="23"/>
      <c r="AN675" s="96"/>
      <c r="AO675" s="96"/>
      <c r="AP675" s="23"/>
      <c r="AQ675" s="96"/>
      <c r="AR675" s="96"/>
      <c r="AS675" s="23"/>
      <c r="AT675" s="27"/>
      <c r="AU675" s="27"/>
      <c r="AV675" s="33"/>
      <c r="AW675" s="27"/>
      <c r="AX675" s="155"/>
      <c r="AY675" s="65"/>
      <c r="AZ675" s="7"/>
      <c r="BA675" s="62"/>
      <c r="BB675" s="62"/>
      <c r="BC675" s="7"/>
      <c r="BD675" s="62"/>
      <c r="BE675" s="62"/>
      <c r="BF675" s="27"/>
      <c r="BG675" s="62"/>
      <c r="BH675" s="32"/>
      <c r="BI675" s="146"/>
      <c r="BJ675" s="62"/>
      <c r="BK675" s="32"/>
      <c r="BL675" s="146"/>
      <c r="BM675" s="62"/>
      <c r="BN675" s="32"/>
      <c r="BO675" s="146"/>
      <c r="BP675" s="159"/>
      <c r="BQ675" s="64"/>
      <c r="BR675" s="27"/>
      <c r="BS675" s="27"/>
      <c r="BU675" s="146"/>
      <c r="BV675" s="27"/>
      <c r="BW675" s="27"/>
      <c r="BX675" s="146"/>
      <c r="BY675" s="27"/>
      <c r="CA675" s="146"/>
      <c r="CB675" s="27"/>
      <c r="CD675" s="146"/>
      <c r="CF675" s="27"/>
      <c r="CG675" s="50"/>
      <c r="CH675" s="33"/>
      <c r="CI675" s="27"/>
      <c r="CJ675" s="161"/>
      <c r="CK675" s="27"/>
      <c r="CL675" s="27"/>
      <c r="CM675" s="27"/>
      <c r="CN675" s="27"/>
      <c r="CQ675" s="33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42"/>
      <c r="DQ675" s="78"/>
      <c r="DR675" s="101"/>
      <c r="DS675" s="33"/>
      <c r="FA675" s="119"/>
      <c r="FB675" s="119"/>
      <c r="FC675" s="119"/>
      <c r="FD675" s="119"/>
      <c r="FE675" s="119"/>
      <c r="FF675" s="119"/>
      <c r="FG675" s="119"/>
      <c r="FH675" s="119"/>
      <c r="FI675" s="119"/>
    </row>
    <row r="676" spans="2:165" s="29" customFormat="1" x14ac:dyDescent="0.25">
      <c r="B676" s="33"/>
      <c r="C676" s="33"/>
      <c r="D676" s="61"/>
      <c r="E676" s="33"/>
      <c r="F676" s="27"/>
      <c r="G676" s="33"/>
      <c r="I676" s="33"/>
      <c r="K676" s="58"/>
      <c r="M676" s="27"/>
      <c r="N676" s="63"/>
      <c r="P676" s="33"/>
      <c r="R676" s="33"/>
      <c r="T676" s="23"/>
      <c r="U676" s="23"/>
      <c r="V676" s="96"/>
      <c r="W676" s="96"/>
      <c r="X676" s="23"/>
      <c r="Y676" s="96"/>
      <c r="Z676" s="96"/>
      <c r="AA676" s="23"/>
      <c r="AB676" s="96"/>
      <c r="AC676" s="96"/>
      <c r="AD676" s="23"/>
      <c r="AE676" s="96"/>
      <c r="AF676" s="96"/>
      <c r="AG676" s="23"/>
      <c r="AH676" s="96"/>
      <c r="AI676" s="96"/>
      <c r="AJ676" s="23"/>
      <c r="AK676" s="96"/>
      <c r="AL676" s="96"/>
      <c r="AM676" s="23"/>
      <c r="AN676" s="96"/>
      <c r="AO676" s="96"/>
      <c r="AP676" s="23"/>
      <c r="AQ676" s="96"/>
      <c r="AR676" s="96"/>
      <c r="AS676" s="23"/>
      <c r="AT676" s="27"/>
      <c r="AU676" s="27"/>
      <c r="AV676" s="33"/>
      <c r="AW676" s="27"/>
      <c r="AX676" s="155"/>
      <c r="AY676" s="65"/>
      <c r="AZ676" s="7"/>
      <c r="BA676" s="62"/>
      <c r="BB676" s="62"/>
      <c r="BC676" s="7"/>
      <c r="BD676" s="62"/>
      <c r="BE676" s="62"/>
      <c r="BF676" s="27"/>
      <c r="BG676" s="62"/>
      <c r="BH676" s="32"/>
      <c r="BI676" s="146"/>
      <c r="BJ676" s="62"/>
      <c r="BK676" s="32"/>
      <c r="BL676" s="146"/>
      <c r="BM676" s="62"/>
      <c r="BN676" s="32"/>
      <c r="BO676" s="146"/>
      <c r="BP676" s="159"/>
      <c r="BQ676" s="64"/>
      <c r="BR676" s="27"/>
      <c r="BS676" s="27"/>
      <c r="BU676" s="146"/>
      <c r="BV676" s="27"/>
      <c r="BW676" s="27"/>
      <c r="BX676" s="146"/>
      <c r="BY676" s="27"/>
      <c r="CA676" s="146"/>
      <c r="CB676" s="27"/>
      <c r="CD676" s="146"/>
      <c r="CF676" s="27"/>
      <c r="CG676" s="50"/>
      <c r="CH676" s="33"/>
      <c r="CI676" s="27"/>
      <c r="CJ676" s="161"/>
      <c r="CK676" s="27"/>
      <c r="CL676" s="27"/>
      <c r="CM676" s="27"/>
      <c r="CN676" s="27"/>
      <c r="CQ676" s="33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42"/>
      <c r="DQ676" s="78"/>
      <c r="DR676" s="101"/>
      <c r="DS676" s="33"/>
      <c r="FA676" s="119"/>
      <c r="FB676" s="119"/>
      <c r="FC676" s="119"/>
      <c r="FD676" s="119"/>
      <c r="FE676" s="119"/>
      <c r="FF676" s="119"/>
      <c r="FG676" s="119"/>
      <c r="FH676" s="119"/>
      <c r="FI676" s="119"/>
    </row>
    <row r="677" spans="2:165" s="29" customFormat="1" x14ac:dyDescent="0.25">
      <c r="B677" s="33"/>
      <c r="C677" s="33"/>
      <c r="D677" s="66"/>
      <c r="E677" s="33"/>
      <c r="F677" s="27"/>
      <c r="G677" s="33"/>
      <c r="I677" s="33"/>
      <c r="K677" s="58"/>
      <c r="M677" s="27"/>
      <c r="N677" s="63"/>
      <c r="P677" s="33"/>
      <c r="R677" s="33"/>
      <c r="T677" s="23"/>
      <c r="U677" s="23"/>
      <c r="V677" s="96"/>
      <c r="W677" s="96"/>
      <c r="X677" s="23"/>
      <c r="Y677" s="96"/>
      <c r="Z677" s="96"/>
      <c r="AA677" s="23"/>
      <c r="AB677" s="96"/>
      <c r="AC677" s="96"/>
      <c r="AD677" s="23"/>
      <c r="AE677" s="96"/>
      <c r="AF677" s="96"/>
      <c r="AG677" s="23"/>
      <c r="AH677" s="96"/>
      <c r="AI677" s="96"/>
      <c r="AJ677" s="23"/>
      <c r="AK677" s="96"/>
      <c r="AL677" s="96"/>
      <c r="AM677" s="23"/>
      <c r="AN677" s="96"/>
      <c r="AO677" s="96"/>
      <c r="AP677" s="23"/>
      <c r="AQ677" s="96"/>
      <c r="AR677" s="96"/>
      <c r="AS677" s="23"/>
      <c r="AT677" s="27"/>
      <c r="AU677" s="27"/>
      <c r="AV677" s="33"/>
      <c r="AW677" s="27"/>
      <c r="AX677" s="155"/>
      <c r="AY677" s="65"/>
      <c r="AZ677" s="7"/>
      <c r="BA677" s="62"/>
      <c r="BB677" s="62"/>
      <c r="BC677" s="7"/>
      <c r="BD677" s="62"/>
      <c r="BE677" s="62"/>
      <c r="BF677" s="27"/>
      <c r="BG677" s="62"/>
      <c r="BH677" s="32"/>
      <c r="BI677" s="146"/>
      <c r="BJ677" s="62"/>
      <c r="BK677" s="32"/>
      <c r="BL677" s="146"/>
      <c r="BM677" s="62"/>
      <c r="BN677" s="32"/>
      <c r="BO677" s="146"/>
      <c r="BP677" s="159"/>
      <c r="BQ677" s="64"/>
      <c r="BR677" s="27"/>
      <c r="BS677" s="27"/>
      <c r="BU677" s="146"/>
      <c r="BV677" s="27"/>
      <c r="BW677" s="27"/>
      <c r="BX677" s="146"/>
      <c r="BY677" s="27"/>
      <c r="CA677" s="146"/>
      <c r="CB677" s="27"/>
      <c r="CD677" s="146"/>
      <c r="CF677" s="27"/>
      <c r="CG677" s="50"/>
      <c r="CH677" s="33"/>
      <c r="CI677" s="27"/>
      <c r="CJ677" s="161"/>
      <c r="CK677" s="27"/>
      <c r="CL677" s="27"/>
      <c r="CM677" s="27"/>
      <c r="CN677" s="27"/>
      <c r="CQ677" s="33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42"/>
      <c r="DQ677" s="78"/>
      <c r="DR677" s="101"/>
      <c r="DS677" s="33"/>
      <c r="FA677" s="119"/>
      <c r="FB677" s="119"/>
      <c r="FC677" s="119"/>
      <c r="FD677" s="119"/>
      <c r="FE677" s="119"/>
      <c r="FF677" s="119"/>
      <c r="FG677" s="119"/>
      <c r="FH677" s="119"/>
      <c r="FI677" s="119"/>
    </row>
    <row r="678" spans="2:165" s="29" customFormat="1" x14ac:dyDescent="0.25">
      <c r="B678" s="33"/>
      <c r="C678" s="33"/>
      <c r="E678" s="33"/>
      <c r="F678" s="27"/>
      <c r="G678" s="33"/>
      <c r="I678" s="33"/>
      <c r="K678" s="58"/>
      <c r="M678" s="27"/>
      <c r="N678" s="63"/>
      <c r="P678" s="33"/>
      <c r="R678" s="33"/>
      <c r="T678" s="23"/>
      <c r="U678" s="23"/>
      <c r="V678" s="96"/>
      <c r="W678" s="96"/>
      <c r="X678" s="23"/>
      <c r="Y678" s="96"/>
      <c r="Z678" s="96"/>
      <c r="AA678" s="23"/>
      <c r="AB678" s="96"/>
      <c r="AC678" s="96"/>
      <c r="AD678" s="23"/>
      <c r="AE678" s="96"/>
      <c r="AF678" s="96"/>
      <c r="AG678" s="23"/>
      <c r="AH678" s="96"/>
      <c r="AI678" s="96"/>
      <c r="AJ678" s="23"/>
      <c r="AK678" s="96"/>
      <c r="AL678" s="96"/>
      <c r="AM678" s="23"/>
      <c r="AN678" s="96"/>
      <c r="AO678" s="96"/>
      <c r="AP678" s="23"/>
      <c r="AQ678" s="96"/>
      <c r="AR678" s="96"/>
      <c r="AS678" s="23"/>
      <c r="AT678" s="27"/>
      <c r="AU678" s="27"/>
      <c r="AV678" s="33"/>
      <c r="AW678" s="27"/>
      <c r="AX678" s="155"/>
      <c r="AY678" s="65"/>
      <c r="AZ678" s="7"/>
      <c r="BA678" s="62"/>
      <c r="BB678" s="62"/>
      <c r="BC678" s="7"/>
      <c r="BD678" s="62"/>
      <c r="BE678" s="62"/>
      <c r="BF678" s="27"/>
      <c r="BG678" s="62"/>
      <c r="BH678" s="32"/>
      <c r="BI678" s="146"/>
      <c r="BJ678" s="62"/>
      <c r="BK678" s="32"/>
      <c r="BL678" s="146"/>
      <c r="BM678" s="62"/>
      <c r="BN678" s="32"/>
      <c r="BO678" s="146"/>
      <c r="BP678" s="159"/>
      <c r="BQ678" s="64"/>
      <c r="BR678" s="27"/>
      <c r="BS678" s="27"/>
      <c r="BU678" s="146"/>
      <c r="BV678" s="27"/>
      <c r="BW678" s="27"/>
      <c r="BX678" s="146"/>
      <c r="BY678" s="27"/>
      <c r="CA678" s="146"/>
      <c r="CB678" s="27"/>
      <c r="CD678" s="146"/>
      <c r="CF678" s="27"/>
      <c r="CG678" s="50"/>
      <c r="CH678" s="33"/>
      <c r="CI678" s="27"/>
      <c r="CJ678" s="161"/>
      <c r="CK678" s="27"/>
      <c r="CL678" s="27"/>
      <c r="CM678" s="27"/>
      <c r="CN678" s="27"/>
      <c r="CQ678" s="33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42"/>
      <c r="DQ678" s="78"/>
      <c r="DR678" s="101"/>
      <c r="DS678" s="33"/>
      <c r="FA678" s="119"/>
      <c r="FB678" s="119"/>
      <c r="FC678" s="119"/>
      <c r="FD678" s="119"/>
      <c r="FE678" s="119"/>
      <c r="FF678" s="119"/>
      <c r="FG678" s="119"/>
      <c r="FH678" s="119"/>
      <c r="FI678" s="119"/>
    </row>
    <row r="679" spans="2:165" s="29" customFormat="1" x14ac:dyDescent="0.25">
      <c r="B679" s="33"/>
      <c r="C679" s="33"/>
      <c r="E679" s="33"/>
      <c r="F679" s="27"/>
      <c r="G679" s="33"/>
      <c r="I679" s="33"/>
      <c r="K679" s="58"/>
      <c r="M679" s="27"/>
      <c r="N679" s="63"/>
      <c r="P679" s="33"/>
      <c r="R679" s="33"/>
      <c r="T679" s="23"/>
      <c r="U679" s="23"/>
      <c r="V679" s="96"/>
      <c r="W679" s="96"/>
      <c r="X679" s="23"/>
      <c r="Y679" s="96"/>
      <c r="Z679" s="96"/>
      <c r="AA679" s="23"/>
      <c r="AB679" s="96"/>
      <c r="AC679" s="96"/>
      <c r="AD679" s="23"/>
      <c r="AE679" s="96"/>
      <c r="AF679" s="96"/>
      <c r="AG679" s="23"/>
      <c r="AH679" s="96"/>
      <c r="AI679" s="96"/>
      <c r="AJ679" s="23"/>
      <c r="AK679" s="96"/>
      <c r="AL679" s="96"/>
      <c r="AM679" s="23"/>
      <c r="AN679" s="96"/>
      <c r="AO679" s="96"/>
      <c r="AP679" s="23"/>
      <c r="AQ679" s="96"/>
      <c r="AR679" s="96"/>
      <c r="AS679" s="23"/>
      <c r="AT679" s="27"/>
      <c r="AU679" s="27"/>
      <c r="AV679" s="33"/>
      <c r="AW679" s="27"/>
      <c r="AX679" s="155"/>
      <c r="AY679" s="65"/>
      <c r="AZ679" s="7"/>
      <c r="BA679" s="62"/>
      <c r="BB679" s="62"/>
      <c r="BC679" s="7"/>
      <c r="BD679" s="62"/>
      <c r="BE679" s="62"/>
      <c r="BF679" s="27"/>
      <c r="BG679" s="62"/>
      <c r="BH679" s="32"/>
      <c r="BI679" s="146"/>
      <c r="BJ679" s="62"/>
      <c r="BK679" s="32"/>
      <c r="BL679" s="146"/>
      <c r="BM679" s="62"/>
      <c r="BN679" s="32"/>
      <c r="BO679" s="146"/>
      <c r="BP679" s="159"/>
      <c r="BQ679" s="64"/>
      <c r="BR679" s="27"/>
      <c r="BS679" s="27"/>
      <c r="BU679" s="146"/>
      <c r="BV679" s="27"/>
      <c r="BW679" s="27"/>
      <c r="BX679" s="146"/>
      <c r="BY679" s="27"/>
      <c r="CA679" s="146"/>
      <c r="CB679" s="27"/>
      <c r="CD679" s="146"/>
      <c r="CF679" s="27"/>
      <c r="CG679" s="50"/>
      <c r="CH679" s="33"/>
      <c r="CI679" s="27"/>
      <c r="CJ679" s="161"/>
      <c r="CK679" s="27"/>
      <c r="CL679" s="27"/>
      <c r="CM679" s="27"/>
      <c r="CN679" s="27"/>
      <c r="CQ679" s="33"/>
      <c r="CR679" s="78"/>
      <c r="CS679" s="78"/>
      <c r="CT679" s="78"/>
      <c r="CU679" s="78"/>
      <c r="CV679" s="78"/>
      <c r="CW679" s="78"/>
      <c r="CX679" s="78"/>
      <c r="CY679" s="78"/>
      <c r="CZ679" s="78"/>
      <c r="DA679" s="78"/>
      <c r="DB679" s="78"/>
      <c r="DC679" s="78"/>
      <c r="DD679" s="78"/>
      <c r="DE679" s="78"/>
      <c r="DF679" s="78"/>
      <c r="DG679" s="78"/>
      <c r="DH679" s="78"/>
      <c r="DI679" s="78"/>
      <c r="DJ679" s="78"/>
      <c r="DK679" s="78"/>
      <c r="DL679" s="78"/>
      <c r="DM679" s="78"/>
      <c r="DN679" s="78"/>
      <c r="DO679" s="78"/>
      <c r="DP679" s="42"/>
      <c r="DQ679" s="78"/>
      <c r="DR679" s="101"/>
      <c r="DS679" s="33"/>
      <c r="FA679" s="119"/>
      <c r="FB679" s="119"/>
      <c r="FC679" s="119"/>
      <c r="FD679" s="119"/>
      <c r="FE679" s="119"/>
      <c r="FF679" s="119"/>
      <c r="FG679" s="119"/>
      <c r="FH679" s="119"/>
      <c r="FI679" s="119"/>
    </row>
    <row r="680" spans="2:165" s="29" customFormat="1" x14ac:dyDescent="0.25">
      <c r="B680" s="33"/>
      <c r="C680" s="33"/>
      <c r="D680" s="48"/>
      <c r="E680" s="33"/>
      <c r="F680" s="27"/>
      <c r="G680" s="33"/>
      <c r="I680" s="33"/>
      <c r="K680" s="58"/>
      <c r="M680" s="27"/>
      <c r="N680" s="63"/>
      <c r="P680" s="33"/>
      <c r="R680" s="33"/>
      <c r="T680" s="23"/>
      <c r="U680" s="23"/>
      <c r="V680" s="96"/>
      <c r="W680" s="96"/>
      <c r="X680" s="23"/>
      <c r="Y680" s="96"/>
      <c r="Z680" s="96"/>
      <c r="AA680" s="23"/>
      <c r="AB680" s="96"/>
      <c r="AC680" s="96"/>
      <c r="AD680" s="23"/>
      <c r="AE680" s="96"/>
      <c r="AF680" s="96"/>
      <c r="AG680" s="23"/>
      <c r="AH680" s="96"/>
      <c r="AI680" s="96"/>
      <c r="AJ680" s="23"/>
      <c r="AK680" s="96"/>
      <c r="AL680" s="96"/>
      <c r="AM680" s="23"/>
      <c r="AN680" s="96"/>
      <c r="AO680" s="96"/>
      <c r="AP680" s="23"/>
      <c r="AQ680" s="96"/>
      <c r="AR680" s="96"/>
      <c r="AS680" s="23"/>
      <c r="AT680" s="27"/>
      <c r="AU680" s="27"/>
      <c r="AV680" s="33"/>
      <c r="AW680" s="27"/>
      <c r="AX680" s="155"/>
      <c r="AY680" s="65"/>
      <c r="AZ680" s="7"/>
      <c r="BA680" s="62"/>
      <c r="BB680" s="62"/>
      <c r="BC680" s="7"/>
      <c r="BD680" s="62"/>
      <c r="BE680" s="62"/>
      <c r="BF680" s="27"/>
      <c r="BG680" s="62"/>
      <c r="BH680" s="32"/>
      <c r="BI680" s="146"/>
      <c r="BJ680" s="62"/>
      <c r="BK680" s="32"/>
      <c r="BL680" s="146"/>
      <c r="BM680" s="62"/>
      <c r="BN680" s="32"/>
      <c r="BO680" s="146"/>
      <c r="BP680" s="159"/>
      <c r="BQ680" s="64"/>
      <c r="BR680" s="27"/>
      <c r="BS680" s="27"/>
      <c r="BU680" s="146"/>
      <c r="BV680" s="27"/>
      <c r="BW680" s="27"/>
      <c r="BX680" s="146"/>
      <c r="BY680" s="27"/>
      <c r="CA680" s="146"/>
      <c r="CB680" s="27"/>
      <c r="CD680" s="146"/>
      <c r="CF680" s="27"/>
      <c r="CG680" s="50"/>
      <c r="CH680" s="33"/>
      <c r="CI680" s="27"/>
      <c r="CJ680" s="161"/>
      <c r="CK680" s="27"/>
      <c r="CL680" s="27"/>
      <c r="CM680" s="27"/>
      <c r="CN680" s="27"/>
      <c r="CQ680" s="33"/>
      <c r="CR680" s="78"/>
      <c r="CS680" s="78"/>
      <c r="CT680" s="78"/>
      <c r="CU680" s="78"/>
      <c r="CV680" s="78"/>
      <c r="CW680" s="78"/>
      <c r="CX680" s="78"/>
      <c r="CY680" s="78"/>
      <c r="CZ680" s="78"/>
      <c r="DA680" s="78"/>
      <c r="DB680" s="78"/>
      <c r="DC680" s="78"/>
      <c r="DD680" s="78"/>
      <c r="DE680" s="78"/>
      <c r="DF680" s="78"/>
      <c r="DG680" s="78"/>
      <c r="DH680" s="78"/>
      <c r="DI680" s="78"/>
      <c r="DJ680" s="78"/>
      <c r="DK680" s="78"/>
      <c r="DL680" s="78"/>
      <c r="DM680" s="78"/>
      <c r="DN680" s="78"/>
      <c r="DO680" s="78"/>
      <c r="DP680" s="42"/>
      <c r="DQ680" s="78"/>
      <c r="DR680" s="101"/>
      <c r="DS680" s="33"/>
      <c r="FA680" s="119"/>
      <c r="FB680" s="119"/>
      <c r="FC680" s="119"/>
      <c r="FD680" s="119"/>
      <c r="FE680" s="119"/>
      <c r="FF680" s="119"/>
      <c r="FG680" s="119"/>
      <c r="FH680" s="119"/>
      <c r="FI680" s="119"/>
    </row>
    <row r="681" spans="2:165" s="29" customFormat="1" x14ac:dyDescent="0.25">
      <c r="B681" s="33"/>
      <c r="C681" s="33"/>
      <c r="D681" s="27"/>
      <c r="E681" s="33"/>
      <c r="F681" s="27"/>
      <c r="G681" s="33"/>
      <c r="I681" s="33"/>
      <c r="K681" s="58"/>
      <c r="M681" s="27"/>
      <c r="N681" s="63"/>
      <c r="P681" s="33"/>
      <c r="R681" s="33"/>
      <c r="T681" s="23"/>
      <c r="U681" s="23"/>
      <c r="V681" s="96"/>
      <c r="W681" s="96"/>
      <c r="X681" s="23"/>
      <c r="Y681" s="96"/>
      <c r="Z681" s="96"/>
      <c r="AA681" s="23"/>
      <c r="AB681" s="96"/>
      <c r="AC681" s="96"/>
      <c r="AD681" s="23"/>
      <c r="AE681" s="96"/>
      <c r="AF681" s="96"/>
      <c r="AG681" s="23"/>
      <c r="AH681" s="96"/>
      <c r="AI681" s="96"/>
      <c r="AJ681" s="23"/>
      <c r="AK681" s="96"/>
      <c r="AL681" s="96"/>
      <c r="AM681" s="23"/>
      <c r="AN681" s="96"/>
      <c r="AO681" s="96"/>
      <c r="AP681" s="23"/>
      <c r="AQ681" s="96"/>
      <c r="AR681" s="96"/>
      <c r="AS681" s="23"/>
      <c r="AT681" s="27"/>
      <c r="AU681" s="27"/>
      <c r="AV681" s="33"/>
      <c r="AW681" s="27"/>
      <c r="AX681" s="155"/>
      <c r="AY681" s="65"/>
      <c r="AZ681" s="7"/>
      <c r="BA681" s="62"/>
      <c r="BB681" s="62"/>
      <c r="BC681" s="7"/>
      <c r="BD681" s="62"/>
      <c r="BE681" s="62"/>
      <c r="BF681" s="27"/>
      <c r="BG681" s="62"/>
      <c r="BH681" s="32"/>
      <c r="BI681" s="146"/>
      <c r="BJ681" s="62"/>
      <c r="BK681" s="32"/>
      <c r="BL681" s="146"/>
      <c r="BM681" s="62"/>
      <c r="BN681" s="32"/>
      <c r="BO681" s="146"/>
      <c r="BP681" s="159"/>
      <c r="BQ681" s="64"/>
      <c r="BR681" s="27"/>
      <c r="BS681" s="27"/>
      <c r="BU681" s="146"/>
      <c r="BV681" s="27"/>
      <c r="BW681" s="27"/>
      <c r="BX681" s="146"/>
      <c r="BY681" s="27"/>
      <c r="CA681" s="146"/>
      <c r="CB681" s="27"/>
      <c r="CD681" s="146"/>
      <c r="CF681" s="27"/>
      <c r="CG681" s="50"/>
      <c r="CH681" s="33"/>
      <c r="CI681" s="27"/>
      <c r="CJ681" s="161"/>
      <c r="CK681" s="27"/>
      <c r="CL681" s="27"/>
      <c r="CM681" s="27"/>
      <c r="CN681" s="27"/>
      <c r="CQ681" s="33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42"/>
      <c r="DQ681" s="78"/>
      <c r="DR681" s="101"/>
      <c r="DS681" s="33"/>
      <c r="FA681" s="119"/>
      <c r="FB681" s="119"/>
      <c r="FC681" s="119"/>
      <c r="FD681" s="119"/>
      <c r="FE681" s="119"/>
      <c r="FF681" s="119"/>
      <c r="FG681" s="119"/>
      <c r="FH681" s="119"/>
      <c r="FI681" s="119"/>
    </row>
    <row r="682" spans="2:165" s="29" customFormat="1" x14ac:dyDescent="0.25">
      <c r="B682" s="33"/>
      <c r="C682" s="33"/>
      <c r="D682" s="27"/>
      <c r="E682" s="33"/>
      <c r="F682" s="27"/>
      <c r="G682" s="33"/>
      <c r="I682" s="33"/>
      <c r="K682" s="58"/>
      <c r="M682" s="27"/>
      <c r="N682" s="63"/>
      <c r="P682" s="33"/>
      <c r="R682" s="33"/>
      <c r="T682" s="23"/>
      <c r="U682" s="23"/>
      <c r="V682" s="96"/>
      <c r="W682" s="96"/>
      <c r="X682" s="23"/>
      <c r="Y682" s="96"/>
      <c r="Z682" s="96"/>
      <c r="AA682" s="23"/>
      <c r="AB682" s="96"/>
      <c r="AC682" s="96"/>
      <c r="AD682" s="23"/>
      <c r="AE682" s="96"/>
      <c r="AF682" s="96"/>
      <c r="AG682" s="23"/>
      <c r="AH682" s="96"/>
      <c r="AI682" s="96"/>
      <c r="AJ682" s="23"/>
      <c r="AK682" s="96"/>
      <c r="AL682" s="96"/>
      <c r="AM682" s="23"/>
      <c r="AN682" s="96"/>
      <c r="AO682" s="96"/>
      <c r="AP682" s="23"/>
      <c r="AQ682" s="96"/>
      <c r="AR682" s="96"/>
      <c r="AS682" s="23"/>
      <c r="AT682" s="27"/>
      <c r="AU682" s="27"/>
      <c r="AV682" s="33"/>
      <c r="AW682" s="27"/>
      <c r="AX682" s="155"/>
      <c r="AY682" s="65"/>
      <c r="AZ682" s="7"/>
      <c r="BA682" s="62"/>
      <c r="BB682" s="62"/>
      <c r="BC682" s="7"/>
      <c r="BD682" s="62"/>
      <c r="BE682" s="62"/>
      <c r="BF682" s="27"/>
      <c r="BG682" s="62"/>
      <c r="BH682" s="32"/>
      <c r="BI682" s="146"/>
      <c r="BJ682" s="62"/>
      <c r="BK682" s="32"/>
      <c r="BL682" s="146"/>
      <c r="BM682" s="62"/>
      <c r="BN682" s="32"/>
      <c r="BO682" s="146"/>
      <c r="BP682" s="159"/>
      <c r="BQ682" s="64"/>
      <c r="BR682" s="27"/>
      <c r="BS682" s="27"/>
      <c r="BU682" s="146"/>
      <c r="BV682" s="27"/>
      <c r="BW682" s="27"/>
      <c r="BX682" s="146"/>
      <c r="BY682" s="27"/>
      <c r="CA682" s="146"/>
      <c r="CB682" s="27"/>
      <c r="CD682" s="146"/>
      <c r="CF682" s="27"/>
      <c r="CG682" s="50"/>
      <c r="CH682" s="33"/>
      <c r="CI682" s="27"/>
      <c r="CJ682" s="161"/>
      <c r="CK682" s="27"/>
      <c r="CL682" s="27"/>
      <c r="CM682" s="27"/>
      <c r="CN682" s="27"/>
      <c r="CQ682" s="33"/>
      <c r="CR682" s="78"/>
      <c r="CS682" s="78"/>
      <c r="CT682" s="78"/>
      <c r="CU682" s="78"/>
      <c r="CV682" s="78"/>
      <c r="CW682" s="78"/>
      <c r="CX682" s="78"/>
      <c r="CY682" s="78"/>
      <c r="CZ682" s="78"/>
      <c r="DA682" s="78"/>
      <c r="DB682" s="78"/>
      <c r="DC682" s="78"/>
      <c r="DD682" s="78"/>
      <c r="DE682" s="78"/>
      <c r="DF682" s="78"/>
      <c r="DG682" s="78"/>
      <c r="DH682" s="78"/>
      <c r="DI682" s="78"/>
      <c r="DJ682" s="78"/>
      <c r="DK682" s="78"/>
      <c r="DL682" s="78"/>
      <c r="DM682" s="78"/>
      <c r="DN682" s="78"/>
      <c r="DO682" s="78"/>
      <c r="DP682" s="42"/>
      <c r="DQ682" s="78"/>
      <c r="DR682" s="101"/>
      <c r="DS682" s="33"/>
      <c r="FA682" s="119"/>
      <c r="FB682" s="119"/>
      <c r="FC682" s="119"/>
      <c r="FD682" s="119"/>
      <c r="FE682" s="119"/>
      <c r="FF682" s="119"/>
      <c r="FG682" s="119"/>
      <c r="FH682" s="119"/>
      <c r="FI682" s="119"/>
    </row>
    <row r="683" spans="2:165" s="29" customFormat="1" x14ac:dyDescent="0.25">
      <c r="B683" s="33"/>
      <c r="C683" s="33"/>
      <c r="D683" s="27"/>
      <c r="E683" s="33"/>
      <c r="F683" s="27"/>
      <c r="G683" s="33"/>
      <c r="I683" s="33"/>
      <c r="K683" s="58"/>
      <c r="M683" s="27"/>
      <c r="N683" s="63"/>
      <c r="P683" s="33"/>
      <c r="R683" s="33"/>
      <c r="T683" s="23"/>
      <c r="U683" s="23"/>
      <c r="V683" s="96"/>
      <c r="W683" s="96"/>
      <c r="X683" s="23"/>
      <c r="Y683" s="96"/>
      <c r="Z683" s="96"/>
      <c r="AA683" s="23"/>
      <c r="AB683" s="96"/>
      <c r="AC683" s="96"/>
      <c r="AD683" s="23"/>
      <c r="AE683" s="96"/>
      <c r="AF683" s="96"/>
      <c r="AG683" s="23"/>
      <c r="AH683" s="96"/>
      <c r="AI683" s="96"/>
      <c r="AJ683" s="23"/>
      <c r="AK683" s="96"/>
      <c r="AL683" s="96"/>
      <c r="AM683" s="23"/>
      <c r="AN683" s="96"/>
      <c r="AO683" s="96"/>
      <c r="AP683" s="23"/>
      <c r="AQ683" s="96"/>
      <c r="AR683" s="96"/>
      <c r="AS683" s="23"/>
      <c r="AT683" s="27"/>
      <c r="AU683" s="27"/>
      <c r="AV683" s="33"/>
      <c r="AW683" s="27"/>
      <c r="AX683" s="155"/>
      <c r="AY683" s="65"/>
      <c r="AZ683" s="7"/>
      <c r="BA683" s="62"/>
      <c r="BB683" s="62"/>
      <c r="BC683" s="7"/>
      <c r="BD683" s="62"/>
      <c r="BE683" s="62"/>
      <c r="BF683" s="27"/>
      <c r="BG683" s="62"/>
      <c r="BH683" s="32"/>
      <c r="BI683" s="146"/>
      <c r="BJ683" s="62"/>
      <c r="BK683" s="32"/>
      <c r="BL683" s="146"/>
      <c r="BM683" s="62"/>
      <c r="BN683" s="32"/>
      <c r="BO683" s="146"/>
      <c r="BP683" s="159"/>
      <c r="BQ683" s="64"/>
      <c r="BR683" s="27"/>
      <c r="BS683" s="27"/>
      <c r="BU683" s="146"/>
      <c r="BV683" s="27"/>
      <c r="BW683" s="27"/>
      <c r="BX683" s="146"/>
      <c r="BY683" s="27"/>
      <c r="CA683" s="146"/>
      <c r="CB683" s="27"/>
      <c r="CD683" s="146"/>
      <c r="CF683" s="27"/>
      <c r="CG683" s="50"/>
      <c r="CH683" s="33"/>
      <c r="CI683" s="27"/>
      <c r="CJ683" s="161"/>
      <c r="CK683" s="27"/>
      <c r="CL683" s="27"/>
      <c r="CM683" s="27"/>
      <c r="CN683" s="27"/>
      <c r="CQ683" s="33"/>
      <c r="CR683" s="78"/>
      <c r="CS683" s="78"/>
      <c r="CT683" s="78"/>
      <c r="CU683" s="78"/>
      <c r="CV683" s="78"/>
      <c r="CW683" s="78"/>
      <c r="CX683" s="78"/>
      <c r="CY683" s="78"/>
      <c r="CZ683" s="78"/>
      <c r="DA683" s="78"/>
      <c r="DB683" s="78"/>
      <c r="DC683" s="78"/>
      <c r="DD683" s="78"/>
      <c r="DE683" s="78"/>
      <c r="DF683" s="78"/>
      <c r="DG683" s="78"/>
      <c r="DH683" s="78"/>
      <c r="DI683" s="78"/>
      <c r="DJ683" s="78"/>
      <c r="DK683" s="78"/>
      <c r="DL683" s="78"/>
      <c r="DM683" s="78"/>
      <c r="DN683" s="78"/>
      <c r="DO683" s="78"/>
      <c r="DP683" s="42"/>
      <c r="DQ683" s="78"/>
      <c r="DR683" s="101"/>
      <c r="DS683" s="33"/>
      <c r="FA683" s="119"/>
      <c r="FB683" s="119"/>
      <c r="FC683" s="119"/>
      <c r="FD683" s="119"/>
      <c r="FE683" s="119"/>
      <c r="FF683" s="119"/>
      <c r="FG683" s="119"/>
      <c r="FH683" s="119"/>
      <c r="FI683" s="119"/>
    </row>
    <row r="684" spans="2:165" s="29" customFormat="1" x14ac:dyDescent="0.25">
      <c r="B684" s="33"/>
      <c r="C684" s="33"/>
      <c r="D684" s="27"/>
      <c r="E684" s="33"/>
      <c r="F684" s="27"/>
      <c r="G684" s="33"/>
      <c r="I684" s="33"/>
      <c r="K684" s="58"/>
      <c r="M684" s="27"/>
      <c r="N684" s="63"/>
      <c r="P684" s="33"/>
      <c r="R684" s="33"/>
      <c r="T684" s="23"/>
      <c r="U684" s="23"/>
      <c r="V684" s="96"/>
      <c r="W684" s="96"/>
      <c r="X684" s="23"/>
      <c r="Y684" s="96"/>
      <c r="Z684" s="96"/>
      <c r="AA684" s="23"/>
      <c r="AB684" s="96"/>
      <c r="AC684" s="96"/>
      <c r="AD684" s="23"/>
      <c r="AE684" s="96"/>
      <c r="AF684" s="96"/>
      <c r="AG684" s="23"/>
      <c r="AH684" s="96"/>
      <c r="AI684" s="96"/>
      <c r="AJ684" s="23"/>
      <c r="AK684" s="96"/>
      <c r="AL684" s="96"/>
      <c r="AM684" s="23"/>
      <c r="AN684" s="96"/>
      <c r="AO684" s="96"/>
      <c r="AP684" s="23"/>
      <c r="AQ684" s="96"/>
      <c r="AR684" s="96"/>
      <c r="AS684" s="23"/>
      <c r="AT684" s="27"/>
      <c r="AU684" s="27"/>
      <c r="AV684" s="33"/>
      <c r="AW684" s="27"/>
      <c r="AX684" s="155"/>
      <c r="AY684" s="65"/>
      <c r="AZ684" s="7"/>
      <c r="BA684" s="62"/>
      <c r="BB684" s="62"/>
      <c r="BC684" s="7"/>
      <c r="BD684" s="62"/>
      <c r="BE684" s="62"/>
      <c r="BF684" s="27"/>
      <c r="BG684" s="62"/>
      <c r="BH684" s="32"/>
      <c r="BI684" s="146"/>
      <c r="BJ684" s="62"/>
      <c r="BK684" s="32"/>
      <c r="BL684" s="146"/>
      <c r="BM684" s="62"/>
      <c r="BN684" s="32"/>
      <c r="BO684" s="146"/>
      <c r="BP684" s="159"/>
      <c r="BQ684" s="64"/>
      <c r="BR684" s="27"/>
      <c r="BS684" s="27"/>
      <c r="BU684" s="146"/>
      <c r="BV684" s="27"/>
      <c r="BW684" s="27"/>
      <c r="BX684" s="146"/>
      <c r="BY684" s="27"/>
      <c r="CA684" s="146"/>
      <c r="CB684" s="27"/>
      <c r="CD684" s="146"/>
      <c r="CF684" s="27"/>
      <c r="CG684" s="50"/>
      <c r="CH684" s="33"/>
      <c r="CI684" s="27"/>
      <c r="CJ684" s="161"/>
      <c r="CK684" s="27"/>
      <c r="CL684" s="27"/>
      <c r="CM684" s="27"/>
      <c r="CN684" s="27"/>
      <c r="CQ684" s="33"/>
      <c r="CR684" s="78"/>
      <c r="CS684" s="78"/>
      <c r="CT684" s="78"/>
      <c r="CU684" s="78"/>
      <c r="CV684" s="78"/>
      <c r="CW684" s="78"/>
      <c r="CX684" s="78"/>
      <c r="CY684" s="78"/>
      <c r="CZ684" s="78"/>
      <c r="DA684" s="78"/>
      <c r="DB684" s="78"/>
      <c r="DC684" s="78"/>
      <c r="DD684" s="78"/>
      <c r="DE684" s="78"/>
      <c r="DF684" s="78"/>
      <c r="DG684" s="78"/>
      <c r="DH684" s="78"/>
      <c r="DI684" s="78"/>
      <c r="DJ684" s="78"/>
      <c r="DK684" s="78"/>
      <c r="DL684" s="78"/>
      <c r="DM684" s="78"/>
      <c r="DN684" s="78"/>
      <c r="DO684" s="78"/>
      <c r="DP684" s="42"/>
      <c r="DQ684" s="78"/>
      <c r="DR684" s="101"/>
      <c r="DS684" s="33"/>
      <c r="FA684" s="119"/>
      <c r="FB684" s="119"/>
      <c r="FC684" s="119"/>
      <c r="FD684" s="119"/>
      <c r="FE684" s="119"/>
      <c r="FF684" s="119"/>
      <c r="FG684" s="119"/>
      <c r="FH684" s="119"/>
      <c r="FI684" s="119"/>
    </row>
    <row r="685" spans="2:165" s="29" customFormat="1" x14ac:dyDescent="0.25">
      <c r="B685" s="33"/>
      <c r="C685" s="33"/>
      <c r="D685" s="27"/>
      <c r="E685" s="33"/>
      <c r="F685" s="27"/>
      <c r="G685" s="33"/>
      <c r="I685" s="33"/>
      <c r="K685" s="58"/>
      <c r="M685" s="27"/>
      <c r="N685" s="63"/>
      <c r="P685" s="33"/>
      <c r="R685" s="33"/>
      <c r="T685" s="23"/>
      <c r="U685" s="23"/>
      <c r="V685" s="96"/>
      <c r="W685" s="96"/>
      <c r="X685" s="23"/>
      <c r="Y685" s="96"/>
      <c r="Z685" s="96"/>
      <c r="AA685" s="23"/>
      <c r="AB685" s="96"/>
      <c r="AC685" s="96"/>
      <c r="AD685" s="23"/>
      <c r="AE685" s="96"/>
      <c r="AF685" s="96"/>
      <c r="AG685" s="23"/>
      <c r="AH685" s="96"/>
      <c r="AI685" s="96"/>
      <c r="AJ685" s="23"/>
      <c r="AK685" s="96"/>
      <c r="AL685" s="96"/>
      <c r="AM685" s="23"/>
      <c r="AN685" s="96"/>
      <c r="AO685" s="96"/>
      <c r="AP685" s="23"/>
      <c r="AQ685" s="96"/>
      <c r="AR685" s="96"/>
      <c r="AS685" s="23"/>
      <c r="AT685" s="27"/>
      <c r="AU685" s="27"/>
      <c r="AV685" s="33"/>
      <c r="AW685" s="27"/>
      <c r="AX685" s="155"/>
      <c r="AY685" s="65"/>
      <c r="AZ685" s="7"/>
      <c r="BA685" s="62"/>
      <c r="BB685" s="62"/>
      <c r="BC685" s="7"/>
      <c r="BD685" s="62"/>
      <c r="BE685" s="62"/>
      <c r="BF685" s="27"/>
      <c r="BG685" s="62"/>
      <c r="BH685" s="32"/>
      <c r="BI685" s="146"/>
      <c r="BJ685" s="62"/>
      <c r="BK685" s="32"/>
      <c r="BL685" s="146"/>
      <c r="BM685" s="62"/>
      <c r="BN685" s="32"/>
      <c r="BO685" s="146"/>
      <c r="BP685" s="159"/>
      <c r="BQ685" s="64"/>
      <c r="BR685" s="27"/>
      <c r="BS685" s="27"/>
      <c r="BU685" s="146"/>
      <c r="BV685" s="27"/>
      <c r="BW685" s="27"/>
      <c r="BX685" s="146"/>
      <c r="BY685" s="27"/>
      <c r="CA685" s="146"/>
      <c r="CB685" s="27"/>
      <c r="CD685" s="146"/>
      <c r="CF685" s="27"/>
      <c r="CG685" s="50"/>
      <c r="CH685" s="33"/>
      <c r="CI685" s="27"/>
      <c r="CJ685" s="161"/>
      <c r="CK685" s="27"/>
      <c r="CL685" s="27"/>
      <c r="CM685" s="27"/>
      <c r="CN685" s="27"/>
      <c r="CQ685" s="33"/>
      <c r="CR685" s="78"/>
      <c r="CS685" s="78"/>
      <c r="CT685" s="78"/>
      <c r="CU685" s="78"/>
      <c r="CV685" s="78"/>
      <c r="CW685" s="78"/>
      <c r="CX685" s="78"/>
      <c r="CY685" s="78"/>
      <c r="CZ685" s="78"/>
      <c r="DA685" s="78"/>
      <c r="DB685" s="78"/>
      <c r="DC685" s="78"/>
      <c r="DD685" s="78"/>
      <c r="DE685" s="78"/>
      <c r="DF685" s="78"/>
      <c r="DG685" s="78"/>
      <c r="DH685" s="78"/>
      <c r="DI685" s="78"/>
      <c r="DJ685" s="78"/>
      <c r="DK685" s="78"/>
      <c r="DL685" s="78"/>
      <c r="DM685" s="78"/>
      <c r="DN685" s="78"/>
      <c r="DO685" s="78"/>
      <c r="DP685" s="42"/>
      <c r="DQ685" s="78"/>
      <c r="DR685" s="101"/>
      <c r="DS685" s="33"/>
      <c r="FA685" s="119"/>
      <c r="FB685" s="119"/>
      <c r="FC685" s="119"/>
      <c r="FD685" s="119"/>
      <c r="FE685" s="119"/>
      <c r="FF685" s="119"/>
      <c r="FG685" s="119"/>
      <c r="FH685" s="119"/>
      <c r="FI685" s="119"/>
    </row>
    <row r="686" spans="2:165" s="29" customFormat="1" x14ac:dyDescent="0.25">
      <c r="B686" s="33"/>
      <c r="C686" s="33"/>
      <c r="D686" s="27"/>
      <c r="E686" s="33"/>
      <c r="F686" s="27"/>
      <c r="G686" s="33"/>
      <c r="I686" s="33"/>
      <c r="K686" s="58"/>
      <c r="M686" s="27"/>
      <c r="N686" s="63"/>
      <c r="P686" s="33"/>
      <c r="R686" s="33"/>
      <c r="T686" s="23"/>
      <c r="U686" s="23"/>
      <c r="V686" s="96"/>
      <c r="W686" s="96"/>
      <c r="X686" s="23"/>
      <c r="Y686" s="96"/>
      <c r="Z686" s="96"/>
      <c r="AA686" s="23"/>
      <c r="AB686" s="96"/>
      <c r="AC686" s="96"/>
      <c r="AD686" s="23"/>
      <c r="AE686" s="96"/>
      <c r="AF686" s="96"/>
      <c r="AG686" s="23"/>
      <c r="AH686" s="96"/>
      <c r="AI686" s="96"/>
      <c r="AJ686" s="23"/>
      <c r="AK686" s="96"/>
      <c r="AL686" s="96"/>
      <c r="AM686" s="23"/>
      <c r="AN686" s="96"/>
      <c r="AO686" s="96"/>
      <c r="AP686" s="23"/>
      <c r="AQ686" s="96"/>
      <c r="AR686" s="96"/>
      <c r="AS686" s="23"/>
      <c r="AT686" s="27"/>
      <c r="AU686" s="27"/>
      <c r="AV686" s="33"/>
      <c r="AW686" s="27"/>
      <c r="AX686" s="155"/>
      <c r="AY686" s="65"/>
      <c r="AZ686" s="7"/>
      <c r="BA686" s="62"/>
      <c r="BB686" s="62"/>
      <c r="BC686" s="7"/>
      <c r="BD686" s="62"/>
      <c r="BE686" s="62"/>
      <c r="BF686" s="27"/>
      <c r="BG686" s="62"/>
      <c r="BH686" s="32"/>
      <c r="BI686" s="146"/>
      <c r="BJ686" s="62"/>
      <c r="BK686" s="32"/>
      <c r="BL686" s="146"/>
      <c r="BM686" s="62"/>
      <c r="BN686" s="32"/>
      <c r="BO686" s="146"/>
      <c r="BP686" s="159"/>
      <c r="BQ686" s="64"/>
      <c r="BR686" s="27"/>
      <c r="BS686" s="27"/>
      <c r="BU686" s="146"/>
      <c r="BV686" s="27"/>
      <c r="BW686" s="27"/>
      <c r="BX686" s="146"/>
      <c r="BY686" s="27"/>
      <c r="CA686" s="146"/>
      <c r="CB686" s="27"/>
      <c r="CD686" s="146"/>
      <c r="CF686" s="27"/>
      <c r="CG686" s="50"/>
      <c r="CH686" s="33"/>
      <c r="CI686" s="27"/>
      <c r="CJ686" s="161"/>
      <c r="CK686" s="27"/>
      <c r="CL686" s="27"/>
      <c r="CM686" s="27"/>
      <c r="CN686" s="27"/>
      <c r="CQ686" s="33"/>
      <c r="CR686" s="78"/>
      <c r="CS686" s="78"/>
      <c r="CT686" s="78"/>
      <c r="CU686" s="78"/>
      <c r="CV686" s="78"/>
      <c r="CW686" s="78"/>
      <c r="CX686" s="78"/>
      <c r="CY686" s="78"/>
      <c r="CZ686" s="78"/>
      <c r="DA686" s="78"/>
      <c r="DB686" s="78"/>
      <c r="DC686" s="78"/>
      <c r="DD686" s="78"/>
      <c r="DE686" s="78"/>
      <c r="DF686" s="78"/>
      <c r="DG686" s="78"/>
      <c r="DH686" s="78"/>
      <c r="DI686" s="78"/>
      <c r="DJ686" s="78"/>
      <c r="DK686" s="78"/>
      <c r="DL686" s="78"/>
      <c r="DM686" s="78"/>
      <c r="DN686" s="78"/>
      <c r="DO686" s="78"/>
      <c r="DP686" s="42"/>
      <c r="DQ686" s="78"/>
      <c r="DR686" s="101"/>
      <c r="DS686" s="33"/>
      <c r="FA686" s="119"/>
      <c r="FB686" s="119"/>
      <c r="FC686" s="119"/>
      <c r="FD686" s="119"/>
      <c r="FE686" s="119"/>
      <c r="FF686" s="119"/>
      <c r="FG686" s="119"/>
      <c r="FH686" s="119"/>
      <c r="FI686" s="119"/>
    </row>
    <row r="687" spans="2:165" s="29" customFormat="1" x14ac:dyDescent="0.25">
      <c r="B687" s="33"/>
      <c r="C687" s="33"/>
      <c r="D687" s="27"/>
      <c r="E687" s="33"/>
      <c r="F687" s="27"/>
      <c r="G687" s="33"/>
      <c r="I687" s="33"/>
      <c r="K687" s="58"/>
      <c r="M687" s="27"/>
      <c r="N687" s="63"/>
      <c r="P687" s="33"/>
      <c r="R687" s="33"/>
      <c r="T687" s="23"/>
      <c r="U687" s="23"/>
      <c r="V687" s="96"/>
      <c r="W687" s="96"/>
      <c r="X687" s="23"/>
      <c r="Y687" s="96"/>
      <c r="Z687" s="96"/>
      <c r="AA687" s="23"/>
      <c r="AB687" s="96"/>
      <c r="AC687" s="96"/>
      <c r="AD687" s="23"/>
      <c r="AE687" s="96"/>
      <c r="AF687" s="96"/>
      <c r="AG687" s="23"/>
      <c r="AH687" s="96"/>
      <c r="AI687" s="96"/>
      <c r="AJ687" s="23"/>
      <c r="AK687" s="96"/>
      <c r="AL687" s="96"/>
      <c r="AM687" s="23"/>
      <c r="AN687" s="96"/>
      <c r="AO687" s="96"/>
      <c r="AP687" s="23"/>
      <c r="AQ687" s="96"/>
      <c r="AR687" s="96"/>
      <c r="AS687" s="23"/>
      <c r="AT687" s="27"/>
      <c r="AU687" s="27"/>
      <c r="AV687" s="33"/>
      <c r="AW687" s="27"/>
      <c r="AX687" s="155"/>
      <c r="AY687" s="65"/>
      <c r="AZ687" s="7"/>
      <c r="BA687" s="62"/>
      <c r="BB687" s="62"/>
      <c r="BC687" s="7"/>
      <c r="BD687" s="62"/>
      <c r="BE687" s="62"/>
      <c r="BF687" s="27"/>
      <c r="BG687" s="62"/>
      <c r="BH687" s="32"/>
      <c r="BI687" s="146"/>
      <c r="BJ687" s="62"/>
      <c r="BK687" s="32"/>
      <c r="BL687" s="146"/>
      <c r="BM687" s="62"/>
      <c r="BN687" s="32"/>
      <c r="BO687" s="146"/>
      <c r="BP687" s="159"/>
      <c r="BQ687" s="64"/>
      <c r="BR687" s="27"/>
      <c r="BS687" s="27"/>
      <c r="BU687" s="146"/>
      <c r="BV687" s="27"/>
      <c r="BW687" s="27"/>
      <c r="BX687" s="146"/>
      <c r="BY687" s="27"/>
      <c r="CA687" s="146"/>
      <c r="CB687" s="27"/>
      <c r="CD687" s="146"/>
      <c r="CF687" s="27"/>
      <c r="CG687" s="50"/>
      <c r="CH687" s="33"/>
      <c r="CI687" s="27"/>
      <c r="CJ687" s="161"/>
      <c r="CK687" s="27"/>
      <c r="CL687" s="27"/>
      <c r="CM687" s="27"/>
      <c r="CN687" s="27"/>
      <c r="CQ687" s="33"/>
      <c r="CR687" s="78"/>
      <c r="CS687" s="78"/>
      <c r="CT687" s="78"/>
      <c r="CU687" s="78"/>
      <c r="CV687" s="78"/>
      <c r="CW687" s="78"/>
      <c r="CX687" s="78"/>
      <c r="CY687" s="78"/>
      <c r="CZ687" s="78"/>
      <c r="DA687" s="78"/>
      <c r="DB687" s="78"/>
      <c r="DC687" s="78"/>
      <c r="DD687" s="78"/>
      <c r="DE687" s="78"/>
      <c r="DF687" s="78"/>
      <c r="DG687" s="78"/>
      <c r="DH687" s="78"/>
      <c r="DI687" s="78"/>
      <c r="DJ687" s="78"/>
      <c r="DK687" s="78"/>
      <c r="DL687" s="78"/>
      <c r="DM687" s="78"/>
      <c r="DN687" s="78"/>
      <c r="DO687" s="78"/>
      <c r="DP687" s="42"/>
      <c r="DQ687" s="78"/>
      <c r="DR687" s="101"/>
      <c r="DS687" s="33"/>
      <c r="FA687" s="119"/>
      <c r="FB687" s="119"/>
      <c r="FC687" s="119"/>
      <c r="FD687" s="119"/>
      <c r="FE687" s="119"/>
      <c r="FF687" s="119"/>
      <c r="FG687" s="119"/>
      <c r="FH687" s="119"/>
      <c r="FI687" s="119"/>
    </row>
    <row r="688" spans="2:165" s="29" customFormat="1" x14ac:dyDescent="0.25">
      <c r="B688" s="33"/>
      <c r="C688" s="33"/>
      <c r="D688" s="27"/>
      <c r="E688" s="33"/>
      <c r="F688" s="27"/>
      <c r="G688" s="33"/>
      <c r="I688" s="33"/>
      <c r="K688" s="58"/>
      <c r="M688" s="27"/>
      <c r="N688" s="63"/>
      <c r="P688" s="33"/>
      <c r="R688" s="33"/>
      <c r="T688" s="23"/>
      <c r="U688" s="23"/>
      <c r="V688" s="96"/>
      <c r="W688" s="96"/>
      <c r="X688" s="23"/>
      <c r="Y688" s="96"/>
      <c r="Z688" s="96"/>
      <c r="AA688" s="23"/>
      <c r="AB688" s="96"/>
      <c r="AC688" s="96"/>
      <c r="AD688" s="23"/>
      <c r="AE688" s="96"/>
      <c r="AF688" s="96"/>
      <c r="AG688" s="23"/>
      <c r="AH688" s="96"/>
      <c r="AI688" s="96"/>
      <c r="AJ688" s="23"/>
      <c r="AK688" s="96"/>
      <c r="AL688" s="96"/>
      <c r="AM688" s="23"/>
      <c r="AN688" s="96"/>
      <c r="AO688" s="96"/>
      <c r="AP688" s="23"/>
      <c r="AQ688" s="96"/>
      <c r="AR688" s="96"/>
      <c r="AS688" s="23"/>
      <c r="AT688" s="27"/>
      <c r="AU688" s="27"/>
      <c r="AV688" s="33"/>
      <c r="AW688" s="27"/>
      <c r="AX688" s="155"/>
      <c r="AY688" s="65"/>
      <c r="AZ688" s="7"/>
      <c r="BA688" s="62"/>
      <c r="BB688" s="62"/>
      <c r="BC688" s="7"/>
      <c r="BD688" s="62"/>
      <c r="BE688" s="62"/>
      <c r="BF688" s="27"/>
      <c r="BG688" s="62"/>
      <c r="BH688" s="32"/>
      <c r="BI688" s="146"/>
      <c r="BJ688" s="62"/>
      <c r="BK688" s="32"/>
      <c r="BL688" s="146"/>
      <c r="BM688" s="62"/>
      <c r="BN688" s="32"/>
      <c r="BO688" s="146"/>
      <c r="BP688" s="159"/>
      <c r="BQ688" s="64"/>
      <c r="BR688" s="27"/>
      <c r="BS688" s="27"/>
      <c r="BU688" s="146"/>
      <c r="BV688" s="27"/>
      <c r="BW688" s="27"/>
      <c r="BX688" s="146"/>
      <c r="BY688" s="27"/>
      <c r="CA688" s="146"/>
      <c r="CB688" s="27"/>
      <c r="CD688" s="146"/>
      <c r="CF688" s="27"/>
      <c r="CG688" s="50"/>
      <c r="CH688" s="33"/>
      <c r="CI688" s="27"/>
      <c r="CJ688" s="161"/>
      <c r="CK688" s="27"/>
      <c r="CL688" s="27"/>
      <c r="CM688" s="27"/>
      <c r="CN688" s="27"/>
      <c r="CQ688" s="33"/>
      <c r="CR688" s="78"/>
      <c r="CS688" s="78"/>
      <c r="CT688" s="78"/>
      <c r="CU688" s="78"/>
      <c r="CV688" s="78"/>
      <c r="CW688" s="78"/>
      <c r="CX688" s="78"/>
      <c r="CY688" s="78"/>
      <c r="CZ688" s="78"/>
      <c r="DA688" s="78"/>
      <c r="DB688" s="78"/>
      <c r="DC688" s="78"/>
      <c r="DD688" s="78"/>
      <c r="DE688" s="78"/>
      <c r="DF688" s="78"/>
      <c r="DG688" s="78"/>
      <c r="DH688" s="78"/>
      <c r="DI688" s="78"/>
      <c r="DJ688" s="78"/>
      <c r="DK688" s="78"/>
      <c r="DL688" s="78"/>
      <c r="DM688" s="78"/>
      <c r="DN688" s="78"/>
      <c r="DO688" s="78"/>
      <c r="DP688" s="42"/>
      <c r="DQ688" s="78"/>
      <c r="DR688" s="101"/>
      <c r="DS688" s="33"/>
      <c r="FA688" s="119"/>
      <c r="FB688" s="119"/>
      <c r="FC688" s="119"/>
      <c r="FD688" s="119"/>
      <c r="FE688" s="119"/>
      <c r="FF688" s="119"/>
      <c r="FG688" s="119"/>
      <c r="FH688" s="119"/>
      <c r="FI688" s="119"/>
    </row>
    <row r="689" spans="2:165" s="29" customFormat="1" x14ac:dyDescent="0.25">
      <c r="B689" s="33"/>
      <c r="C689" s="33"/>
      <c r="D689" s="27"/>
      <c r="E689" s="33"/>
      <c r="F689" s="27"/>
      <c r="G689" s="33"/>
      <c r="I689" s="33"/>
      <c r="K689" s="58"/>
      <c r="M689" s="27"/>
      <c r="N689" s="63"/>
      <c r="P689" s="33"/>
      <c r="R689" s="33"/>
      <c r="T689" s="23"/>
      <c r="U689" s="23"/>
      <c r="V689" s="96"/>
      <c r="W689" s="96"/>
      <c r="X689" s="23"/>
      <c r="Y689" s="96"/>
      <c r="Z689" s="96"/>
      <c r="AA689" s="23"/>
      <c r="AB689" s="96"/>
      <c r="AC689" s="96"/>
      <c r="AD689" s="23"/>
      <c r="AE689" s="96"/>
      <c r="AF689" s="96"/>
      <c r="AG689" s="23"/>
      <c r="AH689" s="96"/>
      <c r="AI689" s="96"/>
      <c r="AJ689" s="23"/>
      <c r="AK689" s="96"/>
      <c r="AL689" s="96"/>
      <c r="AM689" s="23"/>
      <c r="AN689" s="96"/>
      <c r="AO689" s="96"/>
      <c r="AP689" s="23"/>
      <c r="AQ689" s="96"/>
      <c r="AR689" s="96"/>
      <c r="AS689" s="23"/>
      <c r="AT689" s="27"/>
      <c r="AU689" s="27"/>
      <c r="AV689" s="33"/>
      <c r="AW689" s="27"/>
      <c r="AX689" s="155"/>
      <c r="AY689" s="65"/>
      <c r="AZ689" s="7"/>
      <c r="BA689" s="62"/>
      <c r="BB689" s="62"/>
      <c r="BC689" s="7"/>
      <c r="BD689" s="62"/>
      <c r="BE689" s="62"/>
      <c r="BF689" s="27"/>
      <c r="BG689" s="62"/>
      <c r="BH689" s="32"/>
      <c r="BI689" s="146"/>
      <c r="BJ689" s="62"/>
      <c r="BK689" s="32"/>
      <c r="BL689" s="146"/>
      <c r="BM689" s="62"/>
      <c r="BN689" s="32"/>
      <c r="BO689" s="146"/>
      <c r="BP689" s="159"/>
      <c r="BQ689" s="64"/>
      <c r="BR689" s="27"/>
      <c r="BS689" s="27"/>
      <c r="BU689" s="146"/>
      <c r="BV689" s="27"/>
      <c r="BW689" s="27"/>
      <c r="BX689" s="146"/>
      <c r="BY689" s="27"/>
      <c r="CA689" s="146"/>
      <c r="CB689" s="27"/>
      <c r="CD689" s="146"/>
      <c r="CF689" s="27"/>
      <c r="CG689" s="50"/>
      <c r="CH689" s="33"/>
      <c r="CI689" s="27"/>
      <c r="CJ689" s="161"/>
      <c r="CK689" s="27"/>
      <c r="CL689" s="27"/>
      <c r="CM689" s="27"/>
      <c r="CN689" s="27"/>
      <c r="CQ689" s="33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  <c r="DN689" s="78"/>
      <c r="DO689" s="78"/>
      <c r="DP689" s="42"/>
      <c r="DQ689" s="78"/>
      <c r="DR689" s="101"/>
      <c r="DS689" s="33"/>
      <c r="FA689" s="119"/>
      <c r="FB689" s="119"/>
      <c r="FC689" s="119"/>
      <c r="FD689" s="119"/>
      <c r="FE689" s="119"/>
      <c r="FF689" s="119"/>
      <c r="FG689" s="119"/>
      <c r="FH689" s="119"/>
      <c r="FI689" s="119"/>
    </row>
    <row r="690" spans="2:165" s="29" customFormat="1" x14ac:dyDescent="0.25">
      <c r="B690" s="33"/>
      <c r="C690" s="33"/>
      <c r="D690" s="27"/>
      <c r="E690" s="33"/>
      <c r="F690" s="27"/>
      <c r="G690" s="33"/>
      <c r="I690" s="33"/>
      <c r="K690" s="58"/>
      <c r="M690" s="27"/>
      <c r="N690" s="63"/>
      <c r="P690" s="33"/>
      <c r="R690" s="33"/>
      <c r="T690" s="23"/>
      <c r="U690" s="23"/>
      <c r="V690" s="96"/>
      <c r="W690" s="96"/>
      <c r="X690" s="23"/>
      <c r="Y690" s="96"/>
      <c r="Z690" s="96"/>
      <c r="AA690" s="23"/>
      <c r="AB690" s="96"/>
      <c r="AC690" s="96"/>
      <c r="AD690" s="23"/>
      <c r="AE690" s="96"/>
      <c r="AF690" s="96"/>
      <c r="AG690" s="23"/>
      <c r="AH690" s="96"/>
      <c r="AI690" s="96"/>
      <c r="AJ690" s="23"/>
      <c r="AK690" s="96"/>
      <c r="AL690" s="96"/>
      <c r="AM690" s="23"/>
      <c r="AN690" s="96"/>
      <c r="AO690" s="96"/>
      <c r="AP690" s="23"/>
      <c r="AQ690" s="96"/>
      <c r="AR690" s="96"/>
      <c r="AS690" s="23"/>
      <c r="AT690" s="27"/>
      <c r="AU690" s="27"/>
      <c r="AV690" s="33"/>
      <c r="AW690" s="27"/>
      <c r="AX690" s="155"/>
      <c r="AY690" s="65"/>
      <c r="AZ690" s="7"/>
      <c r="BA690" s="62"/>
      <c r="BB690" s="62"/>
      <c r="BC690" s="7"/>
      <c r="BD690" s="62"/>
      <c r="BE690" s="62"/>
      <c r="BF690" s="27"/>
      <c r="BG690" s="62"/>
      <c r="BH690" s="32"/>
      <c r="BI690" s="146"/>
      <c r="BJ690" s="62"/>
      <c r="BK690" s="32"/>
      <c r="BL690" s="146"/>
      <c r="BM690" s="62"/>
      <c r="BN690" s="32"/>
      <c r="BO690" s="146"/>
      <c r="BP690" s="159"/>
      <c r="BQ690" s="64"/>
      <c r="BR690" s="27"/>
      <c r="BS690" s="27"/>
      <c r="BU690" s="146"/>
      <c r="BV690" s="27"/>
      <c r="BW690" s="27"/>
      <c r="BX690" s="146"/>
      <c r="BY690" s="27"/>
      <c r="CA690" s="146"/>
      <c r="CB690" s="27"/>
      <c r="CD690" s="146"/>
      <c r="CF690" s="27"/>
      <c r="CG690" s="50"/>
      <c r="CH690" s="33"/>
      <c r="CI690" s="27"/>
      <c r="CJ690" s="161"/>
      <c r="CK690" s="27"/>
      <c r="CL690" s="27"/>
      <c r="CM690" s="27"/>
      <c r="CN690" s="27"/>
      <c r="CQ690" s="33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  <c r="DN690" s="78"/>
      <c r="DO690" s="78"/>
      <c r="DP690" s="42"/>
      <c r="DQ690" s="78"/>
      <c r="DR690" s="101"/>
      <c r="DS690" s="33"/>
      <c r="FA690" s="119"/>
      <c r="FB690" s="119"/>
      <c r="FC690" s="119"/>
      <c r="FD690" s="119"/>
      <c r="FE690" s="119"/>
      <c r="FF690" s="119"/>
      <c r="FG690" s="119"/>
      <c r="FH690" s="119"/>
      <c r="FI690" s="119"/>
    </row>
    <row r="691" spans="2:165" s="29" customFormat="1" x14ac:dyDescent="0.25">
      <c r="B691" s="33"/>
      <c r="C691" s="33"/>
      <c r="D691" s="27"/>
      <c r="E691" s="33"/>
      <c r="F691" s="27"/>
      <c r="G691" s="33"/>
      <c r="I691" s="33"/>
      <c r="K691" s="58"/>
      <c r="M691" s="27"/>
      <c r="N691" s="63"/>
      <c r="P691" s="33"/>
      <c r="R691" s="33"/>
      <c r="T691" s="23"/>
      <c r="U691" s="23"/>
      <c r="V691" s="96"/>
      <c r="W691" s="96"/>
      <c r="X691" s="23"/>
      <c r="Y691" s="96"/>
      <c r="Z691" s="96"/>
      <c r="AA691" s="23"/>
      <c r="AB691" s="96"/>
      <c r="AC691" s="96"/>
      <c r="AD691" s="23"/>
      <c r="AE691" s="96"/>
      <c r="AF691" s="96"/>
      <c r="AG691" s="23"/>
      <c r="AH691" s="96"/>
      <c r="AI691" s="96"/>
      <c r="AJ691" s="23"/>
      <c r="AK691" s="96"/>
      <c r="AL691" s="96"/>
      <c r="AM691" s="23"/>
      <c r="AN691" s="96"/>
      <c r="AO691" s="96"/>
      <c r="AP691" s="23"/>
      <c r="AQ691" s="96"/>
      <c r="AR691" s="96"/>
      <c r="AS691" s="23"/>
      <c r="AT691" s="27"/>
      <c r="AU691" s="27"/>
      <c r="AV691" s="33"/>
      <c r="AW691" s="27"/>
      <c r="AX691" s="155"/>
      <c r="AY691" s="65"/>
      <c r="AZ691" s="7"/>
      <c r="BA691" s="62"/>
      <c r="BB691" s="62"/>
      <c r="BC691" s="7"/>
      <c r="BD691" s="62"/>
      <c r="BE691" s="62"/>
      <c r="BF691" s="27"/>
      <c r="BG691" s="62"/>
      <c r="BH691" s="32"/>
      <c r="BI691" s="146"/>
      <c r="BJ691" s="62"/>
      <c r="BK691" s="32"/>
      <c r="BL691" s="146"/>
      <c r="BM691" s="62"/>
      <c r="BN691" s="32"/>
      <c r="BO691" s="146"/>
      <c r="BP691" s="159"/>
      <c r="BQ691" s="64"/>
      <c r="BR691" s="27"/>
      <c r="BS691" s="27"/>
      <c r="BU691" s="146"/>
      <c r="BV691" s="27"/>
      <c r="BW691" s="27"/>
      <c r="BX691" s="146"/>
      <c r="BY691" s="27"/>
      <c r="CA691" s="146"/>
      <c r="CB691" s="27"/>
      <c r="CD691" s="146"/>
      <c r="CF691" s="27"/>
      <c r="CG691" s="50"/>
      <c r="CH691" s="33"/>
      <c r="CI691" s="27"/>
      <c r="CJ691" s="161"/>
      <c r="CK691" s="27"/>
      <c r="CL691" s="27"/>
      <c r="CM691" s="27"/>
      <c r="CN691" s="27"/>
      <c r="CQ691" s="33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  <c r="DN691" s="78"/>
      <c r="DO691" s="78"/>
      <c r="DP691" s="42"/>
      <c r="DQ691" s="78"/>
      <c r="DR691" s="101"/>
      <c r="DS691" s="33"/>
      <c r="FA691" s="119"/>
      <c r="FB691" s="119"/>
      <c r="FC691" s="119"/>
      <c r="FD691" s="119"/>
      <c r="FE691" s="119"/>
      <c r="FF691" s="119"/>
      <c r="FG691" s="119"/>
      <c r="FH691" s="119"/>
      <c r="FI691" s="119"/>
    </row>
    <row r="692" spans="2:165" s="29" customFormat="1" x14ac:dyDescent="0.25">
      <c r="B692" s="33"/>
      <c r="C692" s="33"/>
      <c r="D692" s="27"/>
      <c r="E692" s="33"/>
      <c r="F692" s="27"/>
      <c r="G692" s="33"/>
      <c r="I692" s="33"/>
      <c r="K692" s="58"/>
      <c r="M692" s="27"/>
      <c r="N692" s="63"/>
      <c r="P692" s="33"/>
      <c r="R692" s="33"/>
      <c r="T692" s="23"/>
      <c r="U692" s="23"/>
      <c r="V692" s="96"/>
      <c r="W692" s="96"/>
      <c r="X692" s="23"/>
      <c r="Y692" s="96"/>
      <c r="Z692" s="96"/>
      <c r="AA692" s="23"/>
      <c r="AB692" s="96"/>
      <c r="AC692" s="96"/>
      <c r="AD692" s="23"/>
      <c r="AE692" s="96"/>
      <c r="AF692" s="96"/>
      <c r="AG692" s="23"/>
      <c r="AH692" s="96"/>
      <c r="AI692" s="96"/>
      <c r="AJ692" s="23"/>
      <c r="AK692" s="96"/>
      <c r="AL692" s="96"/>
      <c r="AM692" s="23"/>
      <c r="AN692" s="96"/>
      <c r="AO692" s="96"/>
      <c r="AP692" s="23"/>
      <c r="AQ692" s="96"/>
      <c r="AR692" s="96"/>
      <c r="AS692" s="23"/>
      <c r="AT692" s="27"/>
      <c r="AU692" s="27"/>
      <c r="AV692" s="33"/>
      <c r="AW692" s="27"/>
      <c r="AX692" s="155"/>
      <c r="AY692" s="65"/>
      <c r="AZ692" s="7"/>
      <c r="BA692" s="62"/>
      <c r="BB692" s="62"/>
      <c r="BC692" s="7"/>
      <c r="BD692" s="62"/>
      <c r="BE692" s="62"/>
      <c r="BF692" s="27"/>
      <c r="BG692" s="62"/>
      <c r="BH692" s="32"/>
      <c r="BI692" s="146"/>
      <c r="BJ692" s="62"/>
      <c r="BK692" s="32"/>
      <c r="BL692" s="146"/>
      <c r="BM692" s="62"/>
      <c r="BN692" s="32"/>
      <c r="BO692" s="146"/>
      <c r="BP692" s="159"/>
      <c r="BQ692" s="64"/>
      <c r="BR692" s="27"/>
      <c r="BS692" s="27"/>
      <c r="BU692" s="146"/>
      <c r="BV692" s="27"/>
      <c r="BW692" s="27"/>
      <c r="BX692" s="146"/>
      <c r="BY692" s="27"/>
      <c r="CA692" s="146"/>
      <c r="CB692" s="27"/>
      <c r="CD692" s="146"/>
      <c r="CF692" s="27"/>
      <c r="CG692" s="50"/>
      <c r="CH692" s="33"/>
      <c r="CI692" s="27"/>
      <c r="CJ692" s="161"/>
      <c r="CK692" s="27"/>
      <c r="CL692" s="27"/>
      <c r="CM692" s="27"/>
      <c r="CN692" s="27"/>
      <c r="CQ692" s="33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  <c r="DN692" s="78"/>
      <c r="DO692" s="78"/>
      <c r="DP692" s="42"/>
      <c r="DQ692" s="78"/>
      <c r="DR692" s="101"/>
      <c r="DS692" s="33"/>
      <c r="FA692" s="119"/>
      <c r="FB692" s="119"/>
      <c r="FC692" s="119"/>
      <c r="FD692" s="119"/>
      <c r="FE692" s="119"/>
      <c r="FF692" s="119"/>
      <c r="FG692" s="119"/>
      <c r="FH692" s="119"/>
      <c r="FI692" s="119"/>
    </row>
    <row r="693" spans="2:165" s="29" customFormat="1" x14ac:dyDescent="0.25">
      <c r="B693" s="33"/>
      <c r="C693" s="33"/>
      <c r="D693" s="27"/>
      <c r="E693" s="33"/>
      <c r="F693" s="27"/>
      <c r="G693" s="33"/>
      <c r="I693" s="33"/>
      <c r="K693" s="58"/>
      <c r="M693" s="27"/>
      <c r="N693" s="63"/>
      <c r="P693" s="33"/>
      <c r="R693" s="33"/>
      <c r="T693" s="23"/>
      <c r="U693" s="23"/>
      <c r="V693" s="96"/>
      <c r="W693" s="96"/>
      <c r="X693" s="23"/>
      <c r="Y693" s="96"/>
      <c r="Z693" s="96"/>
      <c r="AA693" s="23"/>
      <c r="AB693" s="96"/>
      <c r="AC693" s="96"/>
      <c r="AD693" s="23"/>
      <c r="AE693" s="96"/>
      <c r="AF693" s="96"/>
      <c r="AG693" s="23"/>
      <c r="AH693" s="96"/>
      <c r="AI693" s="96"/>
      <c r="AJ693" s="23"/>
      <c r="AK693" s="96"/>
      <c r="AL693" s="96"/>
      <c r="AM693" s="23"/>
      <c r="AN693" s="96"/>
      <c r="AO693" s="96"/>
      <c r="AP693" s="23"/>
      <c r="AQ693" s="96"/>
      <c r="AR693" s="96"/>
      <c r="AS693" s="23"/>
      <c r="AT693" s="27"/>
      <c r="AU693" s="27"/>
      <c r="AV693" s="33"/>
      <c r="AW693" s="27"/>
      <c r="AX693" s="155"/>
      <c r="AY693" s="65"/>
      <c r="AZ693" s="7"/>
      <c r="BA693" s="62"/>
      <c r="BB693" s="62"/>
      <c r="BC693" s="7"/>
      <c r="BD693" s="62"/>
      <c r="BE693" s="62"/>
      <c r="BF693" s="27"/>
      <c r="BG693" s="62"/>
      <c r="BH693" s="32"/>
      <c r="BI693" s="146"/>
      <c r="BJ693" s="62"/>
      <c r="BK693" s="32"/>
      <c r="BL693" s="146"/>
      <c r="BM693" s="62"/>
      <c r="BN693" s="32"/>
      <c r="BO693" s="146"/>
      <c r="BP693" s="159"/>
      <c r="BQ693" s="64"/>
      <c r="BR693" s="27"/>
      <c r="BS693" s="27"/>
      <c r="BU693" s="146"/>
      <c r="BV693" s="27"/>
      <c r="BW693" s="27"/>
      <c r="BX693" s="146"/>
      <c r="BY693" s="27"/>
      <c r="CA693" s="146"/>
      <c r="CB693" s="27"/>
      <c r="CD693" s="146"/>
      <c r="CF693" s="27"/>
      <c r="CG693" s="50"/>
      <c r="CH693" s="33"/>
      <c r="CI693" s="27"/>
      <c r="CJ693" s="161"/>
      <c r="CK693" s="27"/>
      <c r="CL693" s="27"/>
      <c r="CM693" s="27"/>
      <c r="CN693" s="27"/>
      <c r="CQ693" s="33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  <c r="DN693" s="78"/>
      <c r="DO693" s="78"/>
      <c r="DP693" s="42"/>
      <c r="DQ693" s="78"/>
      <c r="DR693" s="101"/>
      <c r="DS693" s="33"/>
      <c r="FA693" s="119"/>
      <c r="FB693" s="119"/>
      <c r="FC693" s="119"/>
      <c r="FD693" s="119"/>
      <c r="FE693" s="119"/>
      <c r="FF693" s="119"/>
      <c r="FG693" s="119"/>
      <c r="FH693" s="119"/>
      <c r="FI693" s="119"/>
    </row>
    <row r="694" spans="2:165" s="29" customFormat="1" x14ac:dyDescent="0.25">
      <c r="B694" s="33"/>
      <c r="C694" s="33"/>
      <c r="D694" s="27"/>
      <c r="E694" s="33"/>
      <c r="F694" s="27"/>
      <c r="G694" s="33"/>
      <c r="I694" s="33"/>
      <c r="K694" s="58"/>
      <c r="M694" s="27"/>
      <c r="N694" s="63"/>
      <c r="P694" s="33"/>
      <c r="R694" s="33"/>
      <c r="T694" s="23"/>
      <c r="U694" s="23"/>
      <c r="V694" s="96"/>
      <c r="W694" s="96"/>
      <c r="X694" s="23"/>
      <c r="Y694" s="96"/>
      <c r="Z694" s="96"/>
      <c r="AA694" s="23"/>
      <c r="AB694" s="96"/>
      <c r="AC694" s="96"/>
      <c r="AD694" s="23"/>
      <c r="AE694" s="96"/>
      <c r="AF694" s="96"/>
      <c r="AG694" s="23"/>
      <c r="AH694" s="96"/>
      <c r="AI694" s="96"/>
      <c r="AJ694" s="23"/>
      <c r="AK694" s="96"/>
      <c r="AL694" s="96"/>
      <c r="AM694" s="23"/>
      <c r="AN694" s="96"/>
      <c r="AO694" s="96"/>
      <c r="AP694" s="23"/>
      <c r="AQ694" s="96"/>
      <c r="AR694" s="96"/>
      <c r="AS694" s="23"/>
      <c r="AT694" s="27"/>
      <c r="AU694" s="27"/>
      <c r="AV694" s="33"/>
      <c r="AW694" s="27"/>
      <c r="AX694" s="155"/>
      <c r="AY694" s="65"/>
      <c r="AZ694" s="7"/>
      <c r="BA694" s="62"/>
      <c r="BB694" s="62"/>
      <c r="BC694" s="7"/>
      <c r="BD694" s="62"/>
      <c r="BE694" s="62"/>
      <c r="BF694" s="27"/>
      <c r="BG694" s="62"/>
      <c r="BH694" s="32"/>
      <c r="BI694" s="146"/>
      <c r="BJ694" s="62"/>
      <c r="BK694" s="32"/>
      <c r="BL694" s="146"/>
      <c r="BM694" s="62"/>
      <c r="BN694" s="32"/>
      <c r="BO694" s="146"/>
      <c r="BP694" s="159"/>
      <c r="BQ694" s="64"/>
      <c r="BR694" s="27"/>
      <c r="BS694" s="27"/>
      <c r="BU694" s="146"/>
      <c r="BV694" s="27"/>
      <c r="BW694" s="27"/>
      <c r="BX694" s="146"/>
      <c r="BY694" s="27"/>
      <c r="CA694" s="146"/>
      <c r="CB694" s="27"/>
      <c r="CD694" s="146"/>
      <c r="CF694" s="27"/>
      <c r="CG694" s="50"/>
      <c r="CH694" s="33"/>
      <c r="CI694" s="27"/>
      <c r="CJ694" s="161"/>
      <c r="CK694" s="27"/>
      <c r="CL694" s="27"/>
      <c r="CM694" s="27"/>
      <c r="CN694" s="27"/>
      <c r="CQ694" s="33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  <c r="DN694" s="78"/>
      <c r="DO694" s="78"/>
      <c r="DP694" s="42"/>
      <c r="DQ694" s="78"/>
      <c r="DR694" s="101"/>
      <c r="DS694" s="33"/>
      <c r="FA694" s="119"/>
      <c r="FB694" s="119"/>
      <c r="FC694" s="119"/>
      <c r="FD694" s="119"/>
      <c r="FE694" s="119"/>
      <c r="FF694" s="119"/>
      <c r="FG694" s="119"/>
      <c r="FH694" s="119"/>
      <c r="FI694" s="119"/>
    </row>
    <row r="695" spans="2:165" s="29" customFormat="1" x14ac:dyDescent="0.25">
      <c r="B695" s="33"/>
      <c r="C695" s="33"/>
      <c r="D695" s="27"/>
      <c r="E695" s="33"/>
      <c r="F695" s="27"/>
      <c r="G695" s="33"/>
      <c r="I695" s="33"/>
      <c r="K695" s="58"/>
      <c r="M695" s="27"/>
      <c r="N695" s="63"/>
      <c r="P695" s="33"/>
      <c r="R695" s="33"/>
      <c r="T695" s="23"/>
      <c r="U695" s="23"/>
      <c r="V695" s="96"/>
      <c r="W695" s="96"/>
      <c r="X695" s="23"/>
      <c r="Y695" s="96"/>
      <c r="Z695" s="96"/>
      <c r="AA695" s="23"/>
      <c r="AB695" s="96"/>
      <c r="AC695" s="96"/>
      <c r="AD695" s="23"/>
      <c r="AE695" s="96"/>
      <c r="AF695" s="96"/>
      <c r="AG695" s="23"/>
      <c r="AH695" s="96"/>
      <c r="AI695" s="96"/>
      <c r="AJ695" s="23"/>
      <c r="AK695" s="96"/>
      <c r="AL695" s="96"/>
      <c r="AM695" s="23"/>
      <c r="AN695" s="96"/>
      <c r="AO695" s="96"/>
      <c r="AP695" s="23"/>
      <c r="AQ695" s="96"/>
      <c r="AR695" s="96"/>
      <c r="AS695" s="23"/>
      <c r="AT695" s="27"/>
      <c r="AU695" s="27"/>
      <c r="AV695" s="33"/>
      <c r="AW695" s="27"/>
      <c r="AX695" s="155"/>
      <c r="AY695" s="65"/>
      <c r="AZ695" s="7"/>
      <c r="BA695" s="62"/>
      <c r="BB695" s="62"/>
      <c r="BC695" s="7"/>
      <c r="BD695" s="62"/>
      <c r="BE695" s="62"/>
      <c r="BF695" s="27"/>
      <c r="BG695" s="62"/>
      <c r="BH695" s="32"/>
      <c r="BI695" s="146"/>
      <c r="BJ695" s="62"/>
      <c r="BK695" s="32"/>
      <c r="BL695" s="146"/>
      <c r="BM695" s="62"/>
      <c r="BN695" s="32"/>
      <c r="BO695" s="146"/>
      <c r="BP695" s="159"/>
      <c r="BQ695" s="64"/>
      <c r="BR695" s="27"/>
      <c r="BS695" s="27"/>
      <c r="BU695" s="146"/>
      <c r="BV695" s="27"/>
      <c r="BW695" s="27"/>
      <c r="BX695" s="146"/>
      <c r="BY695" s="27"/>
      <c r="CA695" s="146"/>
      <c r="CB695" s="27"/>
      <c r="CD695" s="146"/>
      <c r="CF695" s="27"/>
      <c r="CG695" s="50"/>
      <c r="CH695" s="33"/>
      <c r="CI695" s="27"/>
      <c r="CJ695" s="161"/>
      <c r="CK695" s="27"/>
      <c r="CL695" s="27"/>
      <c r="CM695" s="27"/>
      <c r="CN695" s="27"/>
      <c r="CQ695" s="33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  <c r="DN695" s="78"/>
      <c r="DO695" s="78"/>
      <c r="DP695" s="42"/>
      <c r="DQ695" s="78"/>
      <c r="DR695" s="101"/>
      <c r="DS695" s="33"/>
      <c r="FA695" s="119"/>
      <c r="FB695" s="119"/>
      <c r="FC695" s="119"/>
      <c r="FD695" s="119"/>
      <c r="FE695" s="119"/>
      <c r="FF695" s="119"/>
      <c r="FG695" s="119"/>
      <c r="FH695" s="119"/>
      <c r="FI695" s="119"/>
    </row>
    <row r="696" spans="2:165" s="29" customFormat="1" x14ac:dyDescent="0.25">
      <c r="B696" s="33"/>
      <c r="C696" s="33"/>
      <c r="D696" s="27"/>
      <c r="E696" s="33"/>
      <c r="F696" s="27"/>
      <c r="G696" s="33"/>
      <c r="I696" s="33"/>
      <c r="K696" s="58"/>
      <c r="M696" s="27"/>
      <c r="N696" s="63"/>
      <c r="P696" s="33"/>
      <c r="R696" s="33"/>
      <c r="T696" s="23"/>
      <c r="U696" s="23"/>
      <c r="V696" s="96"/>
      <c r="W696" s="96"/>
      <c r="X696" s="23"/>
      <c r="Y696" s="96"/>
      <c r="Z696" s="96"/>
      <c r="AA696" s="23"/>
      <c r="AB696" s="96"/>
      <c r="AC696" s="96"/>
      <c r="AD696" s="23"/>
      <c r="AE696" s="96"/>
      <c r="AF696" s="96"/>
      <c r="AG696" s="23"/>
      <c r="AH696" s="96"/>
      <c r="AI696" s="96"/>
      <c r="AJ696" s="23"/>
      <c r="AK696" s="96"/>
      <c r="AL696" s="96"/>
      <c r="AM696" s="23"/>
      <c r="AN696" s="96"/>
      <c r="AO696" s="96"/>
      <c r="AP696" s="23"/>
      <c r="AQ696" s="96"/>
      <c r="AR696" s="96"/>
      <c r="AS696" s="23"/>
      <c r="AT696" s="27"/>
      <c r="AU696" s="27"/>
      <c r="AV696" s="33"/>
      <c r="AW696" s="27"/>
      <c r="AX696" s="155"/>
      <c r="AY696" s="65"/>
      <c r="AZ696" s="7"/>
      <c r="BA696" s="62"/>
      <c r="BB696" s="62"/>
      <c r="BC696" s="7"/>
      <c r="BD696" s="62"/>
      <c r="BE696" s="62"/>
      <c r="BF696" s="27"/>
      <c r="BG696" s="62"/>
      <c r="BH696" s="32"/>
      <c r="BI696" s="146"/>
      <c r="BJ696" s="62"/>
      <c r="BK696" s="32"/>
      <c r="BL696" s="146"/>
      <c r="BM696" s="62"/>
      <c r="BN696" s="32"/>
      <c r="BO696" s="146"/>
      <c r="BP696" s="159"/>
      <c r="BQ696" s="64"/>
      <c r="BR696" s="27"/>
      <c r="BS696" s="27"/>
      <c r="BU696" s="146"/>
      <c r="BV696" s="27"/>
      <c r="BW696" s="27"/>
      <c r="BX696" s="146"/>
      <c r="BY696" s="27"/>
      <c r="CA696" s="146"/>
      <c r="CB696" s="27"/>
      <c r="CD696" s="146"/>
      <c r="CF696" s="27"/>
      <c r="CG696" s="50"/>
      <c r="CH696" s="33"/>
      <c r="CI696" s="27"/>
      <c r="CJ696" s="161"/>
      <c r="CK696" s="27"/>
      <c r="CL696" s="27"/>
      <c r="CM696" s="27"/>
      <c r="CN696" s="27"/>
      <c r="CQ696" s="33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  <c r="DN696" s="78"/>
      <c r="DO696" s="78"/>
      <c r="DP696" s="42"/>
      <c r="DQ696" s="78"/>
      <c r="DR696" s="101"/>
      <c r="DS696" s="33"/>
      <c r="FA696" s="119"/>
      <c r="FB696" s="119"/>
      <c r="FC696" s="119"/>
      <c r="FD696" s="119"/>
      <c r="FE696" s="119"/>
      <c r="FF696" s="119"/>
      <c r="FG696" s="119"/>
      <c r="FH696" s="119"/>
      <c r="FI696" s="119"/>
    </row>
    <row r="697" spans="2:165" s="29" customFormat="1" x14ac:dyDescent="0.25">
      <c r="B697" s="33"/>
      <c r="C697" s="33"/>
      <c r="D697" s="27"/>
      <c r="E697" s="33"/>
      <c r="F697" s="27"/>
      <c r="G697" s="33"/>
      <c r="I697" s="33"/>
      <c r="K697" s="58"/>
      <c r="M697" s="27"/>
      <c r="N697" s="63"/>
      <c r="P697" s="33"/>
      <c r="R697" s="33"/>
      <c r="T697" s="23"/>
      <c r="U697" s="23"/>
      <c r="V697" s="96"/>
      <c r="W697" s="96"/>
      <c r="X697" s="23"/>
      <c r="Y697" s="96"/>
      <c r="Z697" s="96"/>
      <c r="AA697" s="23"/>
      <c r="AB697" s="96"/>
      <c r="AC697" s="96"/>
      <c r="AD697" s="23"/>
      <c r="AE697" s="96"/>
      <c r="AF697" s="96"/>
      <c r="AG697" s="23"/>
      <c r="AH697" s="96"/>
      <c r="AI697" s="96"/>
      <c r="AJ697" s="23"/>
      <c r="AK697" s="96"/>
      <c r="AL697" s="96"/>
      <c r="AM697" s="23"/>
      <c r="AN697" s="96"/>
      <c r="AO697" s="96"/>
      <c r="AP697" s="23"/>
      <c r="AQ697" s="96"/>
      <c r="AR697" s="96"/>
      <c r="AS697" s="23"/>
      <c r="AT697" s="27"/>
      <c r="AU697" s="27"/>
      <c r="AV697" s="33"/>
      <c r="AW697" s="27"/>
      <c r="AX697" s="155"/>
      <c r="AY697" s="65"/>
      <c r="AZ697" s="7"/>
      <c r="BA697" s="62"/>
      <c r="BB697" s="62"/>
      <c r="BC697" s="7"/>
      <c r="BD697" s="62"/>
      <c r="BE697" s="62"/>
      <c r="BF697" s="27"/>
      <c r="BG697" s="62"/>
      <c r="BH697" s="32"/>
      <c r="BI697" s="146"/>
      <c r="BJ697" s="62"/>
      <c r="BK697" s="32"/>
      <c r="BL697" s="146"/>
      <c r="BM697" s="62"/>
      <c r="BN697" s="32"/>
      <c r="BO697" s="146"/>
      <c r="BP697" s="159"/>
      <c r="BQ697" s="64"/>
      <c r="BR697" s="27"/>
      <c r="BS697" s="27"/>
      <c r="BU697" s="146"/>
      <c r="BV697" s="27"/>
      <c r="BW697" s="27"/>
      <c r="BX697" s="146"/>
      <c r="BY697" s="27"/>
      <c r="CA697" s="146"/>
      <c r="CB697" s="27"/>
      <c r="CD697" s="146"/>
      <c r="CF697" s="27"/>
      <c r="CG697" s="50"/>
      <c r="CH697" s="33"/>
      <c r="CI697" s="27"/>
      <c r="CJ697" s="161"/>
      <c r="CK697" s="27"/>
      <c r="CL697" s="27"/>
      <c r="CM697" s="27"/>
      <c r="CN697" s="27"/>
      <c r="CQ697" s="33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  <c r="DN697" s="78"/>
      <c r="DO697" s="78"/>
      <c r="DP697" s="42"/>
      <c r="DQ697" s="78"/>
      <c r="DR697" s="101"/>
      <c r="DS697" s="33"/>
      <c r="FA697" s="119"/>
      <c r="FB697" s="119"/>
      <c r="FC697" s="119"/>
      <c r="FD697" s="119"/>
      <c r="FE697" s="119"/>
      <c r="FF697" s="119"/>
      <c r="FG697" s="119"/>
      <c r="FH697" s="119"/>
      <c r="FI697" s="119"/>
    </row>
    <row r="698" spans="2:165" s="29" customFormat="1" x14ac:dyDescent="0.25">
      <c r="B698" s="33"/>
      <c r="C698" s="33"/>
      <c r="D698" s="27"/>
      <c r="E698" s="33"/>
      <c r="F698" s="27"/>
      <c r="G698" s="33"/>
      <c r="I698" s="33"/>
      <c r="K698" s="58"/>
      <c r="M698" s="27"/>
      <c r="N698" s="63"/>
      <c r="P698" s="33"/>
      <c r="R698" s="33"/>
      <c r="T698" s="23"/>
      <c r="U698" s="23"/>
      <c r="V698" s="96"/>
      <c r="W698" s="96"/>
      <c r="X698" s="23"/>
      <c r="Y698" s="96"/>
      <c r="Z698" s="96"/>
      <c r="AA698" s="23"/>
      <c r="AB698" s="96"/>
      <c r="AC698" s="96"/>
      <c r="AD698" s="23"/>
      <c r="AE698" s="96"/>
      <c r="AF698" s="96"/>
      <c r="AG698" s="23"/>
      <c r="AH698" s="96"/>
      <c r="AI698" s="96"/>
      <c r="AJ698" s="23"/>
      <c r="AK698" s="96"/>
      <c r="AL698" s="96"/>
      <c r="AM698" s="23"/>
      <c r="AN698" s="96"/>
      <c r="AO698" s="96"/>
      <c r="AP698" s="23"/>
      <c r="AQ698" s="96"/>
      <c r="AR698" s="96"/>
      <c r="AS698" s="23"/>
      <c r="AT698" s="27"/>
      <c r="AU698" s="27"/>
      <c r="AV698" s="33"/>
      <c r="AW698" s="27"/>
      <c r="AX698" s="155"/>
      <c r="AY698" s="65"/>
      <c r="AZ698" s="7"/>
      <c r="BA698" s="62"/>
      <c r="BB698" s="62"/>
      <c r="BC698" s="7"/>
      <c r="BD698" s="62"/>
      <c r="BE698" s="62"/>
      <c r="BF698" s="27"/>
      <c r="BG698" s="62"/>
      <c r="BH698" s="32"/>
      <c r="BI698" s="146"/>
      <c r="BJ698" s="62"/>
      <c r="BK698" s="32"/>
      <c r="BL698" s="146"/>
      <c r="BM698" s="62"/>
      <c r="BN698" s="32"/>
      <c r="BO698" s="146"/>
      <c r="BP698" s="159"/>
      <c r="BQ698" s="64"/>
      <c r="BR698" s="27"/>
      <c r="BS698" s="27"/>
      <c r="BU698" s="146"/>
      <c r="BV698" s="27"/>
      <c r="BW698" s="27"/>
      <c r="BX698" s="146"/>
      <c r="BY698" s="27"/>
      <c r="CA698" s="146"/>
      <c r="CB698" s="27"/>
      <c r="CD698" s="146"/>
      <c r="CF698" s="27"/>
      <c r="CG698" s="50"/>
      <c r="CH698" s="33"/>
      <c r="CI698" s="27"/>
      <c r="CJ698" s="161"/>
      <c r="CK698" s="27"/>
      <c r="CL698" s="27"/>
      <c r="CM698" s="27"/>
      <c r="CN698" s="27"/>
      <c r="CQ698" s="33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  <c r="DN698" s="78"/>
      <c r="DO698" s="78"/>
      <c r="DP698" s="42"/>
      <c r="DQ698" s="78"/>
      <c r="DR698" s="101"/>
      <c r="DS698" s="33"/>
      <c r="FA698" s="119"/>
      <c r="FB698" s="119"/>
      <c r="FC698" s="119"/>
      <c r="FD698" s="119"/>
      <c r="FE698" s="119"/>
      <c r="FF698" s="119"/>
      <c r="FG698" s="119"/>
      <c r="FH698" s="119"/>
      <c r="FI698" s="119"/>
    </row>
    <row r="699" spans="2:165" s="29" customFormat="1" x14ac:dyDescent="0.25">
      <c r="B699" s="33"/>
      <c r="C699" s="33"/>
      <c r="D699" s="27"/>
      <c r="E699" s="33"/>
      <c r="F699" s="27"/>
      <c r="G699" s="33"/>
      <c r="I699" s="33"/>
      <c r="K699" s="58"/>
      <c r="M699" s="27"/>
      <c r="N699" s="63"/>
      <c r="P699" s="33"/>
      <c r="R699" s="33"/>
      <c r="T699" s="23"/>
      <c r="U699" s="23"/>
      <c r="V699" s="96"/>
      <c r="W699" s="96"/>
      <c r="X699" s="23"/>
      <c r="Y699" s="96"/>
      <c r="Z699" s="96"/>
      <c r="AA699" s="23"/>
      <c r="AB699" s="96"/>
      <c r="AC699" s="96"/>
      <c r="AD699" s="23"/>
      <c r="AE699" s="96"/>
      <c r="AF699" s="96"/>
      <c r="AG699" s="23"/>
      <c r="AH699" s="96"/>
      <c r="AI699" s="96"/>
      <c r="AJ699" s="23"/>
      <c r="AK699" s="96"/>
      <c r="AL699" s="96"/>
      <c r="AM699" s="23"/>
      <c r="AN699" s="96"/>
      <c r="AO699" s="96"/>
      <c r="AP699" s="23"/>
      <c r="AQ699" s="96"/>
      <c r="AR699" s="96"/>
      <c r="AS699" s="23"/>
      <c r="AT699" s="27"/>
      <c r="AU699" s="27"/>
      <c r="AV699" s="33"/>
      <c r="AW699" s="27"/>
      <c r="AX699" s="155"/>
      <c r="AY699" s="65"/>
      <c r="AZ699" s="7"/>
      <c r="BA699" s="62"/>
      <c r="BB699" s="62"/>
      <c r="BC699" s="7"/>
      <c r="BD699" s="62"/>
      <c r="BE699" s="62"/>
      <c r="BF699" s="27"/>
      <c r="BG699" s="62"/>
      <c r="BH699" s="32"/>
      <c r="BI699" s="146"/>
      <c r="BJ699" s="62"/>
      <c r="BK699" s="32"/>
      <c r="BL699" s="146"/>
      <c r="BM699" s="62"/>
      <c r="BN699" s="32"/>
      <c r="BO699" s="146"/>
      <c r="BP699" s="159"/>
      <c r="BQ699" s="64"/>
      <c r="BR699" s="27"/>
      <c r="BS699" s="27"/>
      <c r="BU699" s="146"/>
      <c r="BV699" s="27"/>
      <c r="BW699" s="27"/>
      <c r="BX699" s="146"/>
      <c r="BY699" s="27"/>
      <c r="CA699" s="146"/>
      <c r="CB699" s="27"/>
      <c r="CD699" s="146"/>
      <c r="CF699" s="27"/>
      <c r="CG699" s="50"/>
      <c r="CH699" s="33"/>
      <c r="CI699" s="27"/>
      <c r="CJ699" s="161"/>
      <c r="CK699" s="27"/>
      <c r="CL699" s="27"/>
      <c r="CM699" s="27"/>
      <c r="CN699" s="27"/>
      <c r="CQ699" s="33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  <c r="DN699" s="78"/>
      <c r="DO699" s="78"/>
      <c r="DP699" s="42"/>
      <c r="DQ699" s="78"/>
      <c r="DR699" s="101"/>
      <c r="DS699" s="33"/>
      <c r="FA699" s="119"/>
      <c r="FB699" s="119"/>
      <c r="FC699" s="119"/>
      <c r="FD699" s="119"/>
      <c r="FE699" s="119"/>
      <c r="FF699" s="119"/>
      <c r="FG699" s="119"/>
      <c r="FH699" s="119"/>
      <c r="FI699" s="119"/>
    </row>
    <row r="700" spans="2:165" s="29" customFormat="1" x14ac:dyDescent="0.25">
      <c r="B700" s="33"/>
      <c r="C700" s="33"/>
      <c r="D700" s="27"/>
      <c r="E700" s="33"/>
      <c r="F700" s="27"/>
      <c r="G700" s="33"/>
      <c r="I700" s="33"/>
      <c r="K700" s="58"/>
      <c r="M700" s="27"/>
      <c r="N700" s="63"/>
      <c r="P700" s="33"/>
      <c r="R700" s="33"/>
      <c r="T700" s="23"/>
      <c r="U700" s="23"/>
      <c r="V700" s="96"/>
      <c r="W700" s="96"/>
      <c r="X700" s="23"/>
      <c r="Y700" s="96"/>
      <c r="Z700" s="96"/>
      <c r="AA700" s="23"/>
      <c r="AB700" s="96"/>
      <c r="AC700" s="96"/>
      <c r="AD700" s="23"/>
      <c r="AE700" s="96"/>
      <c r="AF700" s="96"/>
      <c r="AG700" s="23"/>
      <c r="AH700" s="96"/>
      <c r="AI700" s="96"/>
      <c r="AJ700" s="23"/>
      <c r="AK700" s="96"/>
      <c r="AL700" s="96"/>
      <c r="AM700" s="23"/>
      <c r="AN700" s="96"/>
      <c r="AO700" s="96"/>
      <c r="AP700" s="23"/>
      <c r="AQ700" s="96"/>
      <c r="AR700" s="96"/>
      <c r="AS700" s="23"/>
      <c r="AT700" s="27"/>
      <c r="AU700" s="27"/>
      <c r="AV700" s="33"/>
      <c r="AW700" s="27"/>
      <c r="AX700" s="155"/>
      <c r="AY700" s="65"/>
      <c r="AZ700" s="7"/>
      <c r="BA700" s="62"/>
      <c r="BB700" s="62"/>
      <c r="BC700" s="7"/>
      <c r="BD700" s="62"/>
      <c r="BE700" s="62"/>
      <c r="BF700" s="27"/>
      <c r="BG700" s="62"/>
      <c r="BH700" s="32"/>
      <c r="BI700" s="146"/>
      <c r="BJ700" s="62"/>
      <c r="BK700" s="32"/>
      <c r="BL700" s="146"/>
      <c r="BM700" s="62"/>
      <c r="BN700" s="32"/>
      <c r="BO700" s="146"/>
      <c r="BP700" s="159"/>
      <c r="BQ700" s="64"/>
      <c r="BR700" s="27"/>
      <c r="BS700" s="27"/>
      <c r="BU700" s="146"/>
      <c r="BV700" s="27"/>
      <c r="BW700" s="27"/>
      <c r="BX700" s="146"/>
      <c r="BY700" s="27"/>
      <c r="CA700" s="146"/>
      <c r="CB700" s="27"/>
      <c r="CD700" s="146"/>
      <c r="CF700" s="27"/>
      <c r="CG700" s="50"/>
      <c r="CH700" s="33"/>
      <c r="CI700" s="27"/>
      <c r="CJ700" s="161"/>
      <c r="CK700" s="27"/>
      <c r="CL700" s="27"/>
      <c r="CM700" s="27"/>
      <c r="CN700" s="27"/>
      <c r="CQ700" s="33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  <c r="DN700" s="78"/>
      <c r="DO700" s="78"/>
      <c r="DP700" s="42"/>
      <c r="DQ700" s="78"/>
      <c r="DR700" s="101"/>
      <c r="DS700" s="33"/>
      <c r="FA700" s="119"/>
      <c r="FB700" s="119"/>
      <c r="FC700" s="119"/>
      <c r="FD700" s="119"/>
      <c r="FE700" s="119"/>
      <c r="FF700" s="119"/>
      <c r="FG700" s="119"/>
      <c r="FH700" s="119"/>
      <c r="FI700" s="119"/>
    </row>
    <row r="701" spans="2:165" s="29" customFormat="1" x14ac:dyDescent="0.25">
      <c r="B701" s="33"/>
      <c r="C701" s="33"/>
      <c r="D701" s="27"/>
      <c r="E701" s="33"/>
      <c r="F701" s="27"/>
      <c r="G701" s="33"/>
      <c r="I701" s="33"/>
      <c r="K701" s="58"/>
      <c r="M701" s="27"/>
      <c r="N701" s="63"/>
      <c r="P701" s="33"/>
      <c r="R701" s="33"/>
      <c r="T701" s="23"/>
      <c r="U701" s="23"/>
      <c r="V701" s="96"/>
      <c r="W701" s="96"/>
      <c r="X701" s="23"/>
      <c r="Y701" s="96"/>
      <c r="Z701" s="96"/>
      <c r="AA701" s="23"/>
      <c r="AB701" s="96"/>
      <c r="AC701" s="96"/>
      <c r="AD701" s="23"/>
      <c r="AE701" s="96"/>
      <c r="AF701" s="96"/>
      <c r="AG701" s="23"/>
      <c r="AH701" s="96"/>
      <c r="AI701" s="96"/>
      <c r="AJ701" s="23"/>
      <c r="AK701" s="96"/>
      <c r="AL701" s="96"/>
      <c r="AM701" s="23"/>
      <c r="AN701" s="96"/>
      <c r="AO701" s="96"/>
      <c r="AP701" s="23"/>
      <c r="AQ701" s="96"/>
      <c r="AR701" s="96"/>
      <c r="AS701" s="23"/>
      <c r="AT701" s="27"/>
      <c r="AU701" s="27"/>
      <c r="AV701" s="33"/>
      <c r="AW701" s="27"/>
      <c r="AX701" s="155"/>
      <c r="AY701" s="65"/>
      <c r="AZ701" s="7"/>
      <c r="BA701" s="62"/>
      <c r="BB701" s="62"/>
      <c r="BC701" s="7"/>
      <c r="BD701" s="62"/>
      <c r="BE701" s="62"/>
      <c r="BF701" s="27"/>
      <c r="BG701" s="62"/>
      <c r="BH701" s="32"/>
      <c r="BI701" s="146"/>
      <c r="BJ701" s="62"/>
      <c r="BK701" s="32"/>
      <c r="BL701" s="146"/>
      <c r="BM701" s="62"/>
      <c r="BN701" s="32"/>
      <c r="BO701" s="146"/>
      <c r="BP701" s="159"/>
      <c r="BQ701" s="64"/>
      <c r="BR701" s="27"/>
      <c r="BS701" s="27"/>
      <c r="BU701" s="146"/>
      <c r="BV701" s="27"/>
      <c r="BW701" s="27"/>
      <c r="BX701" s="146"/>
      <c r="BY701" s="27"/>
      <c r="CA701" s="146"/>
      <c r="CB701" s="27"/>
      <c r="CD701" s="146"/>
      <c r="CF701" s="27"/>
      <c r="CG701" s="50"/>
      <c r="CH701" s="33"/>
      <c r="CI701" s="27"/>
      <c r="CJ701" s="161"/>
      <c r="CK701" s="27"/>
      <c r="CL701" s="27"/>
      <c r="CM701" s="27"/>
      <c r="CN701" s="27"/>
      <c r="CQ701" s="33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  <c r="DN701" s="78"/>
      <c r="DO701" s="78"/>
      <c r="DP701" s="42"/>
      <c r="DQ701" s="78"/>
      <c r="DR701" s="101"/>
      <c r="DS701" s="33"/>
      <c r="FA701" s="119"/>
      <c r="FB701" s="119"/>
      <c r="FC701" s="119"/>
      <c r="FD701" s="119"/>
      <c r="FE701" s="119"/>
      <c r="FF701" s="119"/>
      <c r="FG701" s="119"/>
      <c r="FH701" s="119"/>
      <c r="FI701" s="119"/>
    </row>
    <row r="702" spans="2:165" s="29" customFormat="1" x14ac:dyDescent="0.25">
      <c r="B702" s="33"/>
      <c r="C702" s="33"/>
      <c r="D702" s="27"/>
      <c r="E702" s="33"/>
      <c r="F702" s="27"/>
      <c r="G702" s="33"/>
      <c r="I702" s="33"/>
      <c r="K702" s="58"/>
      <c r="M702" s="27"/>
      <c r="N702" s="63"/>
      <c r="P702" s="33"/>
      <c r="R702" s="33"/>
      <c r="T702" s="23"/>
      <c r="U702" s="23"/>
      <c r="V702" s="96"/>
      <c r="W702" s="96"/>
      <c r="X702" s="23"/>
      <c r="Y702" s="96"/>
      <c r="Z702" s="96"/>
      <c r="AA702" s="23"/>
      <c r="AB702" s="96"/>
      <c r="AC702" s="96"/>
      <c r="AD702" s="23"/>
      <c r="AE702" s="96"/>
      <c r="AF702" s="96"/>
      <c r="AG702" s="23"/>
      <c r="AH702" s="96"/>
      <c r="AI702" s="96"/>
      <c r="AJ702" s="23"/>
      <c r="AK702" s="96"/>
      <c r="AL702" s="96"/>
      <c r="AM702" s="23"/>
      <c r="AN702" s="96"/>
      <c r="AO702" s="96"/>
      <c r="AP702" s="23"/>
      <c r="AQ702" s="96"/>
      <c r="AR702" s="96"/>
      <c r="AS702" s="23"/>
      <c r="AT702" s="27"/>
      <c r="AU702" s="27"/>
      <c r="AV702" s="33"/>
      <c r="AW702" s="27"/>
      <c r="AX702" s="155"/>
      <c r="AY702" s="65"/>
      <c r="AZ702" s="7"/>
      <c r="BA702" s="62"/>
      <c r="BB702" s="62"/>
      <c r="BC702" s="7"/>
      <c r="BD702" s="62"/>
      <c r="BE702" s="62"/>
      <c r="BF702" s="27"/>
      <c r="BG702" s="62"/>
      <c r="BH702" s="32"/>
      <c r="BI702" s="146"/>
      <c r="BJ702" s="62"/>
      <c r="BK702" s="32"/>
      <c r="BL702" s="146"/>
      <c r="BM702" s="62"/>
      <c r="BN702" s="32"/>
      <c r="BO702" s="146"/>
      <c r="BP702" s="159"/>
      <c r="BQ702" s="64"/>
      <c r="BR702" s="27"/>
      <c r="BS702" s="27"/>
      <c r="BU702" s="146"/>
      <c r="BV702" s="27"/>
      <c r="BW702" s="27"/>
      <c r="BX702" s="146"/>
      <c r="BY702" s="27"/>
      <c r="CA702" s="146"/>
      <c r="CB702" s="27"/>
      <c r="CD702" s="146"/>
      <c r="CF702" s="27"/>
      <c r="CG702" s="50"/>
      <c r="CH702" s="33"/>
      <c r="CI702" s="27"/>
      <c r="CJ702" s="161"/>
      <c r="CK702" s="27"/>
      <c r="CL702" s="27"/>
      <c r="CM702" s="27"/>
      <c r="CN702" s="27"/>
      <c r="CQ702" s="33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  <c r="DN702" s="78"/>
      <c r="DO702" s="78"/>
      <c r="DP702" s="42"/>
      <c r="DQ702" s="78"/>
      <c r="DR702" s="101"/>
      <c r="DS702" s="33"/>
      <c r="FA702" s="119"/>
      <c r="FB702" s="119"/>
      <c r="FC702" s="119"/>
      <c r="FD702" s="119"/>
      <c r="FE702" s="119"/>
      <c r="FF702" s="119"/>
      <c r="FG702" s="119"/>
      <c r="FH702" s="119"/>
      <c r="FI702" s="119"/>
    </row>
    <row r="703" spans="2:165" s="29" customFormat="1" x14ac:dyDescent="0.25">
      <c r="B703" s="33"/>
      <c r="C703" s="33"/>
      <c r="D703" s="27"/>
      <c r="E703" s="33"/>
      <c r="F703" s="27"/>
      <c r="G703" s="33"/>
      <c r="I703" s="33"/>
      <c r="K703" s="58"/>
      <c r="M703" s="27"/>
      <c r="N703" s="63"/>
      <c r="P703" s="33"/>
      <c r="R703" s="33"/>
      <c r="T703" s="23"/>
      <c r="U703" s="23"/>
      <c r="V703" s="96"/>
      <c r="W703" s="96"/>
      <c r="X703" s="23"/>
      <c r="Y703" s="96"/>
      <c r="Z703" s="96"/>
      <c r="AA703" s="23"/>
      <c r="AB703" s="96"/>
      <c r="AC703" s="96"/>
      <c r="AD703" s="23"/>
      <c r="AE703" s="96"/>
      <c r="AF703" s="96"/>
      <c r="AG703" s="23"/>
      <c r="AH703" s="96"/>
      <c r="AI703" s="96"/>
      <c r="AJ703" s="23"/>
      <c r="AK703" s="96"/>
      <c r="AL703" s="96"/>
      <c r="AM703" s="23"/>
      <c r="AN703" s="96"/>
      <c r="AO703" s="96"/>
      <c r="AP703" s="23"/>
      <c r="AQ703" s="96"/>
      <c r="AR703" s="96"/>
      <c r="AS703" s="23"/>
      <c r="AT703" s="27"/>
      <c r="AU703" s="27"/>
      <c r="AV703" s="33"/>
      <c r="AW703" s="27"/>
      <c r="AX703" s="155"/>
      <c r="AY703" s="65"/>
      <c r="AZ703" s="7"/>
      <c r="BA703" s="62"/>
      <c r="BB703" s="62"/>
      <c r="BC703" s="7"/>
      <c r="BD703" s="62"/>
      <c r="BE703" s="62"/>
      <c r="BF703" s="27"/>
      <c r="BG703" s="62"/>
      <c r="BH703" s="32"/>
      <c r="BI703" s="146"/>
      <c r="BJ703" s="62"/>
      <c r="BK703" s="32"/>
      <c r="BL703" s="146"/>
      <c r="BM703" s="62"/>
      <c r="BN703" s="32"/>
      <c r="BO703" s="146"/>
      <c r="BP703" s="159"/>
      <c r="BQ703" s="64"/>
      <c r="BR703" s="27"/>
      <c r="BS703" s="27"/>
      <c r="BU703" s="146"/>
      <c r="BV703" s="27"/>
      <c r="BW703" s="27"/>
      <c r="BX703" s="146"/>
      <c r="BY703" s="27"/>
      <c r="CA703" s="146"/>
      <c r="CB703" s="27"/>
      <c r="CD703" s="146"/>
      <c r="CF703" s="27"/>
      <c r="CG703" s="50"/>
      <c r="CH703" s="33"/>
      <c r="CI703" s="27"/>
      <c r="CJ703" s="161"/>
      <c r="CK703" s="27"/>
      <c r="CL703" s="27"/>
      <c r="CM703" s="27"/>
      <c r="CN703" s="27"/>
      <c r="CQ703" s="33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  <c r="DN703" s="78"/>
      <c r="DO703" s="78"/>
      <c r="DP703" s="42"/>
      <c r="DQ703" s="78"/>
      <c r="DR703" s="101"/>
      <c r="DS703" s="33"/>
      <c r="FA703" s="119"/>
      <c r="FB703" s="119"/>
      <c r="FC703" s="119"/>
      <c r="FD703" s="119"/>
      <c r="FE703" s="119"/>
      <c r="FF703" s="119"/>
      <c r="FG703" s="119"/>
      <c r="FH703" s="119"/>
      <c r="FI703" s="119"/>
    </row>
    <row r="704" spans="2:165" s="29" customFormat="1" x14ac:dyDescent="0.25">
      <c r="B704" s="33"/>
      <c r="C704" s="33"/>
      <c r="D704" s="27"/>
      <c r="E704" s="33"/>
      <c r="F704" s="27"/>
      <c r="G704" s="33"/>
      <c r="I704" s="33"/>
      <c r="K704" s="58"/>
      <c r="M704" s="27"/>
      <c r="N704" s="63"/>
      <c r="P704" s="33"/>
      <c r="R704" s="33"/>
      <c r="T704" s="23"/>
      <c r="U704" s="23"/>
      <c r="V704" s="96"/>
      <c r="W704" s="96"/>
      <c r="X704" s="23"/>
      <c r="Y704" s="96"/>
      <c r="Z704" s="96"/>
      <c r="AA704" s="23"/>
      <c r="AB704" s="96"/>
      <c r="AC704" s="96"/>
      <c r="AD704" s="23"/>
      <c r="AE704" s="96"/>
      <c r="AF704" s="96"/>
      <c r="AG704" s="23"/>
      <c r="AH704" s="96"/>
      <c r="AI704" s="96"/>
      <c r="AJ704" s="23"/>
      <c r="AK704" s="96"/>
      <c r="AL704" s="96"/>
      <c r="AM704" s="23"/>
      <c r="AN704" s="96"/>
      <c r="AO704" s="96"/>
      <c r="AP704" s="23"/>
      <c r="AQ704" s="96"/>
      <c r="AR704" s="96"/>
      <c r="AS704" s="23"/>
      <c r="AT704" s="27"/>
      <c r="AU704" s="27"/>
      <c r="AV704" s="33"/>
      <c r="AW704" s="27"/>
      <c r="AX704" s="155"/>
      <c r="AY704" s="65"/>
      <c r="AZ704" s="7"/>
      <c r="BA704" s="62"/>
      <c r="BB704" s="62"/>
      <c r="BC704" s="7"/>
      <c r="BD704" s="62"/>
      <c r="BE704" s="62"/>
      <c r="BF704" s="27"/>
      <c r="BG704" s="62"/>
      <c r="BH704" s="32"/>
      <c r="BI704" s="146"/>
      <c r="BJ704" s="62"/>
      <c r="BK704" s="32"/>
      <c r="BL704" s="146"/>
      <c r="BM704" s="62"/>
      <c r="BN704" s="32"/>
      <c r="BO704" s="146"/>
      <c r="BP704" s="159"/>
      <c r="BQ704" s="64"/>
      <c r="BR704" s="27"/>
      <c r="BS704" s="27"/>
      <c r="BU704" s="146"/>
      <c r="BV704" s="27"/>
      <c r="BW704" s="27"/>
      <c r="BX704" s="146"/>
      <c r="BY704" s="27"/>
      <c r="CA704" s="146"/>
      <c r="CB704" s="27"/>
      <c r="CD704" s="146"/>
      <c r="CF704" s="27"/>
      <c r="CG704" s="50"/>
      <c r="CH704" s="33"/>
      <c r="CI704" s="27"/>
      <c r="CJ704" s="161"/>
      <c r="CK704" s="27"/>
      <c r="CL704" s="27"/>
      <c r="CM704" s="27"/>
      <c r="CN704" s="27"/>
      <c r="CQ704" s="33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  <c r="DN704" s="78"/>
      <c r="DO704" s="78"/>
      <c r="DP704" s="42"/>
      <c r="DQ704" s="78"/>
      <c r="DR704" s="101"/>
      <c r="DS704" s="33"/>
      <c r="FA704" s="119"/>
      <c r="FB704" s="119"/>
      <c r="FC704" s="119"/>
      <c r="FD704" s="119"/>
      <c r="FE704" s="119"/>
      <c r="FF704" s="119"/>
      <c r="FG704" s="119"/>
      <c r="FH704" s="119"/>
      <c r="FI704" s="119"/>
    </row>
    <row r="705" spans="2:165" s="29" customFormat="1" x14ac:dyDescent="0.25">
      <c r="B705" s="33"/>
      <c r="C705" s="33"/>
      <c r="D705" s="27"/>
      <c r="E705" s="33"/>
      <c r="F705" s="27"/>
      <c r="G705" s="33"/>
      <c r="I705" s="33"/>
      <c r="K705" s="58"/>
      <c r="M705" s="27"/>
      <c r="N705" s="63"/>
      <c r="P705" s="33"/>
      <c r="R705" s="33"/>
      <c r="T705" s="23"/>
      <c r="U705" s="23"/>
      <c r="V705" s="96"/>
      <c r="W705" s="96"/>
      <c r="X705" s="23"/>
      <c r="Y705" s="96"/>
      <c r="Z705" s="96"/>
      <c r="AA705" s="23"/>
      <c r="AB705" s="96"/>
      <c r="AC705" s="96"/>
      <c r="AD705" s="23"/>
      <c r="AE705" s="96"/>
      <c r="AF705" s="96"/>
      <c r="AG705" s="23"/>
      <c r="AH705" s="96"/>
      <c r="AI705" s="96"/>
      <c r="AJ705" s="23"/>
      <c r="AK705" s="96"/>
      <c r="AL705" s="96"/>
      <c r="AM705" s="23"/>
      <c r="AN705" s="96"/>
      <c r="AO705" s="96"/>
      <c r="AP705" s="23"/>
      <c r="AQ705" s="96"/>
      <c r="AR705" s="96"/>
      <c r="AS705" s="23"/>
      <c r="AT705" s="27"/>
      <c r="AU705" s="27"/>
      <c r="AV705" s="33"/>
      <c r="AW705" s="27"/>
      <c r="AX705" s="155"/>
      <c r="AY705" s="65"/>
      <c r="AZ705" s="7"/>
      <c r="BA705" s="62"/>
      <c r="BB705" s="62"/>
      <c r="BC705" s="7"/>
      <c r="BD705" s="62"/>
      <c r="BE705" s="62"/>
      <c r="BF705" s="27"/>
      <c r="BG705" s="62"/>
      <c r="BH705" s="32"/>
      <c r="BI705" s="146"/>
      <c r="BJ705" s="62"/>
      <c r="BK705" s="32"/>
      <c r="BL705" s="146"/>
      <c r="BM705" s="62"/>
      <c r="BN705" s="32"/>
      <c r="BO705" s="146"/>
      <c r="BP705" s="159"/>
      <c r="BQ705" s="64"/>
      <c r="BR705" s="27"/>
      <c r="BS705" s="27"/>
      <c r="BU705" s="146"/>
      <c r="BV705" s="27"/>
      <c r="BW705" s="27"/>
      <c r="BX705" s="146"/>
      <c r="BY705" s="27"/>
      <c r="CA705" s="146"/>
      <c r="CB705" s="27"/>
      <c r="CD705" s="146"/>
      <c r="CF705" s="27"/>
      <c r="CG705" s="50"/>
      <c r="CH705" s="33"/>
      <c r="CI705" s="27"/>
      <c r="CJ705" s="161"/>
      <c r="CK705" s="27"/>
      <c r="CL705" s="27"/>
      <c r="CM705" s="27"/>
      <c r="CN705" s="27"/>
      <c r="CQ705" s="33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  <c r="DN705" s="78"/>
      <c r="DO705" s="78"/>
      <c r="DP705" s="42"/>
      <c r="DQ705" s="78"/>
      <c r="DR705" s="101"/>
      <c r="DS705" s="33"/>
      <c r="FA705" s="119"/>
      <c r="FB705" s="119"/>
      <c r="FC705" s="119"/>
      <c r="FD705" s="119"/>
      <c r="FE705" s="119"/>
      <c r="FF705" s="119"/>
      <c r="FG705" s="119"/>
      <c r="FH705" s="119"/>
      <c r="FI705" s="119"/>
    </row>
    <row r="706" spans="2:165" s="29" customFormat="1" x14ac:dyDescent="0.25">
      <c r="B706" s="33"/>
      <c r="C706" s="33"/>
      <c r="D706" s="27"/>
      <c r="E706" s="33"/>
      <c r="F706" s="27"/>
      <c r="G706" s="33"/>
      <c r="I706" s="33"/>
      <c r="K706" s="58"/>
      <c r="M706" s="27"/>
      <c r="N706" s="63"/>
      <c r="P706" s="33"/>
      <c r="R706" s="33"/>
      <c r="T706" s="23"/>
      <c r="U706" s="23"/>
      <c r="V706" s="96"/>
      <c r="W706" s="96"/>
      <c r="X706" s="23"/>
      <c r="Y706" s="96"/>
      <c r="Z706" s="96"/>
      <c r="AA706" s="23"/>
      <c r="AB706" s="96"/>
      <c r="AC706" s="96"/>
      <c r="AD706" s="23"/>
      <c r="AE706" s="96"/>
      <c r="AF706" s="96"/>
      <c r="AG706" s="23"/>
      <c r="AH706" s="96"/>
      <c r="AI706" s="96"/>
      <c r="AJ706" s="23"/>
      <c r="AK706" s="96"/>
      <c r="AL706" s="96"/>
      <c r="AM706" s="23"/>
      <c r="AN706" s="96"/>
      <c r="AO706" s="96"/>
      <c r="AP706" s="23"/>
      <c r="AQ706" s="96"/>
      <c r="AR706" s="96"/>
      <c r="AS706" s="23"/>
      <c r="AT706" s="27"/>
      <c r="AU706" s="27"/>
      <c r="AV706" s="33"/>
      <c r="AW706" s="27"/>
      <c r="AX706" s="155"/>
      <c r="AY706" s="65"/>
      <c r="AZ706" s="7"/>
      <c r="BA706" s="62"/>
      <c r="BB706" s="62"/>
      <c r="BC706" s="7"/>
      <c r="BD706" s="62"/>
      <c r="BE706" s="62"/>
      <c r="BF706" s="27"/>
      <c r="BG706" s="62"/>
      <c r="BH706" s="32"/>
      <c r="BI706" s="146"/>
      <c r="BJ706" s="62"/>
      <c r="BK706" s="32"/>
      <c r="BL706" s="146"/>
      <c r="BM706" s="62"/>
      <c r="BN706" s="32"/>
      <c r="BO706" s="146"/>
      <c r="BP706" s="159"/>
      <c r="BQ706" s="64"/>
      <c r="BR706" s="27"/>
      <c r="BS706" s="27"/>
      <c r="BU706" s="146"/>
      <c r="BV706" s="27"/>
      <c r="BW706" s="27"/>
      <c r="BX706" s="146"/>
      <c r="BY706" s="27"/>
      <c r="CA706" s="146"/>
      <c r="CB706" s="27"/>
      <c r="CD706" s="146"/>
      <c r="CF706" s="27"/>
      <c r="CG706" s="50"/>
      <c r="CH706" s="33"/>
      <c r="CI706" s="27"/>
      <c r="CJ706" s="161"/>
      <c r="CK706" s="27"/>
      <c r="CL706" s="27"/>
      <c r="CM706" s="27"/>
      <c r="CN706" s="27"/>
      <c r="CQ706" s="33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  <c r="DN706" s="78"/>
      <c r="DO706" s="78"/>
      <c r="DP706" s="42"/>
      <c r="DQ706" s="78"/>
      <c r="DR706" s="101"/>
      <c r="DS706" s="33"/>
      <c r="FA706" s="119"/>
      <c r="FB706" s="119"/>
      <c r="FC706" s="119"/>
      <c r="FD706" s="119"/>
      <c r="FE706" s="119"/>
      <c r="FF706" s="119"/>
      <c r="FG706" s="119"/>
      <c r="FH706" s="119"/>
      <c r="FI706" s="119"/>
    </row>
    <row r="707" spans="2:165" s="29" customFormat="1" x14ac:dyDescent="0.25">
      <c r="B707" s="33"/>
      <c r="C707" s="33"/>
      <c r="D707" s="27"/>
      <c r="E707" s="33"/>
      <c r="F707" s="27"/>
      <c r="G707" s="33"/>
      <c r="I707" s="33"/>
      <c r="K707" s="58"/>
      <c r="M707" s="27"/>
      <c r="N707" s="63"/>
      <c r="P707" s="33"/>
      <c r="R707" s="33"/>
      <c r="T707" s="23"/>
      <c r="U707" s="23"/>
      <c r="V707" s="96"/>
      <c r="W707" s="96"/>
      <c r="X707" s="23"/>
      <c r="Y707" s="96"/>
      <c r="Z707" s="96"/>
      <c r="AA707" s="23"/>
      <c r="AB707" s="96"/>
      <c r="AC707" s="96"/>
      <c r="AD707" s="23"/>
      <c r="AE707" s="96"/>
      <c r="AF707" s="96"/>
      <c r="AG707" s="23"/>
      <c r="AH707" s="96"/>
      <c r="AI707" s="96"/>
      <c r="AJ707" s="23"/>
      <c r="AK707" s="96"/>
      <c r="AL707" s="96"/>
      <c r="AM707" s="23"/>
      <c r="AN707" s="96"/>
      <c r="AO707" s="96"/>
      <c r="AP707" s="23"/>
      <c r="AQ707" s="96"/>
      <c r="AR707" s="96"/>
      <c r="AS707" s="23"/>
      <c r="AT707" s="27"/>
      <c r="AU707" s="27"/>
      <c r="AV707" s="33"/>
      <c r="AW707" s="27"/>
      <c r="AX707" s="155"/>
      <c r="AY707" s="65"/>
      <c r="AZ707" s="7"/>
      <c r="BA707" s="62"/>
      <c r="BB707" s="62"/>
      <c r="BC707" s="7"/>
      <c r="BD707" s="62"/>
      <c r="BE707" s="62"/>
      <c r="BF707" s="27"/>
      <c r="BG707" s="62"/>
      <c r="BH707" s="32"/>
      <c r="BI707" s="146"/>
      <c r="BJ707" s="62"/>
      <c r="BK707" s="32"/>
      <c r="BL707" s="146"/>
      <c r="BM707" s="62"/>
      <c r="BN707" s="32"/>
      <c r="BO707" s="146"/>
      <c r="BP707" s="159"/>
      <c r="BQ707" s="64"/>
      <c r="BR707" s="27"/>
      <c r="BS707" s="27"/>
      <c r="BU707" s="146"/>
      <c r="BV707" s="27"/>
      <c r="BW707" s="27"/>
      <c r="BX707" s="146"/>
      <c r="BY707" s="27"/>
      <c r="CA707" s="146"/>
      <c r="CB707" s="27"/>
      <c r="CD707" s="146"/>
      <c r="CF707" s="27"/>
      <c r="CG707" s="50"/>
      <c r="CH707" s="33"/>
      <c r="CI707" s="27"/>
      <c r="CJ707" s="161"/>
      <c r="CK707" s="27"/>
      <c r="CL707" s="27"/>
      <c r="CM707" s="27"/>
      <c r="CN707" s="27"/>
      <c r="CQ707" s="33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  <c r="DN707" s="78"/>
      <c r="DO707" s="78"/>
      <c r="DP707" s="42"/>
      <c r="DQ707" s="78"/>
      <c r="DR707" s="101"/>
      <c r="DS707" s="33"/>
      <c r="FA707" s="119"/>
      <c r="FB707" s="119"/>
      <c r="FC707" s="119"/>
      <c r="FD707" s="119"/>
      <c r="FE707" s="119"/>
      <c r="FF707" s="119"/>
      <c r="FG707" s="119"/>
      <c r="FH707" s="119"/>
      <c r="FI707" s="119"/>
    </row>
    <row r="708" spans="2:165" s="29" customFormat="1" x14ac:dyDescent="0.25">
      <c r="B708" s="33"/>
      <c r="C708" s="33"/>
      <c r="D708" s="27"/>
      <c r="E708" s="33"/>
      <c r="F708" s="27"/>
      <c r="G708" s="33"/>
      <c r="I708" s="33"/>
      <c r="K708" s="58"/>
      <c r="M708" s="27"/>
      <c r="N708" s="63"/>
      <c r="P708" s="33"/>
      <c r="R708" s="33"/>
      <c r="T708" s="23"/>
      <c r="U708" s="23"/>
      <c r="V708" s="96"/>
      <c r="W708" s="96"/>
      <c r="X708" s="23"/>
      <c r="Y708" s="96"/>
      <c r="Z708" s="96"/>
      <c r="AA708" s="23"/>
      <c r="AB708" s="96"/>
      <c r="AC708" s="96"/>
      <c r="AD708" s="23"/>
      <c r="AE708" s="96"/>
      <c r="AF708" s="96"/>
      <c r="AG708" s="23"/>
      <c r="AH708" s="96"/>
      <c r="AI708" s="96"/>
      <c r="AJ708" s="23"/>
      <c r="AK708" s="96"/>
      <c r="AL708" s="96"/>
      <c r="AM708" s="23"/>
      <c r="AN708" s="96"/>
      <c r="AO708" s="96"/>
      <c r="AP708" s="23"/>
      <c r="AQ708" s="96"/>
      <c r="AR708" s="96"/>
      <c r="AS708" s="23"/>
      <c r="AT708" s="27"/>
      <c r="AU708" s="27"/>
      <c r="AV708" s="33"/>
      <c r="AW708" s="27"/>
      <c r="AX708" s="155"/>
      <c r="AY708" s="65"/>
      <c r="AZ708" s="7"/>
      <c r="BA708" s="62"/>
      <c r="BB708" s="62"/>
      <c r="BC708" s="7"/>
      <c r="BD708" s="62"/>
      <c r="BE708" s="62"/>
      <c r="BF708" s="27"/>
      <c r="BG708" s="62"/>
      <c r="BH708" s="32"/>
      <c r="BI708" s="146"/>
      <c r="BJ708" s="62"/>
      <c r="BK708" s="32"/>
      <c r="BL708" s="146"/>
      <c r="BM708" s="62"/>
      <c r="BN708" s="32"/>
      <c r="BO708" s="146"/>
      <c r="BP708" s="159"/>
      <c r="BQ708" s="64"/>
      <c r="BR708" s="27"/>
      <c r="BS708" s="27"/>
      <c r="BU708" s="146"/>
      <c r="BV708" s="27"/>
      <c r="BW708" s="27"/>
      <c r="BX708" s="146"/>
      <c r="BY708" s="27"/>
      <c r="CA708" s="146"/>
      <c r="CB708" s="27"/>
      <c r="CD708" s="146"/>
      <c r="CF708" s="27"/>
      <c r="CG708" s="50"/>
      <c r="CH708" s="33"/>
      <c r="CI708" s="27"/>
      <c r="CJ708" s="161"/>
      <c r="CK708" s="27"/>
      <c r="CL708" s="27"/>
      <c r="CM708" s="27"/>
      <c r="CN708" s="27"/>
      <c r="CQ708" s="33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  <c r="DN708" s="78"/>
      <c r="DO708" s="78"/>
      <c r="DP708" s="42"/>
      <c r="DQ708" s="78"/>
      <c r="DR708" s="101"/>
      <c r="DS708" s="33"/>
      <c r="FA708" s="119"/>
      <c r="FB708" s="119"/>
      <c r="FC708" s="119"/>
      <c r="FD708" s="119"/>
      <c r="FE708" s="119"/>
      <c r="FF708" s="119"/>
      <c r="FG708" s="119"/>
      <c r="FH708" s="119"/>
      <c r="FI708" s="119"/>
    </row>
    <row r="709" spans="2:165" s="29" customFormat="1" x14ac:dyDescent="0.25">
      <c r="B709" s="33"/>
      <c r="C709" s="33"/>
      <c r="D709" s="27"/>
      <c r="E709" s="33"/>
      <c r="F709" s="27"/>
      <c r="G709" s="33"/>
      <c r="I709" s="33"/>
      <c r="K709" s="58"/>
      <c r="M709" s="27"/>
      <c r="N709" s="63"/>
      <c r="P709" s="33"/>
      <c r="R709" s="33"/>
      <c r="T709" s="23"/>
      <c r="U709" s="23"/>
      <c r="V709" s="96"/>
      <c r="W709" s="96"/>
      <c r="X709" s="23"/>
      <c r="Y709" s="96"/>
      <c r="Z709" s="96"/>
      <c r="AA709" s="23"/>
      <c r="AB709" s="96"/>
      <c r="AC709" s="96"/>
      <c r="AD709" s="23"/>
      <c r="AE709" s="96"/>
      <c r="AF709" s="96"/>
      <c r="AG709" s="23"/>
      <c r="AH709" s="96"/>
      <c r="AI709" s="96"/>
      <c r="AJ709" s="23"/>
      <c r="AK709" s="96"/>
      <c r="AL709" s="96"/>
      <c r="AM709" s="23"/>
      <c r="AN709" s="96"/>
      <c r="AO709" s="96"/>
      <c r="AP709" s="23"/>
      <c r="AQ709" s="96"/>
      <c r="AR709" s="96"/>
      <c r="AS709" s="23"/>
      <c r="AT709" s="27"/>
      <c r="AU709" s="27"/>
      <c r="AV709" s="33"/>
      <c r="AW709" s="27"/>
      <c r="AX709" s="155"/>
      <c r="AY709" s="65"/>
      <c r="AZ709" s="7"/>
      <c r="BA709" s="62"/>
      <c r="BB709" s="62"/>
      <c r="BC709" s="7"/>
      <c r="BD709" s="62"/>
      <c r="BE709" s="62"/>
      <c r="BF709" s="27"/>
      <c r="BG709" s="62"/>
      <c r="BH709" s="32"/>
      <c r="BI709" s="146"/>
      <c r="BJ709" s="62"/>
      <c r="BK709" s="32"/>
      <c r="BL709" s="146"/>
      <c r="BM709" s="62"/>
      <c r="BN709" s="32"/>
      <c r="BO709" s="146"/>
      <c r="BP709" s="159"/>
      <c r="BQ709" s="64"/>
      <c r="BR709" s="27"/>
      <c r="BS709" s="27"/>
      <c r="BU709" s="146"/>
      <c r="BV709" s="27"/>
      <c r="BW709" s="27"/>
      <c r="BX709" s="146"/>
      <c r="BY709" s="27"/>
      <c r="CA709" s="146"/>
      <c r="CB709" s="27"/>
      <c r="CD709" s="146"/>
      <c r="CF709" s="27"/>
      <c r="CG709" s="50"/>
      <c r="CH709" s="33"/>
      <c r="CI709" s="27"/>
      <c r="CJ709" s="161"/>
      <c r="CK709" s="27"/>
      <c r="CL709" s="27"/>
      <c r="CM709" s="27"/>
      <c r="CN709" s="27"/>
      <c r="CQ709" s="33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  <c r="DN709" s="78"/>
      <c r="DO709" s="78"/>
      <c r="DP709" s="42"/>
      <c r="DQ709" s="78"/>
      <c r="DR709" s="101"/>
      <c r="DS709" s="33"/>
      <c r="FA709" s="119"/>
      <c r="FB709" s="119"/>
      <c r="FC709" s="119"/>
      <c r="FD709" s="119"/>
      <c r="FE709" s="119"/>
      <c r="FF709" s="119"/>
      <c r="FG709" s="119"/>
      <c r="FH709" s="119"/>
      <c r="FI709" s="119"/>
    </row>
    <row r="710" spans="2:165" s="29" customFormat="1" x14ac:dyDescent="0.25">
      <c r="B710" s="33"/>
      <c r="C710" s="33"/>
      <c r="D710" s="27"/>
      <c r="E710" s="33"/>
      <c r="F710" s="27"/>
      <c r="G710" s="33"/>
      <c r="I710" s="33"/>
      <c r="K710" s="58"/>
      <c r="M710" s="27"/>
      <c r="N710" s="63"/>
      <c r="P710" s="33"/>
      <c r="R710" s="33"/>
      <c r="T710" s="23"/>
      <c r="U710" s="23"/>
      <c r="V710" s="96"/>
      <c r="W710" s="96"/>
      <c r="X710" s="23"/>
      <c r="Y710" s="96"/>
      <c r="Z710" s="96"/>
      <c r="AA710" s="23"/>
      <c r="AB710" s="96"/>
      <c r="AC710" s="96"/>
      <c r="AD710" s="23"/>
      <c r="AE710" s="96"/>
      <c r="AF710" s="96"/>
      <c r="AG710" s="23"/>
      <c r="AH710" s="96"/>
      <c r="AI710" s="96"/>
      <c r="AJ710" s="23"/>
      <c r="AK710" s="96"/>
      <c r="AL710" s="96"/>
      <c r="AM710" s="23"/>
      <c r="AN710" s="96"/>
      <c r="AO710" s="96"/>
      <c r="AP710" s="23"/>
      <c r="AQ710" s="96"/>
      <c r="AR710" s="96"/>
      <c r="AS710" s="23"/>
      <c r="AT710" s="27"/>
      <c r="AU710" s="27"/>
      <c r="AV710" s="33"/>
      <c r="AW710" s="27"/>
      <c r="AX710" s="155"/>
      <c r="AY710" s="65"/>
      <c r="AZ710" s="7"/>
      <c r="BA710" s="62"/>
      <c r="BB710" s="62"/>
      <c r="BC710" s="7"/>
      <c r="BD710" s="62"/>
      <c r="BE710" s="62"/>
      <c r="BF710" s="27"/>
      <c r="BG710" s="62"/>
      <c r="BH710" s="32"/>
      <c r="BI710" s="146"/>
      <c r="BJ710" s="62"/>
      <c r="BK710" s="32"/>
      <c r="BL710" s="146"/>
      <c r="BM710" s="62"/>
      <c r="BN710" s="32"/>
      <c r="BO710" s="146"/>
      <c r="BP710" s="159"/>
      <c r="BQ710" s="64"/>
      <c r="BR710" s="27"/>
      <c r="BS710" s="27"/>
      <c r="BU710" s="146"/>
      <c r="BV710" s="27"/>
      <c r="BW710" s="27"/>
      <c r="BX710" s="146"/>
      <c r="BY710" s="27"/>
      <c r="CA710" s="146"/>
      <c r="CB710" s="27"/>
      <c r="CD710" s="146"/>
      <c r="CF710" s="27"/>
      <c r="CG710" s="50"/>
      <c r="CH710" s="33"/>
      <c r="CI710" s="27"/>
      <c r="CJ710" s="161"/>
      <c r="CK710" s="27"/>
      <c r="CL710" s="27"/>
      <c r="CM710" s="27"/>
      <c r="CN710" s="27"/>
      <c r="CQ710" s="33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42"/>
      <c r="DQ710" s="78"/>
      <c r="DR710" s="101"/>
      <c r="DS710" s="33"/>
      <c r="FA710" s="119"/>
      <c r="FB710" s="119"/>
      <c r="FC710" s="119"/>
      <c r="FD710" s="119"/>
      <c r="FE710" s="119"/>
      <c r="FF710" s="119"/>
      <c r="FG710" s="119"/>
      <c r="FH710" s="119"/>
      <c r="FI710" s="119"/>
    </row>
    <row r="711" spans="2:165" s="29" customFormat="1" x14ac:dyDescent="0.25">
      <c r="B711" s="33"/>
      <c r="C711" s="33"/>
      <c r="D711" s="27"/>
      <c r="E711" s="33"/>
      <c r="F711" s="27"/>
      <c r="G711" s="33"/>
      <c r="I711" s="33"/>
      <c r="K711" s="58"/>
      <c r="M711" s="27"/>
      <c r="N711" s="63"/>
      <c r="P711" s="33"/>
      <c r="R711" s="33"/>
      <c r="T711" s="23"/>
      <c r="U711" s="23"/>
      <c r="V711" s="96"/>
      <c r="W711" s="96"/>
      <c r="X711" s="23"/>
      <c r="Y711" s="96"/>
      <c r="Z711" s="96"/>
      <c r="AA711" s="23"/>
      <c r="AB711" s="96"/>
      <c r="AC711" s="96"/>
      <c r="AD711" s="23"/>
      <c r="AE711" s="96"/>
      <c r="AF711" s="96"/>
      <c r="AG711" s="23"/>
      <c r="AH711" s="96"/>
      <c r="AI711" s="96"/>
      <c r="AJ711" s="23"/>
      <c r="AK711" s="96"/>
      <c r="AL711" s="96"/>
      <c r="AM711" s="23"/>
      <c r="AN711" s="96"/>
      <c r="AO711" s="96"/>
      <c r="AP711" s="23"/>
      <c r="AQ711" s="96"/>
      <c r="AR711" s="96"/>
      <c r="AS711" s="23"/>
      <c r="AT711" s="27"/>
      <c r="AU711" s="27"/>
      <c r="AV711" s="33"/>
      <c r="AW711" s="27"/>
      <c r="AX711" s="155"/>
      <c r="AY711" s="65"/>
      <c r="AZ711" s="7"/>
      <c r="BA711" s="62"/>
      <c r="BB711" s="62"/>
      <c r="BC711" s="7"/>
      <c r="BD711" s="62"/>
      <c r="BE711" s="62"/>
      <c r="BF711" s="27"/>
      <c r="BG711" s="62"/>
      <c r="BH711" s="32"/>
      <c r="BI711" s="146"/>
      <c r="BJ711" s="62"/>
      <c r="BK711" s="32"/>
      <c r="BL711" s="146"/>
      <c r="BM711" s="62"/>
      <c r="BN711" s="32"/>
      <c r="BO711" s="146"/>
      <c r="BP711" s="159"/>
      <c r="BQ711" s="64"/>
      <c r="BR711" s="27"/>
      <c r="BS711" s="27"/>
      <c r="BU711" s="146"/>
      <c r="BV711" s="27"/>
      <c r="BW711" s="27"/>
      <c r="BX711" s="146"/>
      <c r="BY711" s="27"/>
      <c r="CA711" s="146"/>
      <c r="CB711" s="27"/>
      <c r="CD711" s="146"/>
      <c r="CF711" s="27"/>
      <c r="CG711" s="50"/>
      <c r="CH711" s="33"/>
      <c r="CI711" s="27"/>
      <c r="CJ711" s="161"/>
      <c r="CK711" s="27"/>
      <c r="CL711" s="27"/>
      <c r="CM711" s="27"/>
      <c r="CN711" s="27"/>
      <c r="CQ711" s="33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42"/>
      <c r="DQ711" s="78"/>
      <c r="DR711" s="101"/>
      <c r="DS711" s="33"/>
      <c r="FA711" s="119"/>
      <c r="FB711" s="119"/>
      <c r="FC711" s="119"/>
      <c r="FD711" s="119"/>
      <c r="FE711" s="119"/>
      <c r="FF711" s="119"/>
      <c r="FG711" s="119"/>
      <c r="FH711" s="119"/>
      <c r="FI711" s="119"/>
    </row>
    <row r="712" spans="2:165" s="29" customFormat="1" x14ac:dyDescent="0.25">
      <c r="B712" s="33"/>
      <c r="C712" s="33"/>
      <c r="D712" s="27"/>
      <c r="E712" s="33"/>
      <c r="F712" s="27"/>
      <c r="G712" s="33"/>
      <c r="I712" s="33"/>
      <c r="K712" s="58"/>
      <c r="M712" s="27"/>
      <c r="N712" s="63"/>
      <c r="P712" s="33"/>
      <c r="R712" s="33"/>
      <c r="T712" s="23"/>
      <c r="U712" s="23"/>
      <c r="V712" s="96"/>
      <c r="W712" s="96"/>
      <c r="X712" s="23"/>
      <c r="Y712" s="96"/>
      <c r="Z712" s="96"/>
      <c r="AA712" s="23"/>
      <c r="AB712" s="96"/>
      <c r="AC712" s="96"/>
      <c r="AD712" s="23"/>
      <c r="AE712" s="96"/>
      <c r="AF712" s="96"/>
      <c r="AG712" s="23"/>
      <c r="AH712" s="96"/>
      <c r="AI712" s="96"/>
      <c r="AJ712" s="23"/>
      <c r="AK712" s="96"/>
      <c r="AL712" s="96"/>
      <c r="AM712" s="23"/>
      <c r="AN712" s="96"/>
      <c r="AO712" s="96"/>
      <c r="AP712" s="23"/>
      <c r="AQ712" s="96"/>
      <c r="AR712" s="96"/>
      <c r="AS712" s="23"/>
      <c r="AT712" s="27"/>
      <c r="AU712" s="27"/>
      <c r="AV712" s="33"/>
      <c r="AW712" s="27"/>
      <c r="AX712" s="155"/>
      <c r="AY712" s="65"/>
      <c r="AZ712" s="7"/>
      <c r="BA712" s="62"/>
      <c r="BB712" s="62"/>
      <c r="BC712" s="7"/>
      <c r="BD712" s="62"/>
      <c r="BE712" s="62"/>
      <c r="BF712" s="27"/>
      <c r="BG712" s="62"/>
      <c r="BH712" s="32"/>
      <c r="BI712" s="146"/>
      <c r="BJ712" s="62"/>
      <c r="BK712" s="32"/>
      <c r="BL712" s="146"/>
      <c r="BM712" s="62"/>
      <c r="BN712" s="32"/>
      <c r="BO712" s="146"/>
      <c r="BP712" s="159"/>
      <c r="BQ712" s="64"/>
      <c r="BR712" s="27"/>
      <c r="BS712" s="27"/>
      <c r="BU712" s="146"/>
      <c r="BV712" s="27"/>
      <c r="BW712" s="27"/>
      <c r="BX712" s="146"/>
      <c r="BY712" s="27"/>
      <c r="CA712" s="146"/>
      <c r="CB712" s="27"/>
      <c r="CD712" s="146"/>
      <c r="CF712" s="27"/>
      <c r="CG712" s="50"/>
      <c r="CH712" s="33"/>
      <c r="CI712" s="27"/>
      <c r="CJ712" s="161"/>
      <c r="CK712" s="27"/>
      <c r="CL712" s="27"/>
      <c r="CM712" s="27"/>
      <c r="CN712" s="27"/>
      <c r="CQ712" s="33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42"/>
      <c r="DQ712" s="78"/>
      <c r="DR712" s="101"/>
      <c r="DS712" s="33"/>
      <c r="FA712" s="119"/>
      <c r="FB712" s="119"/>
      <c r="FC712" s="119"/>
      <c r="FD712" s="119"/>
      <c r="FE712" s="119"/>
      <c r="FF712" s="119"/>
      <c r="FG712" s="119"/>
      <c r="FH712" s="119"/>
      <c r="FI712" s="119"/>
    </row>
    <row r="713" spans="2:165" s="29" customFormat="1" x14ac:dyDescent="0.25">
      <c r="B713" s="33"/>
      <c r="C713" s="33"/>
      <c r="D713" s="27"/>
      <c r="E713" s="33"/>
      <c r="F713" s="27"/>
      <c r="G713" s="33"/>
      <c r="I713" s="33"/>
      <c r="K713" s="58"/>
      <c r="M713" s="27"/>
      <c r="N713" s="63"/>
      <c r="P713" s="33"/>
      <c r="R713" s="33"/>
      <c r="T713" s="23"/>
      <c r="U713" s="23"/>
      <c r="V713" s="96"/>
      <c r="W713" s="96"/>
      <c r="X713" s="23"/>
      <c r="Y713" s="96"/>
      <c r="Z713" s="96"/>
      <c r="AA713" s="23"/>
      <c r="AB713" s="96"/>
      <c r="AC713" s="96"/>
      <c r="AD713" s="23"/>
      <c r="AE713" s="96"/>
      <c r="AF713" s="96"/>
      <c r="AG713" s="23"/>
      <c r="AH713" s="96"/>
      <c r="AI713" s="96"/>
      <c r="AJ713" s="23"/>
      <c r="AK713" s="96"/>
      <c r="AL713" s="96"/>
      <c r="AM713" s="23"/>
      <c r="AN713" s="96"/>
      <c r="AO713" s="96"/>
      <c r="AP713" s="23"/>
      <c r="AQ713" s="96"/>
      <c r="AR713" s="96"/>
      <c r="AS713" s="23"/>
      <c r="AT713" s="27"/>
      <c r="AU713" s="27"/>
      <c r="AV713" s="33"/>
      <c r="AW713" s="27"/>
      <c r="AX713" s="155"/>
      <c r="AY713" s="65"/>
      <c r="AZ713" s="7"/>
      <c r="BA713" s="62"/>
      <c r="BB713" s="62"/>
      <c r="BC713" s="7"/>
      <c r="BD713" s="62"/>
      <c r="BE713" s="62"/>
      <c r="BF713" s="27"/>
      <c r="BG713" s="62"/>
      <c r="BH713" s="32"/>
      <c r="BI713" s="146"/>
      <c r="BJ713" s="62"/>
      <c r="BK713" s="32"/>
      <c r="BL713" s="146"/>
      <c r="BM713" s="62"/>
      <c r="BN713" s="32"/>
      <c r="BO713" s="146"/>
      <c r="BP713" s="159"/>
      <c r="BQ713" s="64"/>
      <c r="BR713" s="27"/>
      <c r="BS713" s="27"/>
      <c r="BU713" s="146"/>
      <c r="BV713" s="27"/>
      <c r="BW713" s="27"/>
      <c r="BX713" s="146"/>
      <c r="BY713" s="27"/>
      <c r="CA713" s="146"/>
      <c r="CB713" s="27"/>
      <c r="CD713" s="146"/>
      <c r="CF713" s="27"/>
      <c r="CG713" s="50"/>
      <c r="CH713" s="33"/>
      <c r="CI713" s="27"/>
      <c r="CJ713" s="161"/>
      <c r="CK713" s="27"/>
      <c r="CL713" s="27"/>
      <c r="CM713" s="27"/>
      <c r="CN713" s="27"/>
      <c r="CQ713" s="33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42"/>
      <c r="DQ713" s="78"/>
      <c r="DR713" s="101"/>
      <c r="DS713" s="33"/>
      <c r="FA713" s="119"/>
      <c r="FB713" s="119"/>
      <c r="FC713" s="119"/>
      <c r="FD713" s="119"/>
      <c r="FE713" s="119"/>
      <c r="FF713" s="119"/>
      <c r="FG713" s="119"/>
      <c r="FH713" s="119"/>
      <c r="FI713" s="119"/>
    </row>
    <row r="714" spans="2:165" s="29" customFormat="1" x14ac:dyDescent="0.25">
      <c r="B714" s="33"/>
      <c r="C714" s="33"/>
      <c r="D714" s="27"/>
      <c r="E714" s="33"/>
      <c r="F714" s="27"/>
      <c r="G714" s="33"/>
      <c r="I714" s="33"/>
      <c r="K714" s="58"/>
      <c r="M714" s="27"/>
      <c r="N714" s="63"/>
      <c r="P714" s="33"/>
      <c r="R714" s="33"/>
      <c r="T714" s="23"/>
      <c r="U714" s="23"/>
      <c r="V714" s="96"/>
      <c r="W714" s="96"/>
      <c r="X714" s="23"/>
      <c r="Y714" s="96"/>
      <c r="Z714" s="96"/>
      <c r="AA714" s="23"/>
      <c r="AB714" s="96"/>
      <c r="AC714" s="96"/>
      <c r="AD714" s="23"/>
      <c r="AE714" s="96"/>
      <c r="AF714" s="96"/>
      <c r="AG714" s="23"/>
      <c r="AH714" s="96"/>
      <c r="AI714" s="96"/>
      <c r="AJ714" s="23"/>
      <c r="AK714" s="96"/>
      <c r="AL714" s="96"/>
      <c r="AM714" s="23"/>
      <c r="AN714" s="96"/>
      <c r="AO714" s="96"/>
      <c r="AP714" s="23"/>
      <c r="AQ714" s="96"/>
      <c r="AR714" s="96"/>
      <c r="AS714" s="23"/>
      <c r="AT714" s="27"/>
      <c r="AU714" s="27"/>
      <c r="AV714" s="33"/>
      <c r="AW714" s="27"/>
      <c r="AX714" s="155"/>
      <c r="AY714" s="65"/>
      <c r="AZ714" s="7"/>
      <c r="BA714" s="62"/>
      <c r="BB714" s="62"/>
      <c r="BC714" s="7"/>
      <c r="BD714" s="62"/>
      <c r="BE714" s="62"/>
      <c r="BF714" s="27"/>
      <c r="BG714" s="62"/>
      <c r="BH714" s="32"/>
      <c r="BI714" s="146"/>
      <c r="BJ714" s="62"/>
      <c r="BK714" s="32"/>
      <c r="BL714" s="146"/>
      <c r="BM714" s="62"/>
      <c r="BN714" s="32"/>
      <c r="BO714" s="146"/>
      <c r="BP714" s="159"/>
      <c r="BQ714" s="64"/>
      <c r="BR714" s="27"/>
      <c r="BS714" s="27"/>
      <c r="BU714" s="146"/>
      <c r="BV714" s="27"/>
      <c r="BW714" s="27"/>
      <c r="BX714" s="146"/>
      <c r="BY714" s="27"/>
      <c r="CA714" s="146"/>
      <c r="CB714" s="27"/>
      <c r="CD714" s="146"/>
      <c r="CF714" s="27"/>
      <c r="CG714" s="50"/>
      <c r="CH714" s="33"/>
      <c r="CI714" s="27"/>
      <c r="CJ714" s="161"/>
      <c r="CK714" s="27"/>
      <c r="CL714" s="27"/>
      <c r="CM714" s="27"/>
      <c r="CN714" s="27"/>
      <c r="CQ714" s="33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42"/>
      <c r="DQ714" s="78"/>
      <c r="DR714" s="101"/>
      <c r="DS714" s="33"/>
      <c r="FA714" s="119"/>
      <c r="FB714" s="119"/>
      <c r="FC714" s="119"/>
      <c r="FD714" s="119"/>
      <c r="FE714" s="119"/>
      <c r="FF714" s="119"/>
      <c r="FG714" s="119"/>
      <c r="FH714" s="119"/>
      <c r="FI714" s="119"/>
    </row>
    <row r="715" spans="2:165" s="29" customFormat="1" x14ac:dyDescent="0.25">
      <c r="B715" s="33"/>
      <c r="C715" s="33"/>
      <c r="D715" s="27"/>
      <c r="E715" s="33"/>
      <c r="F715" s="27"/>
      <c r="G715" s="33"/>
      <c r="I715" s="33"/>
      <c r="K715" s="58"/>
      <c r="M715" s="27"/>
      <c r="N715" s="63"/>
      <c r="P715" s="33"/>
      <c r="R715" s="33"/>
      <c r="T715" s="23"/>
      <c r="U715" s="23"/>
      <c r="V715" s="96"/>
      <c r="W715" s="96"/>
      <c r="X715" s="23"/>
      <c r="Y715" s="96"/>
      <c r="Z715" s="96"/>
      <c r="AA715" s="23"/>
      <c r="AB715" s="96"/>
      <c r="AC715" s="96"/>
      <c r="AD715" s="23"/>
      <c r="AE715" s="96"/>
      <c r="AF715" s="96"/>
      <c r="AG715" s="23"/>
      <c r="AH715" s="96"/>
      <c r="AI715" s="96"/>
      <c r="AJ715" s="23"/>
      <c r="AK715" s="96"/>
      <c r="AL715" s="96"/>
      <c r="AM715" s="23"/>
      <c r="AN715" s="96"/>
      <c r="AO715" s="96"/>
      <c r="AP715" s="23"/>
      <c r="AQ715" s="96"/>
      <c r="AR715" s="96"/>
      <c r="AS715" s="23"/>
      <c r="AT715" s="27"/>
      <c r="AU715" s="27"/>
      <c r="AV715" s="33"/>
      <c r="AW715" s="27"/>
      <c r="AX715" s="155"/>
      <c r="AY715" s="65"/>
      <c r="AZ715" s="7"/>
      <c r="BA715" s="62"/>
      <c r="BB715" s="62"/>
      <c r="BC715" s="7"/>
      <c r="BD715" s="62"/>
      <c r="BE715" s="62"/>
      <c r="BF715" s="27"/>
      <c r="BG715" s="62"/>
      <c r="BH715" s="32"/>
      <c r="BI715" s="146"/>
      <c r="BJ715" s="62"/>
      <c r="BK715" s="32"/>
      <c r="BL715" s="146"/>
      <c r="BM715" s="62"/>
      <c r="BN715" s="32"/>
      <c r="BO715" s="146"/>
      <c r="BP715" s="159"/>
      <c r="BQ715" s="64"/>
      <c r="BR715" s="27"/>
      <c r="BS715" s="27"/>
      <c r="BU715" s="146"/>
      <c r="BV715" s="27"/>
      <c r="BW715" s="27"/>
      <c r="BX715" s="146"/>
      <c r="BY715" s="27"/>
      <c r="CA715" s="146"/>
      <c r="CB715" s="27"/>
      <c r="CD715" s="146"/>
      <c r="CF715" s="27"/>
      <c r="CG715" s="50"/>
      <c r="CH715" s="33"/>
      <c r="CI715" s="27"/>
      <c r="CJ715" s="161"/>
      <c r="CK715" s="27"/>
      <c r="CL715" s="27"/>
      <c r="CM715" s="27"/>
      <c r="CN715" s="27"/>
      <c r="CQ715" s="33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42"/>
      <c r="DQ715" s="78"/>
      <c r="DR715" s="101"/>
      <c r="DS715" s="33"/>
      <c r="FA715" s="119"/>
      <c r="FB715" s="119"/>
      <c r="FC715" s="119"/>
      <c r="FD715" s="119"/>
      <c r="FE715" s="119"/>
      <c r="FF715" s="119"/>
      <c r="FG715" s="119"/>
      <c r="FH715" s="119"/>
      <c r="FI715" s="119"/>
    </row>
    <row r="716" spans="2:165" s="29" customFormat="1" x14ac:dyDescent="0.25">
      <c r="B716" s="33"/>
      <c r="C716" s="33"/>
      <c r="D716" s="27"/>
      <c r="E716" s="33"/>
      <c r="F716" s="27"/>
      <c r="G716" s="33"/>
      <c r="I716" s="33"/>
      <c r="K716" s="58"/>
      <c r="M716" s="27"/>
      <c r="N716" s="63"/>
      <c r="P716" s="33"/>
      <c r="R716" s="33"/>
      <c r="T716" s="23"/>
      <c r="U716" s="23"/>
      <c r="V716" s="96"/>
      <c r="W716" s="96"/>
      <c r="X716" s="23"/>
      <c r="Y716" s="96"/>
      <c r="Z716" s="96"/>
      <c r="AA716" s="23"/>
      <c r="AB716" s="96"/>
      <c r="AC716" s="96"/>
      <c r="AD716" s="23"/>
      <c r="AE716" s="96"/>
      <c r="AF716" s="96"/>
      <c r="AG716" s="23"/>
      <c r="AH716" s="96"/>
      <c r="AI716" s="96"/>
      <c r="AJ716" s="23"/>
      <c r="AK716" s="96"/>
      <c r="AL716" s="96"/>
      <c r="AM716" s="23"/>
      <c r="AN716" s="96"/>
      <c r="AO716" s="96"/>
      <c r="AP716" s="23"/>
      <c r="AQ716" s="96"/>
      <c r="AR716" s="96"/>
      <c r="AS716" s="23"/>
      <c r="AT716" s="27"/>
      <c r="AU716" s="27"/>
      <c r="AV716" s="33"/>
      <c r="AW716" s="27"/>
      <c r="AX716" s="155"/>
      <c r="AY716" s="65"/>
      <c r="AZ716" s="7"/>
      <c r="BA716" s="62"/>
      <c r="BB716" s="62"/>
      <c r="BC716" s="7"/>
      <c r="BD716" s="62"/>
      <c r="BE716" s="62"/>
      <c r="BF716" s="27"/>
      <c r="BG716" s="62"/>
      <c r="BH716" s="32"/>
      <c r="BI716" s="146"/>
      <c r="BJ716" s="62"/>
      <c r="BK716" s="32"/>
      <c r="BL716" s="146"/>
      <c r="BM716" s="62"/>
      <c r="BN716" s="32"/>
      <c r="BO716" s="146"/>
      <c r="BP716" s="159"/>
      <c r="BQ716" s="64"/>
      <c r="BR716" s="27"/>
      <c r="BS716" s="27"/>
      <c r="BU716" s="146"/>
      <c r="BV716" s="27"/>
      <c r="BW716" s="27"/>
      <c r="BX716" s="146"/>
      <c r="BY716" s="27"/>
      <c r="CA716" s="146"/>
      <c r="CB716" s="27"/>
      <c r="CD716" s="146"/>
      <c r="CF716" s="27"/>
      <c r="CG716" s="50"/>
      <c r="CH716" s="33"/>
      <c r="CI716" s="27"/>
      <c r="CJ716" s="161"/>
      <c r="CK716" s="27"/>
      <c r="CL716" s="27"/>
      <c r="CM716" s="27"/>
      <c r="CN716" s="27"/>
      <c r="CQ716" s="33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42"/>
      <c r="DQ716" s="78"/>
      <c r="DR716" s="101"/>
      <c r="DS716" s="33"/>
      <c r="FA716" s="119"/>
      <c r="FB716" s="119"/>
      <c r="FC716" s="119"/>
      <c r="FD716" s="119"/>
      <c r="FE716" s="119"/>
      <c r="FF716" s="119"/>
      <c r="FG716" s="119"/>
      <c r="FH716" s="119"/>
      <c r="FI716" s="119"/>
    </row>
    <row r="717" spans="2:165" s="29" customFormat="1" x14ac:dyDescent="0.25">
      <c r="B717" s="33"/>
      <c r="C717" s="33"/>
      <c r="D717" s="27"/>
      <c r="E717" s="33"/>
      <c r="F717" s="27"/>
      <c r="G717" s="33"/>
      <c r="I717" s="33"/>
      <c r="K717" s="58"/>
      <c r="M717" s="27"/>
      <c r="N717" s="63"/>
      <c r="P717" s="33"/>
      <c r="R717" s="33"/>
      <c r="T717" s="23"/>
      <c r="U717" s="23"/>
      <c r="V717" s="96"/>
      <c r="W717" s="96"/>
      <c r="X717" s="23"/>
      <c r="Y717" s="96"/>
      <c r="Z717" s="96"/>
      <c r="AA717" s="23"/>
      <c r="AB717" s="96"/>
      <c r="AC717" s="96"/>
      <c r="AD717" s="23"/>
      <c r="AE717" s="96"/>
      <c r="AF717" s="96"/>
      <c r="AG717" s="23"/>
      <c r="AH717" s="96"/>
      <c r="AI717" s="96"/>
      <c r="AJ717" s="23"/>
      <c r="AK717" s="96"/>
      <c r="AL717" s="96"/>
      <c r="AM717" s="23"/>
      <c r="AN717" s="96"/>
      <c r="AO717" s="96"/>
      <c r="AP717" s="23"/>
      <c r="AQ717" s="96"/>
      <c r="AR717" s="96"/>
      <c r="AS717" s="23"/>
      <c r="AT717" s="27"/>
      <c r="AU717" s="27"/>
      <c r="AV717" s="33"/>
      <c r="AW717" s="27"/>
      <c r="AX717" s="155"/>
      <c r="AY717" s="65"/>
      <c r="AZ717" s="7"/>
      <c r="BA717" s="62"/>
      <c r="BB717" s="62"/>
      <c r="BC717" s="7"/>
      <c r="BD717" s="62"/>
      <c r="BE717" s="62"/>
      <c r="BF717" s="27"/>
      <c r="BG717" s="62"/>
      <c r="BH717" s="32"/>
      <c r="BI717" s="146"/>
      <c r="BJ717" s="62"/>
      <c r="BK717" s="32"/>
      <c r="BL717" s="146"/>
      <c r="BM717" s="62"/>
      <c r="BN717" s="32"/>
      <c r="BO717" s="146"/>
      <c r="BP717" s="159"/>
      <c r="BQ717" s="64"/>
      <c r="BR717" s="27"/>
      <c r="BS717" s="27"/>
      <c r="BU717" s="146"/>
      <c r="BV717" s="27"/>
      <c r="BW717" s="27"/>
      <c r="BX717" s="146"/>
      <c r="BY717" s="27"/>
      <c r="CA717" s="146"/>
      <c r="CB717" s="27"/>
      <c r="CD717" s="146"/>
      <c r="CF717" s="27"/>
      <c r="CG717" s="50"/>
      <c r="CH717" s="33"/>
      <c r="CI717" s="27"/>
      <c r="CJ717" s="161"/>
      <c r="CK717" s="27"/>
      <c r="CL717" s="27"/>
      <c r="CM717" s="27"/>
      <c r="CN717" s="27"/>
      <c r="CQ717" s="33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42"/>
      <c r="DQ717" s="78"/>
      <c r="DR717" s="101"/>
      <c r="DS717" s="33"/>
      <c r="FA717" s="119"/>
      <c r="FB717" s="119"/>
      <c r="FC717" s="119"/>
      <c r="FD717" s="119"/>
      <c r="FE717" s="119"/>
      <c r="FF717" s="119"/>
      <c r="FG717" s="119"/>
      <c r="FH717" s="119"/>
      <c r="FI717" s="119"/>
    </row>
    <row r="718" spans="2:165" s="29" customFormat="1" x14ac:dyDescent="0.25">
      <c r="B718" s="33"/>
      <c r="C718" s="33"/>
      <c r="D718" s="27"/>
      <c r="E718" s="33"/>
      <c r="F718" s="27"/>
      <c r="G718" s="33"/>
      <c r="I718" s="33"/>
      <c r="K718" s="58"/>
      <c r="M718" s="27"/>
      <c r="N718" s="63"/>
      <c r="P718" s="33"/>
      <c r="R718" s="33"/>
      <c r="T718" s="23"/>
      <c r="U718" s="23"/>
      <c r="V718" s="96"/>
      <c r="W718" s="96"/>
      <c r="X718" s="23"/>
      <c r="Y718" s="96"/>
      <c r="Z718" s="96"/>
      <c r="AA718" s="23"/>
      <c r="AB718" s="96"/>
      <c r="AC718" s="96"/>
      <c r="AD718" s="23"/>
      <c r="AE718" s="96"/>
      <c r="AF718" s="96"/>
      <c r="AG718" s="23"/>
      <c r="AH718" s="96"/>
      <c r="AI718" s="96"/>
      <c r="AJ718" s="23"/>
      <c r="AK718" s="96"/>
      <c r="AL718" s="96"/>
      <c r="AM718" s="23"/>
      <c r="AN718" s="96"/>
      <c r="AO718" s="96"/>
      <c r="AP718" s="23"/>
      <c r="AQ718" s="96"/>
      <c r="AR718" s="96"/>
      <c r="AS718" s="23"/>
      <c r="AT718" s="27"/>
      <c r="AU718" s="27"/>
      <c r="AV718" s="33"/>
      <c r="AW718" s="27"/>
      <c r="AX718" s="155"/>
      <c r="AY718" s="65"/>
      <c r="AZ718" s="7"/>
      <c r="BA718" s="62"/>
      <c r="BB718" s="62"/>
      <c r="BC718" s="7"/>
      <c r="BD718" s="62"/>
      <c r="BE718" s="62"/>
      <c r="BF718" s="27"/>
      <c r="BG718" s="62"/>
      <c r="BH718" s="32"/>
      <c r="BI718" s="146"/>
      <c r="BJ718" s="62"/>
      <c r="BK718" s="32"/>
      <c r="BL718" s="146"/>
      <c r="BM718" s="62"/>
      <c r="BN718" s="32"/>
      <c r="BO718" s="146"/>
      <c r="BP718" s="159"/>
      <c r="BQ718" s="64"/>
      <c r="BR718" s="27"/>
      <c r="BS718" s="27"/>
      <c r="BU718" s="146"/>
      <c r="BV718" s="27"/>
      <c r="BW718" s="27"/>
      <c r="BX718" s="146"/>
      <c r="BY718" s="27"/>
      <c r="CA718" s="146"/>
      <c r="CB718" s="27"/>
      <c r="CD718" s="146"/>
      <c r="CF718" s="27"/>
      <c r="CG718" s="50"/>
      <c r="CH718" s="33"/>
      <c r="CI718" s="27"/>
      <c r="CJ718" s="161"/>
      <c r="CK718" s="27"/>
      <c r="CL718" s="27"/>
      <c r="CM718" s="27"/>
      <c r="CN718" s="27"/>
      <c r="CQ718" s="33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42"/>
      <c r="DQ718" s="78"/>
      <c r="DR718" s="101"/>
      <c r="DS718" s="33"/>
      <c r="FA718" s="119"/>
      <c r="FB718" s="119"/>
      <c r="FC718" s="119"/>
      <c r="FD718" s="119"/>
      <c r="FE718" s="119"/>
      <c r="FF718" s="119"/>
      <c r="FG718" s="119"/>
      <c r="FH718" s="119"/>
      <c r="FI718" s="119"/>
    </row>
    <row r="719" spans="2:165" s="29" customFormat="1" x14ac:dyDescent="0.25">
      <c r="B719" s="33"/>
      <c r="C719" s="33"/>
      <c r="D719" s="27"/>
      <c r="E719" s="33"/>
      <c r="F719" s="27"/>
      <c r="G719" s="33"/>
      <c r="I719" s="33"/>
      <c r="K719" s="58"/>
      <c r="M719" s="27"/>
      <c r="N719" s="63"/>
      <c r="P719" s="33"/>
      <c r="R719" s="33"/>
      <c r="T719" s="23"/>
      <c r="U719" s="23"/>
      <c r="V719" s="96"/>
      <c r="W719" s="96"/>
      <c r="X719" s="23"/>
      <c r="Y719" s="96"/>
      <c r="Z719" s="96"/>
      <c r="AA719" s="23"/>
      <c r="AB719" s="96"/>
      <c r="AC719" s="96"/>
      <c r="AD719" s="23"/>
      <c r="AE719" s="96"/>
      <c r="AF719" s="96"/>
      <c r="AG719" s="23"/>
      <c r="AH719" s="96"/>
      <c r="AI719" s="96"/>
      <c r="AJ719" s="23"/>
      <c r="AK719" s="96"/>
      <c r="AL719" s="96"/>
      <c r="AM719" s="23"/>
      <c r="AN719" s="96"/>
      <c r="AO719" s="96"/>
      <c r="AP719" s="23"/>
      <c r="AQ719" s="96"/>
      <c r="AR719" s="96"/>
      <c r="AS719" s="23"/>
      <c r="AT719" s="27"/>
      <c r="AU719" s="27"/>
      <c r="AV719" s="33"/>
      <c r="AW719" s="27"/>
      <c r="AX719" s="155"/>
      <c r="AY719" s="65"/>
      <c r="AZ719" s="7"/>
      <c r="BA719" s="62"/>
      <c r="BB719" s="62"/>
      <c r="BC719" s="7"/>
      <c r="BD719" s="62"/>
      <c r="BE719" s="62"/>
      <c r="BF719" s="27"/>
      <c r="BG719" s="62"/>
      <c r="BH719" s="32"/>
      <c r="BI719" s="146"/>
      <c r="BJ719" s="62"/>
      <c r="BK719" s="32"/>
      <c r="BL719" s="146"/>
      <c r="BM719" s="62"/>
      <c r="BN719" s="32"/>
      <c r="BO719" s="146"/>
      <c r="BP719" s="159"/>
      <c r="BQ719" s="64"/>
      <c r="BR719" s="27"/>
      <c r="BS719" s="27"/>
      <c r="BU719" s="146"/>
      <c r="BV719" s="27"/>
      <c r="BW719" s="27"/>
      <c r="BX719" s="146"/>
      <c r="BY719" s="27"/>
      <c r="CA719" s="146"/>
      <c r="CB719" s="27"/>
      <c r="CD719" s="146"/>
      <c r="CF719" s="27"/>
      <c r="CG719" s="50"/>
      <c r="CH719" s="33"/>
      <c r="CI719" s="27"/>
      <c r="CJ719" s="161"/>
      <c r="CK719" s="27"/>
      <c r="CL719" s="27"/>
      <c r="CM719" s="27"/>
      <c r="CN719" s="27"/>
      <c r="CQ719" s="33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42"/>
      <c r="DQ719" s="78"/>
      <c r="DR719" s="101"/>
      <c r="DS719" s="33"/>
      <c r="FA719" s="119"/>
      <c r="FB719" s="119"/>
      <c r="FC719" s="119"/>
      <c r="FD719" s="119"/>
      <c r="FE719" s="119"/>
      <c r="FF719" s="119"/>
      <c r="FG719" s="119"/>
      <c r="FH719" s="119"/>
      <c r="FI719" s="119"/>
    </row>
    <row r="720" spans="2:165" s="29" customFormat="1" x14ac:dyDescent="0.25">
      <c r="B720" s="33"/>
      <c r="C720" s="33"/>
      <c r="D720" s="27"/>
      <c r="E720" s="33"/>
      <c r="F720" s="27"/>
      <c r="G720" s="33"/>
      <c r="I720" s="33"/>
      <c r="K720" s="58"/>
      <c r="M720" s="27"/>
      <c r="N720" s="63"/>
      <c r="P720" s="33"/>
      <c r="R720" s="33"/>
      <c r="T720" s="23"/>
      <c r="U720" s="23"/>
      <c r="V720" s="96"/>
      <c r="W720" s="96"/>
      <c r="X720" s="23"/>
      <c r="Y720" s="96"/>
      <c r="Z720" s="96"/>
      <c r="AA720" s="23"/>
      <c r="AB720" s="96"/>
      <c r="AC720" s="96"/>
      <c r="AD720" s="23"/>
      <c r="AE720" s="96"/>
      <c r="AF720" s="96"/>
      <c r="AG720" s="23"/>
      <c r="AH720" s="96"/>
      <c r="AI720" s="96"/>
      <c r="AJ720" s="23"/>
      <c r="AK720" s="96"/>
      <c r="AL720" s="96"/>
      <c r="AM720" s="23"/>
      <c r="AN720" s="96"/>
      <c r="AO720" s="96"/>
      <c r="AP720" s="23"/>
      <c r="AQ720" s="96"/>
      <c r="AR720" s="96"/>
      <c r="AS720" s="23"/>
      <c r="AT720" s="27"/>
      <c r="AU720" s="27"/>
      <c r="AV720" s="33"/>
      <c r="AW720" s="27"/>
      <c r="AX720" s="155"/>
      <c r="AY720" s="65"/>
      <c r="AZ720" s="7"/>
      <c r="BA720" s="62"/>
      <c r="BB720" s="62"/>
      <c r="BC720" s="7"/>
      <c r="BD720" s="62"/>
      <c r="BE720" s="62"/>
      <c r="BF720" s="27"/>
      <c r="BG720" s="62"/>
      <c r="BH720" s="32"/>
      <c r="BI720" s="146"/>
      <c r="BJ720" s="62"/>
      <c r="BK720" s="32"/>
      <c r="BL720" s="146"/>
      <c r="BM720" s="62"/>
      <c r="BN720" s="32"/>
      <c r="BO720" s="146"/>
      <c r="BP720" s="159"/>
      <c r="BQ720" s="64"/>
      <c r="BR720" s="27"/>
      <c r="BS720" s="27"/>
      <c r="BU720" s="146"/>
      <c r="BV720" s="27"/>
      <c r="BW720" s="27"/>
      <c r="BX720" s="146"/>
      <c r="BY720" s="27"/>
      <c r="CA720" s="146"/>
      <c r="CB720" s="27"/>
      <c r="CD720" s="146"/>
      <c r="CF720" s="27"/>
      <c r="CG720" s="50"/>
      <c r="CH720" s="33"/>
      <c r="CI720" s="27"/>
      <c r="CJ720" s="161"/>
      <c r="CK720" s="27"/>
      <c r="CL720" s="27"/>
      <c r="CM720" s="27"/>
      <c r="CN720" s="27"/>
      <c r="CQ720" s="33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  <c r="DN720" s="78"/>
      <c r="DO720" s="78"/>
      <c r="DP720" s="42"/>
      <c r="DQ720" s="78"/>
      <c r="DR720" s="101"/>
      <c r="DS720" s="33"/>
      <c r="FA720" s="119"/>
      <c r="FB720" s="119"/>
      <c r="FC720" s="119"/>
      <c r="FD720" s="119"/>
      <c r="FE720" s="119"/>
      <c r="FF720" s="119"/>
      <c r="FG720" s="119"/>
      <c r="FH720" s="119"/>
      <c r="FI720" s="119"/>
    </row>
    <row r="721" spans="2:165" s="29" customFormat="1" x14ac:dyDescent="0.25">
      <c r="B721" s="33"/>
      <c r="C721" s="33"/>
      <c r="D721" s="27"/>
      <c r="E721" s="33"/>
      <c r="F721" s="27"/>
      <c r="G721" s="33"/>
      <c r="I721" s="33"/>
      <c r="K721" s="58"/>
      <c r="M721" s="27"/>
      <c r="N721" s="63"/>
      <c r="P721" s="33"/>
      <c r="R721" s="33"/>
      <c r="T721" s="23"/>
      <c r="U721" s="23"/>
      <c r="V721" s="96"/>
      <c r="W721" s="96"/>
      <c r="X721" s="23"/>
      <c r="Y721" s="96"/>
      <c r="Z721" s="96"/>
      <c r="AA721" s="23"/>
      <c r="AB721" s="96"/>
      <c r="AC721" s="96"/>
      <c r="AD721" s="23"/>
      <c r="AE721" s="96"/>
      <c r="AF721" s="96"/>
      <c r="AG721" s="23"/>
      <c r="AH721" s="96"/>
      <c r="AI721" s="96"/>
      <c r="AJ721" s="23"/>
      <c r="AK721" s="96"/>
      <c r="AL721" s="96"/>
      <c r="AM721" s="23"/>
      <c r="AN721" s="96"/>
      <c r="AO721" s="96"/>
      <c r="AP721" s="23"/>
      <c r="AQ721" s="96"/>
      <c r="AR721" s="96"/>
      <c r="AS721" s="23"/>
      <c r="AT721" s="27"/>
      <c r="AU721" s="27"/>
      <c r="AV721" s="33"/>
      <c r="AW721" s="27"/>
      <c r="AX721" s="155"/>
      <c r="AY721" s="65"/>
      <c r="AZ721" s="7"/>
      <c r="BA721" s="62"/>
      <c r="BB721" s="62"/>
      <c r="BC721" s="7"/>
      <c r="BD721" s="62"/>
      <c r="BE721" s="62"/>
      <c r="BF721" s="27"/>
      <c r="BG721" s="62"/>
      <c r="BH721" s="32"/>
      <c r="BI721" s="146"/>
      <c r="BJ721" s="62"/>
      <c r="BK721" s="32"/>
      <c r="BL721" s="146"/>
      <c r="BM721" s="62"/>
      <c r="BN721" s="32"/>
      <c r="BO721" s="146"/>
      <c r="BP721" s="159"/>
      <c r="BQ721" s="64"/>
      <c r="BR721" s="27"/>
      <c r="BS721" s="27"/>
      <c r="BU721" s="146"/>
      <c r="BV721" s="27"/>
      <c r="BW721" s="27"/>
      <c r="BX721" s="146"/>
      <c r="BY721" s="27"/>
      <c r="CA721" s="146"/>
      <c r="CB721" s="27"/>
      <c r="CD721" s="146"/>
      <c r="CF721" s="27"/>
      <c r="CG721" s="50"/>
      <c r="CH721" s="33"/>
      <c r="CI721" s="27"/>
      <c r="CJ721" s="161"/>
      <c r="CK721" s="27"/>
      <c r="CL721" s="27"/>
      <c r="CM721" s="27"/>
      <c r="CN721" s="27"/>
      <c r="CQ721" s="33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42"/>
      <c r="DQ721" s="78"/>
      <c r="DR721" s="101"/>
      <c r="DS721" s="33"/>
      <c r="FA721" s="119"/>
      <c r="FB721" s="119"/>
      <c r="FC721" s="119"/>
      <c r="FD721" s="119"/>
      <c r="FE721" s="119"/>
      <c r="FF721" s="119"/>
      <c r="FG721" s="119"/>
      <c r="FH721" s="119"/>
      <c r="FI721" s="119"/>
    </row>
    <row r="722" spans="2:165" s="29" customFormat="1" x14ac:dyDescent="0.25">
      <c r="B722" s="33"/>
      <c r="C722" s="33"/>
      <c r="D722" s="27"/>
      <c r="E722" s="33"/>
      <c r="F722" s="27"/>
      <c r="G722" s="33"/>
      <c r="I722" s="33"/>
      <c r="K722" s="58"/>
      <c r="M722" s="27"/>
      <c r="N722" s="63"/>
      <c r="P722" s="33"/>
      <c r="R722" s="33"/>
      <c r="T722" s="23"/>
      <c r="U722" s="23"/>
      <c r="V722" s="96"/>
      <c r="W722" s="96"/>
      <c r="X722" s="23"/>
      <c r="Y722" s="96"/>
      <c r="Z722" s="96"/>
      <c r="AA722" s="23"/>
      <c r="AB722" s="96"/>
      <c r="AC722" s="96"/>
      <c r="AD722" s="23"/>
      <c r="AE722" s="96"/>
      <c r="AF722" s="96"/>
      <c r="AG722" s="23"/>
      <c r="AH722" s="96"/>
      <c r="AI722" s="96"/>
      <c r="AJ722" s="23"/>
      <c r="AK722" s="96"/>
      <c r="AL722" s="96"/>
      <c r="AM722" s="23"/>
      <c r="AN722" s="96"/>
      <c r="AO722" s="96"/>
      <c r="AP722" s="23"/>
      <c r="AQ722" s="96"/>
      <c r="AR722" s="96"/>
      <c r="AS722" s="23"/>
      <c r="AT722" s="27"/>
      <c r="AU722" s="27"/>
      <c r="AV722" s="33"/>
      <c r="AW722" s="27"/>
      <c r="AX722" s="155"/>
      <c r="AY722" s="65"/>
      <c r="AZ722" s="7"/>
      <c r="BA722" s="62"/>
      <c r="BB722" s="62"/>
      <c r="BC722" s="7"/>
      <c r="BD722" s="62"/>
      <c r="BE722" s="62"/>
      <c r="BF722" s="27"/>
      <c r="BG722" s="62"/>
      <c r="BH722" s="32"/>
      <c r="BI722" s="146"/>
      <c r="BJ722" s="62"/>
      <c r="BK722" s="32"/>
      <c r="BL722" s="146"/>
      <c r="BM722" s="62"/>
      <c r="BN722" s="32"/>
      <c r="BO722" s="146"/>
      <c r="BP722" s="159"/>
      <c r="BQ722" s="64"/>
      <c r="BR722" s="27"/>
      <c r="BS722" s="27"/>
      <c r="BU722" s="146"/>
      <c r="BV722" s="27"/>
      <c r="BW722" s="27"/>
      <c r="BX722" s="146"/>
      <c r="BY722" s="27"/>
      <c r="CA722" s="146"/>
      <c r="CB722" s="27"/>
      <c r="CD722" s="146"/>
      <c r="CF722" s="27"/>
      <c r="CG722" s="50"/>
      <c r="CH722" s="33"/>
      <c r="CI722" s="27"/>
      <c r="CJ722" s="161"/>
      <c r="CK722" s="27"/>
      <c r="CL722" s="27"/>
      <c r="CM722" s="27"/>
      <c r="CN722" s="27"/>
      <c r="CQ722" s="33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  <c r="DN722" s="78"/>
      <c r="DO722" s="78"/>
      <c r="DP722" s="42"/>
      <c r="DQ722" s="78"/>
      <c r="DR722" s="101"/>
      <c r="DS722" s="33"/>
      <c r="FA722" s="119"/>
      <c r="FB722" s="119"/>
      <c r="FC722" s="119"/>
      <c r="FD722" s="119"/>
      <c r="FE722" s="119"/>
      <c r="FF722" s="119"/>
      <c r="FG722" s="119"/>
      <c r="FH722" s="119"/>
      <c r="FI722" s="119"/>
    </row>
    <row r="723" spans="2:165" s="29" customFormat="1" x14ac:dyDescent="0.25">
      <c r="B723" s="33"/>
      <c r="C723" s="33"/>
      <c r="D723" s="27"/>
      <c r="E723" s="33"/>
      <c r="F723" s="27"/>
      <c r="G723" s="33"/>
      <c r="I723" s="33"/>
      <c r="K723" s="58"/>
      <c r="M723" s="27"/>
      <c r="N723" s="63"/>
      <c r="P723" s="33"/>
      <c r="R723" s="33"/>
      <c r="T723" s="23"/>
      <c r="U723" s="23"/>
      <c r="V723" s="96"/>
      <c r="W723" s="96"/>
      <c r="X723" s="23"/>
      <c r="Y723" s="96"/>
      <c r="Z723" s="96"/>
      <c r="AA723" s="23"/>
      <c r="AB723" s="96"/>
      <c r="AC723" s="96"/>
      <c r="AD723" s="23"/>
      <c r="AE723" s="96"/>
      <c r="AF723" s="96"/>
      <c r="AG723" s="23"/>
      <c r="AH723" s="96"/>
      <c r="AI723" s="96"/>
      <c r="AJ723" s="23"/>
      <c r="AK723" s="96"/>
      <c r="AL723" s="96"/>
      <c r="AM723" s="23"/>
      <c r="AN723" s="96"/>
      <c r="AO723" s="96"/>
      <c r="AP723" s="23"/>
      <c r="AQ723" s="96"/>
      <c r="AR723" s="96"/>
      <c r="AS723" s="23"/>
      <c r="AT723" s="27"/>
      <c r="AU723" s="27"/>
      <c r="AV723" s="33"/>
      <c r="AW723" s="27"/>
      <c r="AX723" s="155"/>
      <c r="AY723" s="65"/>
      <c r="AZ723" s="7"/>
      <c r="BA723" s="62"/>
      <c r="BB723" s="62"/>
      <c r="BC723" s="7"/>
      <c r="BD723" s="62"/>
      <c r="BE723" s="62"/>
      <c r="BF723" s="27"/>
      <c r="BG723" s="62"/>
      <c r="BH723" s="32"/>
      <c r="BI723" s="146"/>
      <c r="BJ723" s="62"/>
      <c r="BK723" s="32"/>
      <c r="BL723" s="146"/>
      <c r="BM723" s="62"/>
      <c r="BN723" s="32"/>
      <c r="BO723" s="146"/>
      <c r="BP723" s="159"/>
      <c r="BQ723" s="64"/>
      <c r="BR723" s="27"/>
      <c r="BS723" s="27"/>
      <c r="BU723" s="146"/>
      <c r="BV723" s="27"/>
      <c r="BW723" s="27"/>
      <c r="BX723" s="146"/>
      <c r="BY723" s="27"/>
      <c r="CA723" s="146"/>
      <c r="CB723" s="27"/>
      <c r="CD723" s="146"/>
      <c r="CF723" s="27"/>
      <c r="CG723" s="50"/>
      <c r="CH723" s="33"/>
      <c r="CI723" s="27"/>
      <c r="CJ723" s="161"/>
      <c r="CK723" s="27"/>
      <c r="CL723" s="27"/>
      <c r="CM723" s="27"/>
      <c r="CN723" s="27"/>
      <c r="CQ723" s="33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  <c r="DN723" s="78"/>
      <c r="DO723" s="78"/>
      <c r="DP723" s="42"/>
      <c r="DQ723" s="78"/>
      <c r="DR723" s="101"/>
      <c r="DS723" s="33"/>
      <c r="FA723" s="119"/>
      <c r="FB723" s="119"/>
      <c r="FC723" s="119"/>
      <c r="FD723" s="119"/>
      <c r="FE723" s="119"/>
      <c r="FF723" s="119"/>
      <c r="FG723" s="119"/>
      <c r="FH723" s="119"/>
      <c r="FI723" s="119"/>
    </row>
    <row r="724" spans="2:165" s="29" customFormat="1" x14ac:dyDescent="0.25">
      <c r="B724" s="33"/>
      <c r="C724" s="33"/>
      <c r="D724" s="27"/>
      <c r="E724" s="33"/>
      <c r="F724" s="27"/>
      <c r="G724" s="33"/>
      <c r="I724" s="33"/>
      <c r="K724" s="58"/>
      <c r="M724" s="27"/>
      <c r="N724" s="63"/>
      <c r="P724" s="33"/>
      <c r="R724" s="33"/>
      <c r="T724" s="23"/>
      <c r="U724" s="23"/>
      <c r="V724" s="96"/>
      <c r="W724" s="96"/>
      <c r="X724" s="23"/>
      <c r="Y724" s="96"/>
      <c r="Z724" s="96"/>
      <c r="AA724" s="23"/>
      <c r="AB724" s="96"/>
      <c r="AC724" s="96"/>
      <c r="AD724" s="23"/>
      <c r="AE724" s="96"/>
      <c r="AF724" s="96"/>
      <c r="AG724" s="23"/>
      <c r="AH724" s="96"/>
      <c r="AI724" s="96"/>
      <c r="AJ724" s="23"/>
      <c r="AK724" s="96"/>
      <c r="AL724" s="96"/>
      <c r="AM724" s="23"/>
      <c r="AN724" s="96"/>
      <c r="AO724" s="96"/>
      <c r="AP724" s="23"/>
      <c r="AQ724" s="96"/>
      <c r="AR724" s="96"/>
      <c r="AS724" s="23"/>
      <c r="AT724" s="27"/>
      <c r="AU724" s="27"/>
      <c r="AV724" s="33"/>
      <c r="AW724" s="27"/>
      <c r="AX724" s="155"/>
      <c r="AY724" s="65"/>
      <c r="AZ724" s="7"/>
      <c r="BA724" s="62"/>
      <c r="BB724" s="62"/>
      <c r="BC724" s="7"/>
      <c r="BD724" s="62"/>
      <c r="BE724" s="62"/>
      <c r="BF724" s="27"/>
      <c r="BG724" s="62"/>
      <c r="BH724" s="32"/>
      <c r="BI724" s="146"/>
      <c r="BJ724" s="62"/>
      <c r="BK724" s="32"/>
      <c r="BL724" s="146"/>
      <c r="BM724" s="62"/>
      <c r="BN724" s="32"/>
      <c r="BO724" s="146"/>
      <c r="BP724" s="159"/>
      <c r="BQ724" s="64"/>
      <c r="BR724" s="27"/>
      <c r="BS724" s="27"/>
      <c r="BU724" s="146"/>
      <c r="BV724" s="27"/>
      <c r="BW724" s="27"/>
      <c r="BX724" s="146"/>
      <c r="BY724" s="27"/>
      <c r="CA724" s="146"/>
      <c r="CB724" s="27"/>
      <c r="CD724" s="146"/>
      <c r="CF724" s="27"/>
      <c r="CG724" s="50"/>
      <c r="CH724" s="33"/>
      <c r="CI724" s="27"/>
      <c r="CJ724" s="161"/>
      <c r="CK724" s="27"/>
      <c r="CL724" s="27"/>
      <c r="CM724" s="27"/>
      <c r="CN724" s="27"/>
      <c r="CQ724" s="33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  <c r="DN724" s="78"/>
      <c r="DO724" s="78"/>
      <c r="DP724" s="42"/>
      <c r="DQ724" s="78"/>
      <c r="DR724" s="101"/>
      <c r="DS724" s="33"/>
      <c r="FA724" s="119"/>
      <c r="FB724" s="119"/>
      <c r="FC724" s="119"/>
      <c r="FD724" s="119"/>
      <c r="FE724" s="119"/>
      <c r="FF724" s="119"/>
      <c r="FG724" s="119"/>
      <c r="FH724" s="119"/>
      <c r="FI724" s="119"/>
    </row>
    <row r="725" spans="2:165" s="29" customFormat="1" x14ac:dyDescent="0.25">
      <c r="B725" s="33"/>
      <c r="C725" s="33"/>
      <c r="D725" s="27"/>
      <c r="E725" s="33"/>
      <c r="F725" s="27"/>
      <c r="G725" s="33"/>
      <c r="I725" s="33"/>
      <c r="K725" s="58"/>
      <c r="M725" s="27"/>
      <c r="N725" s="63"/>
      <c r="P725" s="33"/>
      <c r="R725" s="33"/>
      <c r="T725" s="23"/>
      <c r="U725" s="23"/>
      <c r="V725" s="96"/>
      <c r="W725" s="96"/>
      <c r="X725" s="23"/>
      <c r="Y725" s="96"/>
      <c r="Z725" s="96"/>
      <c r="AA725" s="23"/>
      <c r="AB725" s="96"/>
      <c r="AC725" s="96"/>
      <c r="AD725" s="23"/>
      <c r="AE725" s="96"/>
      <c r="AF725" s="96"/>
      <c r="AG725" s="23"/>
      <c r="AH725" s="96"/>
      <c r="AI725" s="96"/>
      <c r="AJ725" s="23"/>
      <c r="AK725" s="96"/>
      <c r="AL725" s="96"/>
      <c r="AM725" s="23"/>
      <c r="AN725" s="96"/>
      <c r="AO725" s="96"/>
      <c r="AP725" s="23"/>
      <c r="AQ725" s="96"/>
      <c r="AR725" s="96"/>
      <c r="AS725" s="23"/>
      <c r="AT725" s="27"/>
      <c r="AU725" s="27"/>
      <c r="AV725" s="33"/>
      <c r="AW725" s="27"/>
      <c r="AX725" s="155"/>
      <c r="AY725" s="65"/>
      <c r="AZ725" s="7"/>
      <c r="BA725" s="62"/>
      <c r="BB725" s="62"/>
      <c r="BC725" s="7"/>
      <c r="BD725" s="62"/>
      <c r="BE725" s="62"/>
      <c r="BF725" s="27"/>
      <c r="BG725" s="62"/>
      <c r="BH725" s="32"/>
      <c r="BI725" s="146"/>
      <c r="BJ725" s="62"/>
      <c r="BK725" s="32"/>
      <c r="BL725" s="146"/>
      <c r="BM725" s="62"/>
      <c r="BN725" s="32"/>
      <c r="BO725" s="146"/>
      <c r="BP725" s="159"/>
      <c r="BQ725" s="64"/>
      <c r="BR725" s="27"/>
      <c r="BS725" s="27"/>
      <c r="BU725" s="146"/>
      <c r="BV725" s="27"/>
      <c r="BW725" s="27"/>
      <c r="BX725" s="146"/>
      <c r="BY725" s="27"/>
      <c r="CA725" s="146"/>
      <c r="CB725" s="27"/>
      <c r="CD725" s="146"/>
      <c r="CF725" s="27"/>
      <c r="CG725" s="50"/>
      <c r="CH725" s="33"/>
      <c r="CI725" s="27"/>
      <c r="CJ725" s="161"/>
      <c r="CK725" s="27"/>
      <c r="CL725" s="27"/>
      <c r="CM725" s="27"/>
      <c r="CN725" s="27"/>
      <c r="CQ725" s="33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  <c r="DN725" s="78"/>
      <c r="DO725" s="78"/>
      <c r="DP725" s="42"/>
      <c r="DQ725" s="78"/>
      <c r="DR725" s="101"/>
      <c r="DS725" s="33"/>
      <c r="FA725" s="119"/>
      <c r="FB725" s="119"/>
      <c r="FC725" s="119"/>
      <c r="FD725" s="119"/>
      <c r="FE725" s="119"/>
      <c r="FF725" s="119"/>
      <c r="FG725" s="119"/>
      <c r="FH725" s="119"/>
      <c r="FI725" s="119"/>
    </row>
    <row r="726" spans="2:165" s="29" customFormat="1" x14ac:dyDescent="0.25">
      <c r="B726" s="33"/>
      <c r="C726" s="33"/>
      <c r="D726" s="27"/>
      <c r="E726" s="33"/>
      <c r="F726" s="27"/>
      <c r="G726" s="33"/>
      <c r="I726" s="33"/>
      <c r="K726" s="58"/>
      <c r="M726" s="27"/>
      <c r="N726" s="63"/>
      <c r="P726" s="33"/>
      <c r="R726" s="33"/>
      <c r="T726" s="23"/>
      <c r="U726" s="23"/>
      <c r="V726" s="96"/>
      <c r="W726" s="96"/>
      <c r="X726" s="23"/>
      <c r="Y726" s="96"/>
      <c r="Z726" s="96"/>
      <c r="AA726" s="23"/>
      <c r="AB726" s="96"/>
      <c r="AC726" s="96"/>
      <c r="AD726" s="23"/>
      <c r="AE726" s="96"/>
      <c r="AF726" s="96"/>
      <c r="AG726" s="23"/>
      <c r="AH726" s="96"/>
      <c r="AI726" s="96"/>
      <c r="AJ726" s="23"/>
      <c r="AK726" s="96"/>
      <c r="AL726" s="96"/>
      <c r="AM726" s="23"/>
      <c r="AN726" s="96"/>
      <c r="AO726" s="96"/>
      <c r="AP726" s="23"/>
      <c r="AQ726" s="96"/>
      <c r="AR726" s="96"/>
      <c r="AS726" s="23"/>
      <c r="AT726" s="27"/>
      <c r="AU726" s="27"/>
      <c r="AV726" s="33"/>
      <c r="AW726" s="27"/>
      <c r="AX726" s="155"/>
      <c r="AY726" s="65"/>
      <c r="AZ726" s="7"/>
      <c r="BA726" s="62"/>
      <c r="BB726" s="62"/>
      <c r="BC726" s="7"/>
      <c r="BD726" s="62"/>
      <c r="BE726" s="62"/>
      <c r="BF726" s="27"/>
      <c r="BG726" s="62"/>
      <c r="BH726" s="32"/>
      <c r="BI726" s="146"/>
      <c r="BJ726" s="62"/>
      <c r="BK726" s="32"/>
      <c r="BL726" s="146"/>
      <c r="BM726" s="62"/>
      <c r="BN726" s="32"/>
      <c r="BO726" s="146"/>
      <c r="BP726" s="159"/>
      <c r="BQ726" s="64"/>
      <c r="BR726" s="27"/>
      <c r="BS726" s="27"/>
      <c r="BU726" s="146"/>
      <c r="BV726" s="27"/>
      <c r="BW726" s="27"/>
      <c r="BX726" s="146"/>
      <c r="BY726" s="27"/>
      <c r="CA726" s="146"/>
      <c r="CB726" s="27"/>
      <c r="CD726" s="146"/>
      <c r="CF726" s="27"/>
      <c r="CG726" s="50"/>
      <c r="CH726" s="33"/>
      <c r="CI726" s="27"/>
      <c r="CJ726" s="161"/>
      <c r="CK726" s="27"/>
      <c r="CL726" s="27"/>
      <c r="CM726" s="27"/>
      <c r="CN726" s="27"/>
      <c r="CQ726" s="33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  <c r="DN726" s="78"/>
      <c r="DO726" s="78"/>
      <c r="DP726" s="42"/>
      <c r="DQ726" s="78"/>
      <c r="DR726" s="101"/>
      <c r="DS726" s="33"/>
      <c r="FA726" s="119"/>
      <c r="FB726" s="119"/>
      <c r="FC726" s="119"/>
      <c r="FD726" s="119"/>
      <c r="FE726" s="119"/>
      <c r="FF726" s="119"/>
      <c r="FG726" s="119"/>
      <c r="FH726" s="119"/>
      <c r="FI726" s="119"/>
    </row>
    <row r="727" spans="2:165" s="29" customFormat="1" x14ac:dyDescent="0.25">
      <c r="B727" s="33"/>
      <c r="C727" s="33"/>
      <c r="D727" s="27"/>
      <c r="E727" s="33"/>
      <c r="F727" s="27"/>
      <c r="G727" s="33"/>
      <c r="I727" s="33"/>
      <c r="K727" s="58"/>
      <c r="M727" s="27"/>
      <c r="N727" s="63"/>
      <c r="P727" s="33"/>
      <c r="R727" s="33"/>
      <c r="T727" s="23"/>
      <c r="U727" s="23"/>
      <c r="V727" s="96"/>
      <c r="W727" s="96"/>
      <c r="X727" s="23"/>
      <c r="Y727" s="96"/>
      <c r="Z727" s="96"/>
      <c r="AA727" s="23"/>
      <c r="AB727" s="96"/>
      <c r="AC727" s="96"/>
      <c r="AD727" s="23"/>
      <c r="AE727" s="96"/>
      <c r="AF727" s="96"/>
      <c r="AG727" s="23"/>
      <c r="AH727" s="96"/>
      <c r="AI727" s="96"/>
      <c r="AJ727" s="23"/>
      <c r="AK727" s="96"/>
      <c r="AL727" s="96"/>
      <c r="AM727" s="23"/>
      <c r="AN727" s="96"/>
      <c r="AO727" s="96"/>
      <c r="AP727" s="23"/>
      <c r="AQ727" s="96"/>
      <c r="AR727" s="96"/>
      <c r="AS727" s="23"/>
      <c r="AT727" s="27"/>
      <c r="AU727" s="27"/>
      <c r="AV727" s="33"/>
      <c r="AW727" s="27"/>
      <c r="AX727" s="155"/>
      <c r="AY727" s="65"/>
      <c r="AZ727" s="7"/>
      <c r="BA727" s="62"/>
      <c r="BB727" s="62"/>
      <c r="BC727" s="7"/>
      <c r="BD727" s="62"/>
      <c r="BE727" s="62"/>
      <c r="BF727" s="27"/>
      <c r="BG727" s="62"/>
      <c r="BH727" s="32"/>
      <c r="BI727" s="146"/>
      <c r="BJ727" s="62"/>
      <c r="BK727" s="32"/>
      <c r="BL727" s="146"/>
      <c r="BM727" s="62"/>
      <c r="BN727" s="32"/>
      <c r="BO727" s="146"/>
      <c r="BP727" s="159"/>
      <c r="BQ727" s="64"/>
      <c r="BR727" s="27"/>
      <c r="BS727" s="27"/>
      <c r="BU727" s="146"/>
      <c r="BV727" s="27"/>
      <c r="BW727" s="27"/>
      <c r="BX727" s="146"/>
      <c r="BY727" s="27"/>
      <c r="CA727" s="146"/>
      <c r="CB727" s="27"/>
      <c r="CD727" s="146"/>
      <c r="CF727" s="27"/>
      <c r="CG727" s="50"/>
      <c r="CH727" s="33"/>
      <c r="CI727" s="27"/>
      <c r="CJ727" s="161"/>
      <c r="CK727" s="27"/>
      <c r="CL727" s="27"/>
      <c r="CM727" s="27"/>
      <c r="CN727" s="27"/>
      <c r="CQ727" s="33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42"/>
      <c r="DQ727" s="78"/>
      <c r="DR727" s="101"/>
      <c r="DS727" s="33"/>
      <c r="FA727" s="119"/>
      <c r="FB727" s="119"/>
      <c r="FC727" s="119"/>
      <c r="FD727" s="119"/>
      <c r="FE727" s="119"/>
      <c r="FF727" s="119"/>
      <c r="FG727" s="119"/>
      <c r="FH727" s="119"/>
      <c r="FI727" s="119"/>
    </row>
    <row r="728" spans="2:165" s="29" customFormat="1" x14ac:dyDescent="0.25">
      <c r="B728" s="33"/>
      <c r="C728" s="33"/>
      <c r="D728" s="27"/>
      <c r="E728" s="33"/>
      <c r="F728" s="27"/>
      <c r="G728" s="33"/>
      <c r="I728" s="33"/>
      <c r="K728" s="58"/>
      <c r="M728" s="27"/>
      <c r="N728" s="63"/>
      <c r="P728" s="33"/>
      <c r="R728" s="33"/>
      <c r="T728" s="23"/>
      <c r="U728" s="23"/>
      <c r="V728" s="96"/>
      <c r="W728" s="96"/>
      <c r="X728" s="23"/>
      <c r="Y728" s="96"/>
      <c r="Z728" s="96"/>
      <c r="AA728" s="23"/>
      <c r="AB728" s="96"/>
      <c r="AC728" s="96"/>
      <c r="AD728" s="23"/>
      <c r="AE728" s="96"/>
      <c r="AF728" s="96"/>
      <c r="AG728" s="23"/>
      <c r="AH728" s="96"/>
      <c r="AI728" s="96"/>
      <c r="AJ728" s="23"/>
      <c r="AK728" s="96"/>
      <c r="AL728" s="96"/>
      <c r="AM728" s="23"/>
      <c r="AN728" s="96"/>
      <c r="AO728" s="96"/>
      <c r="AP728" s="23"/>
      <c r="AQ728" s="96"/>
      <c r="AR728" s="96"/>
      <c r="AS728" s="23"/>
      <c r="AT728" s="27"/>
      <c r="AU728" s="27"/>
      <c r="AV728" s="33"/>
      <c r="AW728" s="27"/>
      <c r="AX728" s="155"/>
      <c r="AY728" s="65"/>
      <c r="AZ728" s="7"/>
      <c r="BA728" s="62"/>
      <c r="BB728" s="62"/>
      <c r="BC728" s="7"/>
      <c r="BD728" s="62"/>
      <c r="BE728" s="62"/>
      <c r="BF728" s="27"/>
      <c r="BG728" s="62"/>
      <c r="BH728" s="32"/>
      <c r="BI728" s="146"/>
      <c r="BJ728" s="62"/>
      <c r="BK728" s="32"/>
      <c r="BL728" s="146"/>
      <c r="BM728" s="62"/>
      <c r="BN728" s="32"/>
      <c r="BO728" s="146"/>
      <c r="BP728" s="159"/>
      <c r="BQ728" s="64"/>
      <c r="BR728" s="27"/>
      <c r="BS728" s="27"/>
      <c r="BU728" s="146"/>
      <c r="BV728" s="27"/>
      <c r="BW728" s="27"/>
      <c r="BX728" s="146"/>
      <c r="BY728" s="27"/>
      <c r="CA728" s="146"/>
      <c r="CB728" s="27"/>
      <c r="CD728" s="146"/>
      <c r="CF728" s="27"/>
      <c r="CG728" s="50"/>
      <c r="CH728" s="33"/>
      <c r="CI728" s="27"/>
      <c r="CJ728" s="161"/>
      <c r="CK728" s="27"/>
      <c r="CL728" s="27"/>
      <c r="CM728" s="27"/>
      <c r="CN728" s="27"/>
      <c r="CQ728" s="33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  <c r="DN728" s="78"/>
      <c r="DO728" s="78"/>
      <c r="DP728" s="42"/>
      <c r="DQ728" s="78"/>
      <c r="DR728" s="101"/>
      <c r="DS728" s="33"/>
      <c r="FA728" s="119"/>
      <c r="FB728" s="119"/>
      <c r="FC728" s="119"/>
      <c r="FD728" s="119"/>
      <c r="FE728" s="119"/>
      <c r="FF728" s="119"/>
      <c r="FG728" s="119"/>
      <c r="FH728" s="119"/>
      <c r="FI728" s="119"/>
    </row>
    <row r="729" spans="2:165" s="29" customFormat="1" x14ac:dyDescent="0.25">
      <c r="B729" s="33"/>
      <c r="C729" s="33"/>
      <c r="D729" s="27"/>
      <c r="E729" s="33"/>
      <c r="F729" s="27"/>
      <c r="G729" s="33"/>
      <c r="I729" s="33"/>
      <c r="K729" s="58"/>
      <c r="M729" s="27"/>
      <c r="N729" s="63"/>
      <c r="P729" s="33"/>
      <c r="R729" s="33"/>
      <c r="T729" s="23"/>
      <c r="U729" s="23"/>
      <c r="V729" s="96"/>
      <c r="W729" s="96"/>
      <c r="X729" s="23"/>
      <c r="Y729" s="96"/>
      <c r="Z729" s="96"/>
      <c r="AA729" s="23"/>
      <c r="AB729" s="96"/>
      <c r="AC729" s="96"/>
      <c r="AD729" s="23"/>
      <c r="AE729" s="96"/>
      <c r="AF729" s="96"/>
      <c r="AG729" s="23"/>
      <c r="AH729" s="96"/>
      <c r="AI729" s="96"/>
      <c r="AJ729" s="23"/>
      <c r="AK729" s="96"/>
      <c r="AL729" s="96"/>
      <c r="AM729" s="23"/>
      <c r="AN729" s="96"/>
      <c r="AO729" s="96"/>
      <c r="AP729" s="23"/>
      <c r="AQ729" s="96"/>
      <c r="AR729" s="96"/>
      <c r="AS729" s="23"/>
      <c r="AT729" s="27"/>
      <c r="AU729" s="27"/>
      <c r="AV729" s="33"/>
      <c r="AW729" s="27"/>
      <c r="AX729" s="155"/>
      <c r="AY729" s="65"/>
      <c r="AZ729" s="7"/>
      <c r="BA729" s="62"/>
      <c r="BB729" s="62"/>
      <c r="BC729" s="7"/>
      <c r="BD729" s="62"/>
      <c r="BE729" s="62"/>
      <c r="BF729" s="27"/>
      <c r="BG729" s="62"/>
      <c r="BH729" s="32"/>
      <c r="BI729" s="146"/>
      <c r="BJ729" s="62"/>
      <c r="BK729" s="32"/>
      <c r="BL729" s="146"/>
      <c r="BM729" s="62"/>
      <c r="BN729" s="32"/>
      <c r="BO729" s="146"/>
      <c r="BP729" s="159"/>
      <c r="BQ729" s="64"/>
      <c r="BR729" s="27"/>
      <c r="BS729" s="27"/>
      <c r="BU729" s="146"/>
      <c r="BV729" s="27"/>
      <c r="BW729" s="27"/>
      <c r="BX729" s="146"/>
      <c r="BY729" s="27"/>
      <c r="CA729" s="146"/>
      <c r="CB729" s="27"/>
      <c r="CD729" s="146"/>
      <c r="CF729" s="27"/>
      <c r="CG729" s="50"/>
      <c r="CH729" s="33"/>
      <c r="CI729" s="27"/>
      <c r="CJ729" s="161"/>
      <c r="CK729" s="27"/>
      <c r="CL729" s="27"/>
      <c r="CM729" s="27"/>
      <c r="CN729" s="27"/>
      <c r="CQ729" s="33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  <c r="DN729" s="78"/>
      <c r="DO729" s="78"/>
      <c r="DP729" s="42"/>
      <c r="DQ729" s="78"/>
      <c r="DR729" s="101"/>
      <c r="DS729" s="33"/>
      <c r="FA729" s="119"/>
      <c r="FB729" s="119"/>
      <c r="FC729" s="119"/>
      <c r="FD729" s="119"/>
      <c r="FE729" s="119"/>
      <c r="FF729" s="119"/>
      <c r="FG729" s="119"/>
      <c r="FH729" s="119"/>
      <c r="FI729" s="119"/>
    </row>
    <row r="730" spans="2:165" s="29" customFormat="1" x14ac:dyDescent="0.25">
      <c r="B730" s="33"/>
      <c r="C730" s="33"/>
      <c r="D730" s="27"/>
      <c r="E730" s="33"/>
      <c r="F730" s="27"/>
      <c r="G730" s="33"/>
      <c r="I730" s="33"/>
      <c r="K730" s="58"/>
      <c r="M730" s="27"/>
      <c r="N730" s="63"/>
      <c r="P730" s="33"/>
      <c r="R730" s="33"/>
      <c r="T730" s="23"/>
      <c r="U730" s="23"/>
      <c r="V730" s="96"/>
      <c r="W730" s="96"/>
      <c r="X730" s="23"/>
      <c r="Y730" s="96"/>
      <c r="Z730" s="96"/>
      <c r="AA730" s="23"/>
      <c r="AB730" s="96"/>
      <c r="AC730" s="96"/>
      <c r="AD730" s="23"/>
      <c r="AE730" s="96"/>
      <c r="AF730" s="96"/>
      <c r="AG730" s="23"/>
      <c r="AH730" s="96"/>
      <c r="AI730" s="96"/>
      <c r="AJ730" s="23"/>
      <c r="AK730" s="96"/>
      <c r="AL730" s="96"/>
      <c r="AM730" s="23"/>
      <c r="AN730" s="96"/>
      <c r="AO730" s="96"/>
      <c r="AP730" s="23"/>
      <c r="AQ730" s="96"/>
      <c r="AR730" s="96"/>
      <c r="AS730" s="23"/>
      <c r="AT730" s="27"/>
      <c r="AU730" s="27"/>
      <c r="AV730" s="33"/>
      <c r="AW730" s="27"/>
      <c r="AX730" s="155"/>
      <c r="AY730" s="65"/>
      <c r="AZ730" s="7"/>
      <c r="BA730" s="62"/>
      <c r="BB730" s="62"/>
      <c r="BC730" s="7"/>
      <c r="BD730" s="62"/>
      <c r="BE730" s="62"/>
      <c r="BF730" s="27"/>
      <c r="BG730" s="62"/>
      <c r="BH730" s="32"/>
      <c r="BI730" s="146"/>
      <c r="BJ730" s="62"/>
      <c r="BK730" s="32"/>
      <c r="BL730" s="146"/>
      <c r="BM730" s="62"/>
      <c r="BN730" s="32"/>
      <c r="BO730" s="146"/>
      <c r="BP730" s="159"/>
      <c r="BQ730" s="64"/>
      <c r="BR730" s="27"/>
      <c r="BS730" s="27"/>
      <c r="BU730" s="146"/>
      <c r="BV730" s="27"/>
      <c r="BW730" s="27"/>
      <c r="BX730" s="146"/>
      <c r="BY730" s="27"/>
      <c r="CA730" s="146"/>
      <c r="CB730" s="27"/>
      <c r="CD730" s="146"/>
      <c r="CF730" s="27"/>
      <c r="CG730" s="50"/>
      <c r="CH730" s="33"/>
      <c r="CI730" s="27"/>
      <c r="CJ730" s="161"/>
      <c r="CK730" s="27"/>
      <c r="CL730" s="27"/>
      <c r="CM730" s="27"/>
      <c r="CN730" s="27"/>
      <c r="CQ730" s="33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  <c r="DN730" s="78"/>
      <c r="DO730" s="78"/>
      <c r="DP730" s="42"/>
      <c r="DQ730" s="78"/>
      <c r="DR730" s="101"/>
      <c r="DS730" s="33"/>
      <c r="FA730" s="119"/>
      <c r="FB730" s="119"/>
      <c r="FC730" s="119"/>
      <c r="FD730" s="119"/>
      <c r="FE730" s="119"/>
      <c r="FF730" s="119"/>
      <c r="FG730" s="119"/>
      <c r="FH730" s="119"/>
      <c r="FI730" s="119"/>
    </row>
    <row r="731" spans="2:165" s="29" customFormat="1" x14ac:dyDescent="0.25">
      <c r="B731" s="33"/>
      <c r="C731" s="33"/>
      <c r="D731" s="27"/>
      <c r="E731" s="33"/>
      <c r="F731" s="27"/>
      <c r="G731" s="33"/>
      <c r="I731" s="33"/>
      <c r="K731" s="58"/>
      <c r="M731" s="27"/>
      <c r="N731" s="63"/>
      <c r="P731" s="33"/>
      <c r="R731" s="33"/>
      <c r="T731" s="23"/>
      <c r="U731" s="23"/>
      <c r="V731" s="96"/>
      <c r="W731" s="96"/>
      <c r="X731" s="23"/>
      <c r="Y731" s="96"/>
      <c r="Z731" s="96"/>
      <c r="AA731" s="23"/>
      <c r="AB731" s="96"/>
      <c r="AC731" s="96"/>
      <c r="AD731" s="23"/>
      <c r="AE731" s="96"/>
      <c r="AF731" s="96"/>
      <c r="AG731" s="23"/>
      <c r="AH731" s="96"/>
      <c r="AI731" s="96"/>
      <c r="AJ731" s="23"/>
      <c r="AK731" s="96"/>
      <c r="AL731" s="96"/>
      <c r="AM731" s="23"/>
      <c r="AN731" s="96"/>
      <c r="AO731" s="96"/>
      <c r="AP731" s="23"/>
      <c r="AQ731" s="96"/>
      <c r="AR731" s="96"/>
      <c r="AS731" s="23"/>
      <c r="AT731" s="27"/>
      <c r="AU731" s="27"/>
      <c r="AV731" s="33"/>
      <c r="AW731" s="27"/>
      <c r="AX731" s="155"/>
      <c r="AY731" s="65"/>
      <c r="AZ731" s="7"/>
      <c r="BA731" s="62"/>
      <c r="BB731" s="62"/>
      <c r="BC731" s="7"/>
      <c r="BD731" s="62"/>
      <c r="BE731" s="62"/>
      <c r="BF731" s="27"/>
      <c r="BG731" s="62"/>
      <c r="BH731" s="32"/>
      <c r="BI731" s="146"/>
      <c r="BJ731" s="62"/>
      <c r="BK731" s="32"/>
      <c r="BL731" s="146"/>
      <c r="BM731" s="62"/>
      <c r="BN731" s="32"/>
      <c r="BO731" s="146"/>
      <c r="BP731" s="159"/>
      <c r="BQ731" s="64"/>
      <c r="BR731" s="27"/>
      <c r="BS731" s="27"/>
      <c r="BU731" s="146"/>
      <c r="BV731" s="27"/>
      <c r="BW731" s="27"/>
      <c r="BX731" s="146"/>
      <c r="BY731" s="27"/>
      <c r="CA731" s="146"/>
      <c r="CB731" s="27"/>
      <c r="CD731" s="146"/>
      <c r="CF731" s="27"/>
      <c r="CG731" s="50"/>
      <c r="CH731" s="33"/>
      <c r="CI731" s="27"/>
      <c r="CJ731" s="161"/>
      <c r="CK731" s="27"/>
      <c r="CL731" s="27"/>
      <c r="CM731" s="27"/>
      <c r="CN731" s="27"/>
      <c r="CQ731" s="33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  <c r="DN731" s="78"/>
      <c r="DO731" s="78"/>
      <c r="DP731" s="42"/>
      <c r="DQ731" s="78"/>
      <c r="DR731" s="101"/>
      <c r="DS731" s="33"/>
      <c r="FA731" s="119"/>
      <c r="FB731" s="119"/>
      <c r="FC731" s="119"/>
      <c r="FD731" s="119"/>
      <c r="FE731" s="119"/>
      <c r="FF731" s="119"/>
      <c r="FG731" s="119"/>
      <c r="FH731" s="119"/>
      <c r="FI731" s="119"/>
    </row>
    <row r="732" spans="2:165" s="29" customFormat="1" x14ac:dyDescent="0.25">
      <c r="B732" s="33"/>
      <c r="C732" s="33"/>
      <c r="D732" s="27"/>
      <c r="E732" s="33"/>
      <c r="F732" s="27"/>
      <c r="G732" s="33"/>
      <c r="I732" s="33"/>
      <c r="K732" s="58"/>
      <c r="M732" s="27"/>
      <c r="N732" s="63"/>
      <c r="P732" s="33"/>
      <c r="R732" s="33"/>
      <c r="T732" s="23"/>
      <c r="U732" s="23"/>
      <c r="V732" s="96"/>
      <c r="W732" s="96"/>
      <c r="X732" s="23"/>
      <c r="Y732" s="96"/>
      <c r="Z732" s="96"/>
      <c r="AA732" s="23"/>
      <c r="AB732" s="96"/>
      <c r="AC732" s="96"/>
      <c r="AD732" s="23"/>
      <c r="AE732" s="96"/>
      <c r="AF732" s="96"/>
      <c r="AG732" s="23"/>
      <c r="AH732" s="96"/>
      <c r="AI732" s="96"/>
      <c r="AJ732" s="23"/>
      <c r="AK732" s="96"/>
      <c r="AL732" s="96"/>
      <c r="AM732" s="23"/>
      <c r="AN732" s="96"/>
      <c r="AO732" s="96"/>
      <c r="AP732" s="23"/>
      <c r="AQ732" s="96"/>
      <c r="AR732" s="96"/>
      <c r="AS732" s="23"/>
      <c r="AT732" s="27"/>
      <c r="AU732" s="27"/>
      <c r="AV732" s="33"/>
      <c r="AW732" s="27"/>
      <c r="AX732" s="155"/>
      <c r="AY732" s="65"/>
      <c r="AZ732" s="7"/>
      <c r="BA732" s="62"/>
      <c r="BB732" s="62"/>
      <c r="BC732" s="7"/>
      <c r="BD732" s="62"/>
      <c r="BE732" s="62"/>
      <c r="BF732" s="27"/>
      <c r="BG732" s="62"/>
      <c r="BH732" s="32"/>
      <c r="BI732" s="146"/>
      <c r="BJ732" s="62"/>
      <c r="BK732" s="32"/>
      <c r="BL732" s="146"/>
      <c r="BM732" s="62"/>
      <c r="BN732" s="32"/>
      <c r="BO732" s="146"/>
      <c r="BP732" s="159"/>
      <c r="BQ732" s="64"/>
      <c r="BR732" s="27"/>
      <c r="BS732" s="27"/>
      <c r="BU732" s="146"/>
      <c r="BV732" s="27"/>
      <c r="BW732" s="27"/>
      <c r="BX732" s="146"/>
      <c r="BY732" s="27"/>
      <c r="CA732" s="146"/>
      <c r="CB732" s="27"/>
      <c r="CD732" s="146"/>
      <c r="CF732" s="27"/>
      <c r="CG732" s="50"/>
      <c r="CH732" s="33"/>
      <c r="CI732" s="27"/>
      <c r="CJ732" s="161"/>
      <c r="CK732" s="27"/>
      <c r="CL732" s="27"/>
      <c r="CM732" s="27"/>
      <c r="CN732" s="27"/>
      <c r="CQ732" s="33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  <c r="DN732" s="78"/>
      <c r="DO732" s="78"/>
      <c r="DP732" s="42"/>
      <c r="DQ732" s="78"/>
      <c r="DR732" s="101"/>
      <c r="DS732" s="33"/>
      <c r="FA732" s="119"/>
      <c r="FB732" s="119"/>
      <c r="FC732" s="119"/>
      <c r="FD732" s="119"/>
      <c r="FE732" s="119"/>
      <c r="FF732" s="119"/>
      <c r="FG732" s="119"/>
      <c r="FH732" s="119"/>
      <c r="FI732" s="119"/>
    </row>
    <row r="733" spans="2:165" s="29" customFormat="1" x14ac:dyDescent="0.25">
      <c r="B733" s="33"/>
      <c r="C733" s="33"/>
      <c r="D733" s="27"/>
      <c r="E733" s="33"/>
      <c r="F733" s="27"/>
      <c r="G733" s="33"/>
      <c r="I733" s="33"/>
      <c r="K733" s="58"/>
      <c r="M733" s="27"/>
      <c r="N733" s="63"/>
      <c r="P733" s="33"/>
      <c r="R733" s="33"/>
      <c r="T733" s="23"/>
      <c r="U733" s="23"/>
      <c r="V733" s="96"/>
      <c r="W733" s="96"/>
      <c r="X733" s="23"/>
      <c r="Y733" s="96"/>
      <c r="Z733" s="96"/>
      <c r="AA733" s="23"/>
      <c r="AB733" s="96"/>
      <c r="AC733" s="96"/>
      <c r="AD733" s="23"/>
      <c r="AE733" s="96"/>
      <c r="AF733" s="96"/>
      <c r="AG733" s="23"/>
      <c r="AH733" s="96"/>
      <c r="AI733" s="96"/>
      <c r="AJ733" s="23"/>
      <c r="AK733" s="96"/>
      <c r="AL733" s="96"/>
      <c r="AM733" s="23"/>
      <c r="AN733" s="96"/>
      <c r="AO733" s="96"/>
      <c r="AP733" s="23"/>
      <c r="AQ733" s="96"/>
      <c r="AR733" s="96"/>
      <c r="AS733" s="23"/>
      <c r="AT733" s="27"/>
      <c r="AU733" s="27"/>
      <c r="AV733" s="33"/>
      <c r="AW733" s="27"/>
      <c r="AX733" s="155"/>
      <c r="AY733" s="65"/>
      <c r="AZ733" s="7"/>
      <c r="BA733" s="62"/>
      <c r="BB733" s="62"/>
      <c r="BC733" s="7"/>
      <c r="BD733" s="62"/>
      <c r="BE733" s="62"/>
      <c r="BF733" s="27"/>
      <c r="BG733" s="62"/>
      <c r="BH733" s="32"/>
      <c r="BI733" s="146"/>
      <c r="BJ733" s="62"/>
      <c r="BK733" s="32"/>
      <c r="BL733" s="146"/>
      <c r="BM733" s="62"/>
      <c r="BN733" s="32"/>
      <c r="BO733" s="146"/>
      <c r="BP733" s="159"/>
      <c r="BQ733" s="64"/>
      <c r="BR733" s="27"/>
      <c r="BS733" s="27"/>
      <c r="BU733" s="146"/>
      <c r="BV733" s="27"/>
      <c r="BW733" s="27"/>
      <c r="BX733" s="146"/>
      <c r="BY733" s="27"/>
      <c r="CA733" s="146"/>
      <c r="CB733" s="27"/>
      <c r="CD733" s="146"/>
      <c r="CF733" s="27"/>
      <c r="CG733" s="50"/>
      <c r="CH733" s="33"/>
      <c r="CI733" s="27"/>
      <c r="CJ733" s="161"/>
      <c r="CK733" s="27"/>
      <c r="CL733" s="27"/>
      <c r="CM733" s="27"/>
      <c r="CN733" s="27"/>
      <c r="CQ733" s="33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  <c r="DN733" s="78"/>
      <c r="DO733" s="78"/>
      <c r="DP733" s="42"/>
      <c r="DQ733" s="78"/>
      <c r="DR733" s="101"/>
      <c r="DS733" s="33"/>
      <c r="FA733" s="119"/>
      <c r="FB733" s="119"/>
      <c r="FC733" s="119"/>
      <c r="FD733" s="119"/>
      <c r="FE733" s="119"/>
      <c r="FF733" s="119"/>
      <c r="FG733" s="119"/>
      <c r="FH733" s="119"/>
      <c r="FI733" s="119"/>
    </row>
    <row r="734" spans="2:165" s="29" customFormat="1" x14ac:dyDescent="0.25">
      <c r="B734" s="33"/>
      <c r="C734" s="33"/>
      <c r="D734" s="27"/>
      <c r="E734" s="33"/>
      <c r="F734" s="27"/>
      <c r="G734" s="33"/>
      <c r="I734" s="33"/>
      <c r="K734" s="58"/>
      <c r="M734" s="27"/>
      <c r="N734" s="63"/>
      <c r="P734" s="33"/>
      <c r="R734" s="33"/>
      <c r="T734" s="23"/>
      <c r="U734" s="23"/>
      <c r="V734" s="96"/>
      <c r="W734" s="96"/>
      <c r="X734" s="23"/>
      <c r="Y734" s="96"/>
      <c r="Z734" s="96"/>
      <c r="AA734" s="23"/>
      <c r="AB734" s="96"/>
      <c r="AC734" s="96"/>
      <c r="AD734" s="23"/>
      <c r="AE734" s="96"/>
      <c r="AF734" s="96"/>
      <c r="AG734" s="23"/>
      <c r="AH734" s="96"/>
      <c r="AI734" s="96"/>
      <c r="AJ734" s="23"/>
      <c r="AK734" s="96"/>
      <c r="AL734" s="96"/>
      <c r="AM734" s="23"/>
      <c r="AN734" s="96"/>
      <c r="AO734" s="96"/>
      <c r="AP734" s="23"/>
      <c r="AQ734" s="96"/>
      <c r="AR734" s="96"/>
      <c r="AS734" s="23"/>
      <c r="AT734" s="27"/>
      <c r="AU734" s="27"/>
      <c r="AV734" s="33"/>
      <c r="AW734" s="27"/>
      <c r="AX734" s="155"/>
      <c r="AY734" s="65"/>
      <c r="AZ734" s="7"/>
      <c r="BA734" s="62"/>
      <c r="BB734" s="62"/>
      <c r="BC734" s="7"/>
      <c r="BD734" s="62"/>
      <c r="BE734" s="62"/>
      <c r="BF734" s="27"/>
      <c r="BG734" s="62"/>
      <c r="BH734" s="32"/>
      <c r="BI734" s="146"/>
      <c r="BJ734" s="62"/>
      <c r="BK734" s="32"/>
      <c r="BL734" s="146"/>
      <c r="BM734" s="62"/>
      <c r="BN734" s="32"/>
      <c r="BO734" s="146"/>
      <c r="BP734" s="159"/>
      <c r="BQ734" s="64"/>
      <c r="BR734" s="27"/>
      <c r="BS734" s="27"/>
      <c r="BU734" s="146"/>
      <c r="BV734" s="27"/>
      <c r="BW734" s="27"/>
      <c r="BX734" s="146"/>
      <c r="BY734" s="27"/>
      <c r="CA734" s="146"/>
      <c r="CB734" s="27"/>
      <c r="CD734" s="146"/>
      <c r="CF734" s="27"/>
      <c r="CG734" s="50"/>
      <c r="CH734" s="33"/>
      <c r="CI734" s="27"/>
      <c r="CJ734" s="161"/>
      <c r="CK734" s="27"/>
      <c r="CL734" s="27"/>
      <c r="CM734" s="27"/>
      <c r="CN734" s="27"/>
      <c r="CQ734" s="33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  <c r="DN734" s="78"/>
      <c r="DO734" s="78"/>
      <c r="DP734" s="42"/>
      <c r="DQ734" s="78"/>
      <c r="DR734" s="101"/>
      <c r="DS734" s="33"/>
      <c r="FA734" s="119"/>
      <c r="FB734" s="119"/>
      <c r="FC734" s="119"/>
      <c r="FD734" s="119"/>
      <c r="FE734" s="119"/>
      <c r="FF734" s="119"/>
      <c r="FG734" s="119"/>
      <c r="FH734" s="119"/>
      <c r="FI734" s="119"/>
    </row>
    <row r="735" spans="2:165" s="29" customFormat="1" x14ac:dyDescent="0.25">
      <c r="B735" s="33"/>
      <c r="C735" s="33"/>
      <c r="D735" s="27"/>
      <c r="E735" s="33"/>
      <c r="F735" s="27"/>
      <c r="G735" s="33"/>
      <c r="I735" s="33"/>
      <c r="K735" s="58"/>
      <c r="M735" s="27"/>
      <c r="N735" s="63"/>
      <c r="P735" s="33"/>
      <c r="R735" s="33"/>
      <c r="T735" s="23"/>
      <c r="U735" s="23"/>
      <c r="V735" s="96"/>
      <c r="W735" s="96"/>
      <c r="X735" s="23"/>
      <c r="Y735" s="96"/>
      <c r="Z735" s="96"/>
      <c r="AA735" s="23"/>
      <c r="AB735" s="96"/>
      <c r="AC735" s="96"/>
      <c r="AD735" s="23"/>
      <c r="AE735" s="96"/>
      <c r="AF735" s="96"/>
      <c r="AG735" s="23"/>
      <c r="AH735" s="96"/>
      <c r="AI735" s="96"/>
      <c r="AJ735" s="23"/>
      <c r="AK735" s="96"/>
      <c r="AL735" s="96"/>
      <c r="AM735" s="23"/>
      <c r="AN735" s="96"/>
      <c r="AO735" s="96"/>
      <c r="AP735" s="23"/>
      <c r="AQ735" s="96"/>
      <c r="AR735" s="96"/>
      <c r="AS735" s="23"/>
      <c r="AT735" s="27"/>
      <c r="AU735" s="27"/>
      <c r="AV735" s="33"/>
      <c r="AW735" s="27"/>
      <c r="AX735" s="155"/>
      <c r="AY735" s="65"/>
      <c r="AZ735" s="7"/>
      <c r="BA735" s="62"/>
      <c r="BB735" s="62"/>
      <c r="BC735" s="7"/>
      <c r="BD735" s="62"/>
      <c r="BE735" s="62"/>
      <c r="BF735" s="27"/>
      <c r="BG735" s="62"/>
      <c r="BH735" s="32"/>
      <c r="BI735" s="146"/>
      <c r="BJ735" s="62"/>
      <c r="BK735" s="32"/>
      <c r="BL735" s="146"/>
      <c r="BM735" s="62"/>
      <c r="BN735" s="32"/>
      <c r="BO735" s="146"/>
      <c r="BP735" s="159"/>
      <c r="BQ735" s="64"/>
      <c r="BR735" s="27"/>
      <c r="BS735" s="27"/>
      <c r="BU735" s="146"/>
      <c r="BV735" s="27"/>
      <c r="BW735" s="27"/>
      <c r="BX735" s="146"/>
      <c r="BY735" s="27"/>
      <c r="CA735" s="146"/>
      <c r="CB735" s="27"/>
      <c r="CD735" s="146"/>
      <c r="CF735" s="27"/>
      <c r="CG735" s="50"/>
      <c r="CH735" s="33"/>
      <c r="CI735" s="27"/>
      <c r="CJ735" s="161"/>
      <c r="CK735" s="27"/>
      <c r="CL735" s="27"/>
      <c r="CM735" s="27"/>
      <c r="CN735" s="27"/>
      <c r="CQ735" s="33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  <c r="DN735" s="78"/>
      <c r="DO735" s="78"/>
      <c r="DP735" s="42"/>
      <c r="DQ735" s="78"/>
      <c r="DR735" s="101"/>
      <c r="DS735" s="33"/>
      <c r="FA735" s="119"/>
      <c r="FB735" s="119"/>
      <c r="FC735" s="119"/>
      <c r="FD735" s="119"/>
      <c r="FE735" s="119"/>
      <c r="FF735" s="119"/>
      <c r="FG735" s="119"/>
      <c r="FH735" s="119"/>
      <c r="FI735" s="119"/>
    </row>
    <row r="736" spans="2:165" s="29" customFormat="1" x14ac:dyDescent="0.25">
      <c r="B736" s="33"/>
      <c r="C736" s="33"/>
      <c r="D736" s="27"/>
      <c r="E736" s="33"/>
      <c r="F736" s="27"/>
      <c r="G736" s="33"/>
      <c r="I736" s="33"/>
      <c r="K736" s="58"/>
      <c r="M736" s="27"/>
      <c r="N736" s="63"/>
      <c r="P736" s="33"/>
      <c r="R736" s="33"/>
      <c r="T736" s="23"/>
      <c r="U736" s="23"/>
      <c r="V736" s="96"/>
      <c r="W736" s="96"/>
      <c r="X736" s="23"/>
      <c r="Y736" s="96"/>
      <c r="Z736" s="96"/>
      <c r="AA736" s="23"/>
      <c r="AB736" s="96"/>
      <c r="AC736" s="96"/>
      <c r="AD736" s="23"/>
      <c r="AE736" s="96"/>
      <c r="AF736" s="96"/>
      <c r="AG736" s="23"/>
      <c r="AH736" s="96"/>
      <c r="AI736" s="96"/>
      <c r="AJ736" s="23"/>
      <c r="AK736" s="96"/>
      <c r="AL736" s="96"/>
      <c r="AM736" s="23"/>
      <c r="AN736" s="96"/>
      <c r="AO736" s="96"/>
      <c r="AP736" s="23"/>
      <c r="AQ736" s="96"/>
      <c r="AR736" s="96"/>
      <c r="AS736" s="23"/>
      <c r="AT736" s="27"/>
      <c r="AU736" s="27"/>
      <c r="AV736" s="33"/>
      <c r="AW736" s="27"/>
      <c r="AX736" s="155"/>
      <c r="AY736" s="65"/>
      <c r="AZ736" s="7"/>
      <c r="BA736" s="62"/>
      <c r="BB736" s="62"/>
      <c r="BC736" s="7"/>
      <c r="BD736" s="62"/>
      <c r="BE736" s="62"/>
      <c r="BF736" s="27"/>
      <c r="BG736" s="62"/>
      <c r="BH736" s="32"/>
      <c r="BI736" s="146"/>
      <c r="BJ736" s="62"/>
      <c r="BK736" s="32"/>
      <c r="BL736" s="146"/>
      <c r="BM736" s="62"/>
      <c r="BN736" s="32"/>
      <c r="BO736" s="146"/>
      <c r="BP736" s="159"/>
      <c r="BQ736" s="64"/>
      <c r="BR736" s="27"/>
      <c r="BS736" s="27"/>
      <c r="BU736" s="146"/>
      <c r="BV736" s="27"/>
      <c r="BW736" s="27"/>
      <c r="BX736" s="146"/>
      <c r="BY736" s="27"/>
      <c r="CA736" s="146"/>
      <c r="CB736" s="27"/>
      <c r="CD736" s="146"/>
      <c r="CF736" s="27"/>
      <c r="CG736" s="50"/>
      <c r="CH736" s="33"/>
      <c r="CI736" s="27"/>
      <c r="CJ736" s="161"/>
      <c r="CK736" s="27"/>
      <c r="CL736" s="27"/>
      <c r="CM736" s="27"/>
      <c r="CN736" s="27"/>
      <c r="CQ736" s="33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  <c r="DN736" s="78"/>
      <c r="DO736" s="78"/>
      <c r="DP736" s="42"/>
      <c r="DQ736" s="78"/>
      <c r="DR736" s="101"/>
      <c r="DS736" s="33"/>
      <c r="FA736" s="119"/>
      <c r="FB736" s="119"/>
      <c r="FC736" s="119"/>
      <c r="FD736" s="119"/>
      <c r="FE736" s="119"/>
      <c r="FF736" s="119"/>
      <c r="FG736" s="119"/>
      <c r="FH736" s="119"/>
      <c r="FI736" s="119"/>
    </row>
    <row r="737" spans="2:165" s="29" customFormat="1" x14ac:dyDescent="0.25">
      <c r="B737" s="33"/>
      <c r="C737" s="33"/>
      <c r="D737" s="27"/>
      <c r="E737" s="33"/>
      <c r="F737" s="27"/>
      <c r="G737" s="33"/>
      <c r="I737" s="33"/>
      <c r="K737" s="58"/>
      <c r="M737" s="27"/>
      <c r="N737" s="63"/>
      <c r="P737" s="33"/>
      <c r="R737" s="33"/>
      <c r="T737" s="23"/>
      <c r="U737" s="23"/>
      <c r="V737" s="96"/>
      <c r="W737" s="96"/>
      <c r="X737" s="23"/>
      <c r="Y737" s="96"/>
      <c r="Z737" s="96"/>
      <c r="AA737" s="23"/>
      <c r="AB737" s="96"/>
      <c r="AC737" s="96"/>
      <c r="AD737" s="23"/>
      <c r="AE737" s="96"/>
      <c r="AF737" s="96"/>
      <c r="AG737" s="23"/>
      <c r="AH737" s="96"/>
      <c r="AI737" s="96"/>
      <c r="AJ737" s="23"/>
      <c r="AK737" s="96"/>
      <c r="AL737" s="96"/>
      <c r="AM737" s="23"/>
      <c r="AN737" s="96"/>
      <c r="AO737" s="96"/>
      <c r="AP737" s="23"/>
      <c r="AQ737" s="96"/>
      <c r="AR737" s="96"/>
      <c r="AS737" s="23"/>
      <c r="AT737" s="27"/>
      <c r="AU737" s="27"/>
      <c r="AV737" s="33"/>
      <c r="AW737" s="27"/>
      <c r="AX737" s="155"/>
      <c r="AY737" s="65"/>
      <c r="AZ737" s="7"/>
      <c r="BA737" s="62"/>
      <c r="BB737" s="62"/>
      <c r="BC737" s="7"/>
      <c r="BD737" s="62"/>
      <c r="BE737" s="62"/>
      <c r="BF737" s="27"/>
      <c r="BG737" s="62"/>
      <c r="BH737" s="32"/>
      <c r="BI737" s="146"/>
      <c r="BJ737" s="62"/>
      <c r="BK737" s="32"/>
      <c r="BL737" s="146"/>
      <c r="BM737" s="62"/>
      <c r="BN737" s="32"/>
      <c r="BO737" s="146"/>
      <c r="BP737" s="159"/>
      <c r="BQ737" s="64"/>
      <c r="BR737" s="27"/>
      <c r="BS737" s="27"/>
      <c r="BU737" s="146"/>
      <c r="BV737" s="27"/>
      <c r="BW737" s="27"/>
      <c r="BX737" s="146"/>
      <c r="BY737" s="27"/>
      <c r="CA737" s="146"/>
      <c r="CB737" s="27"/>
      <c r="CD737" s="146"/>
      <c r="CF737" s="27"/>
      <c r="CG737" s="50"/>
      <c r="CH737" s="33"/>
      <c r="CI737" s="27"/>
      <c r="CJ737" s="161"/>
      <c r="CK737" s="27"/>
      <c r="CL737" s="27"/>
      <c r="CM737" s="27"/>
      <c r="CN737" s="27"/>
      <c r="CQ737" s="33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  <c r="DN737" s="78"/>
      <c r="DO737" s="78"/>
      <c r="DP737" s="42"/>
      <c r="DQ737" s="78"/>
      <c r="DR737" s="101"/>
      <c r="DS737" s="33"/>
      <c r="FA737" s="119"/>
      <c r="FB737" s="119"/>
      <c r="FC737" s="119"/>
      <c r="FD737" s="119"/>
      <c r="FE737" s="119"/>
      <c r="FF737" s="119"/>
      <c r="FG737" s="119"/>
      <c r="FH737" s="119"/>
      <c r="FI737" s="119"/>
    </row>
    <row r="738" spans="2:165" s="29" customFormat="1" x14ac:dyDescent="0.25">
      <c r="B738" s="33"/>
      <c r="C738" s="33"/>
      <c r="D738" s="27"/>
      <c r="E738" s="33"/>
      <c r="F738" s="27"/>
      <c r="G738" s="33"/>
      <c r="I738" s="33"/>
      <c r="K738" s="58"/>
      <c r="M738" s="27"/>
      <c r="N738" s="63"/>
      <c r="P738" s="33"/>
      <c r="R738" s="33"/>
      <c r="T738" s="23"/>
      <c r="U738" s="23"/>
      <c r="V738" s="96"/>
      <c r="W738" s="96"/>
      <c r="X738" s="23"/>
      <c r="Y738" s="96"/>
      <c r="Z738" s="96"/>
      <c r="AA738" s="23"/>
      <c r="AB738" s="96"/>
      <c r="AC738" s="96"/>
      <c r="AD738" s="23"/>
      <c r="AE738" s="96"/>
      <c r="AF738" s="96"/>
      <c r="AG738" s="23"/>
      <c r="AH738" s="96"/>
      <c r="AI738" s="96"/>
      <c r="AJ738" s="23"/>
      <c r="AK738" s="96"/>
      <c r="AL738" s="96"/>
      <c r="AM738" s="23"/>
      <c r="AN738" s="96"/>
      <c r="AO738" s="96"/>
      <c r="AP738" s="23"/>
      <c r="AQ738" s="96"/>
      <c r="AR738" s="96"/>
      <c r="AS738" s="23"/>
      <c r="AT738" s="27"/>
      <c r="AU738" s="27"/>
      <c r="AV738" s="33"/>
      <c r="AW738" s="27"/>
      <c r="AX738" s="155"/>
      <c r="AY738" s="65"/>
      <c r="AZ738" s="7"/>
      <c r="BA738" s="62"/>
      <c r="BB738" s="62"/>
      <c r="BC738" s="7"/>
      <c r="BD738" s="62"/>
      <c r="BE738" s="62"/>
      <c r="BF738" s="27"/>
      <c r="BG738" s="62"/>
      <c r="BH738" s="32"/>
      <c r="BI738" s="146"/>
      <c r="BJ738" s="62"/>
      <c r="BK738" s="32"/>
      <c r="BL738" s="146"/>
      <c r="BM738" s="62"/>
      <c r="BN738" s="32"/>
      <c r="BO738" s="146"/>
      <c r="BP738" s="159"/>
      <c r="BQ738" s="64"/>
      <c r="BR738" s="27"/>
      <c r="BS738" s="27"/>
      <c r="BU738" s="146"/>
      <c r="BV738" s="27"/>
      <c r="BW738" s="27"/>
      <c r="BX738" s="146"/>
      <c r="BY738" s="27"/>
      <c r="CA738" s="146"/>
      <c r="CB738" s="27"/>
      <c r="CD738" s="146"/>
      <c r="CF738" s="27"/>
      <c r="CG738" s="50"/>
      <c r="CH738" s="33"/>
      <c r="CI738" s="27"/>
      <c r="CJ738" s="161"/>
      <c r="CK738" s="27"/>
      <c r="CL738" s="27"/>
      <c r="CM738" s="27"/>
      <c r="CN738" s="27"/>
      <c r="CQ738" s="33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  <c r="DN738" s="78"/>
      <c r="DO738" s="78"/>
      <c r="DP738" s="42"/>
      <c r="DQ738" s="78"/>
      <c r="DR738" s="101"/>
      <c r="DS738" s="33"/>
      <c r="FA738" s="119"/>
      <c r="FB738" s="119"/>
      <c r="FC738" s="119"/>
      <c r="FD738" s="119"/>
      <c r="FE738" s="119"/>
      <c r="FF738" s="119"/>
      <c r="FG738" s="119"/>
      <c r="FH738" s="119"/>
      <c r="FI738" s="119"/>
    </row>
    <row r="739" spans="2:165" s="29" customFormat="1" x14ac:dyDescent="0.25">
      <c r="B739" s="33"/>
      <c r="C739" s="33"/>
      <c r="D739" s="27"/>
      <c r="E739" s="33"/>
      <c r="F739" s="27"/>
      <c r="G739" s="33"/>
      <c r="I739" s="33"/>
      <c r="K739" s="58"/>
      <c r="M739" s="27"/>
      <c r="N739" s="63"/>
      <c r="P739" s="33"/>
      <c r="R739" s="33"/>
      <c r="T739" s="23"/>
      <c r="U739" s="23"/>
      <c r="V739" s="96"/>
      <c r="W739" s="96"/>
      <c r="X739" s="23"/>
      <c r="Y739" s="96"/>
      <c r="Z739" s="96"/>
      <c r="AA739" s="23"/>
      <c r="AB739" s="96"/>
      <c r="AC739" s="96"/>
      <c r="AD739" s="23"/>
      <c r="AE739" s="96"/>
      <c r="AF739" s="96"/>
      <c r="AG739" s="23"/>
      <c r="AH739" s="96"/>
      <c r="AI739" s="96"/>
      <c r="AJ739" s="23"/>
      <c r="AK739" s="96"/>
      <c r="AL739" s="96"/>
      <c r="AM739" s="23"/>
      <c r="AN739" s="96"/>
      <c r="AO739" s="96"/>
      <c r="AP739" s="23"/>
      <c r="AQ739" s="96"/>
      <c r="AR739" s="96"/>
      <c r="AS739" s="23"/>
      <c r="AT739" s="27"/>
      <c r="AU739" s="27"/>
      <c r="AV739" s="33"/>
      <c r="AW739" s="27"/>
      <c r="AX739" s="155"/>
      <c r="AY739" s="65"/>
      <c r="AZ739" s="7"/>
      <c r="BA739" s="62"/>
      <c r="BB739" s="62"/>
      <c r="BC739" s="7"/>
      <c r="BD739" s="62"/>
      <c r="BE739" s="62"/>
      <c r="BF739" s="27"/>
      <c r="BG739" s="62"/>
      <c r="BH739" s="32"/>
      <c r="BI739" s="146"/>
      <c r="BJ739" s="62"/>
      <c r="BK739" s="32"/>
      <c r="BL739" s="146"/>
      <c r="BM739" s="62"/>
      <c r="BN739" s="32"/>
      <c r="BO739" s="146"/>
      <c r="BP739" s="159"/>
      <c r="BQ739" s="64"/>
      <c r="BR739" s="27"/>
      <c r="BS739" s="27"/>
      <c r="BU739" s="146"/>
      <c r="BV739" s="27"/>
      <c r="BW739" s="27"/>
      <c r="BX739" s="146"/>
      <c r="BY739" s="27"/>
      <c r="CA739" s="146"/>
      <c r="CB739" s="27"/>
      <c r="CD739" s="146"/>
      <c r="CF739" s="27"/>
      <c r="CG739" s="50"/>
      <c r="CH739" s="33"/>
      <c r="CI739" s="27"/>
      <c r="CJ739" s="161"/>
      <c r="CK739" s="27"/>
      <c r="CL739" s="27"/>
      <c r="CM739" s="27"/>
      <c r="CN739" s="27"/>
      <c r="CQ739" s="33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  <c r="DN739" s="78"/>
      <c r="DO739" s="78"/>
      <c r="DP739" s="42"/>
      <c r="DQ739" s="78"/>
      <c r="DR739" s="101"/>
      <c r="DS739" s="33"/>
      <c r="FA739" s="119"/>
      <c r="FB739" s="119"/>
      <c r="FC739" s="119"/>
      <c r="FD739" s="119"/>
      <c r="FE739" s="119"/>
      <c r="FF739" s="119"/>
      <c r="FG739" s="119"/>
      <c r="FH739" s="119"/>
      <c r="FI739" s="119"/>
    </row>
    <row r="740" spans="2:165" s="29" customFormat="1" x14ac:dyDescent="0.25">
      <c r="B740" s="33"/>
      <c r="C740" s="33"/>
      <c r="D740" s="27"/>
      <c r="E740" s="33"/>
      <c r="F740" s="27"/>
      <c r="G740" s="33"/>
      <c r="I740" s="33"/>
      <c r="K740" s="58"/>
      <c r="M740" s="27"/>
      <c r="N740" s="63"/>
      <c r="P740" s="33"/>
      <c r="R740" s="33"/>
      <c r="T740" s="23"/>
      <c r="U740" s="23"/>
      <c r="V740" s="96"/>
      <c r="W740" s="96"/>
      <c r="X740" s="23"/>
      <c r="Y740" s="96"/>
      <c r="Z740" s="96"/>
      <c r="AA740" s="23"/>
      <c r="AB740" s="96"/>
      <c r="AC740" s="96"/>
      <c r="AD740" s="23"/>
      <c r="AE740" s="96"/>
      <c r="AF740" s="96"/>
      <c r="AG740" s="23"/>
      <c r="AH740" s="96"/>
      <c r="AI740" s="96"/>
      <c r="AJ740" s="23"/>
      <c r="AK740" s="96"/>
      <c r="AL740" s="96"/>
      <c r="AM740" s="23"/>
      <c r="AN740" s="96"/>
      <c r="AO740" s="96"/>
      <c r="AP740" s="23"/>
      <c r="AQ740" s="96"/>
      <c r="AR740" s="96"/>
      <c r="AS740" s="23"/>
      <c r="AT740" s="27"/>
      <c r="AU740" s="27"/>
      <c r="AV740" s="33"/>
      <c r="AW740" s="27"/>
      <c r="AX740" s="155"/>
      <c r="AY740" s="65"/>
      <c r="AZ740" s="7"/>
      <c r="BA740" s="62"/>
      <c r="BB740" s="62"/>
      <c r="BC740" s="7"/>
      <c r="BD740" s="62"/>
      <c r="BE740" s="62"/>
      <c r="BF740" s="27"/>
      <c r="BG740" s="62"/>
      <c r="BH740" s="32"/>
      <c r="BI740" s="146"/>
      <c r="BJ740" s="62"/>
      <c r="BK740" s="32"/>
      <c r="BL740" s="146"/>
      <c r="BM740" s="62"/>
      <c r="BN740" s="32"/>
      <c r="BO740" s="146"/>
      <c r="BP740" s="159"/>
      <c r="BQ740" s="64"/>
      <c r="BR740" s="27"/>
      <c r="BS740" s="27"/>
      <c r="BU740" s="146"/>
      <c r="BV740" s="27"/>
      <c r="BW740" s="27"/>
      <c r="BX740" s="146"/>
      <c r="BY740" s="27"/>
      <c r="CA740" s="146"/>
      <c r="CB740" s="27"/>
      <c r="CD740" s="146"/>
      <c r="CF740" s="27"/>
      <c r="CG740" s="50"/>
      <c r="CH740" s="33"/>
      <c r="CI740" s="27"/>
      <c r="CJ740" s="161"/>
      <c r="CK740" s="27"/>
      <c r="CL740" s="27"/>
      <c r="CM740" s="27"/>
      <c r="CN740" s="27"/>
      <c r="CQ740" s="33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42"/>
      <c r="DQ740" s="78"/>
      <c r="DR740" s="101"/>
      <c r="DS740" s="33"/>
      <c r="FA740" s="119"/>
      <c r="FB740" s="119"/>
      <c r="FC740" s="119"/>
      <c r="FD740" s="119"/>
      <c r="FE740" s="119"/>
      <c r="FF740" s="119"/>
      <c r="FG740" s="119"/>
      <c r="FH740" s="119"/>
      <c r="FI740" s="119"/>
    </row>
    <row r="741" spans="2:165" s="29" customFormat="1" x14ac:dyDescent="0.25">
      <c r="B741" s="33"/>
      <c r="C741" s="33"/>
      <c r="D741" s="27"/>
      <c r="E741" s="33"/>
      <c r="F741" s="27"/>
      <c r="G741" s="33"/>
      <c r="I741" s="33"/>
      <c r="K741" s="58"/>
      <c r="M741" s="27"/>
      <c r="N741" s="63"/>
      <c r="P741" s="33"/>
      <c r="R741" s="33"/>
      <c r="T741" s="23"/>
      <c r="U741" s="23"/>
      <c r="V741" s="96"/>
      <c r="W741" s="96"/>
      <c r="X741" s="23"/>
      <c r="Y741" s="96"/>
      <c r="Z741" s="96"/>
      <c r="AA741" s="23"/>
      <c r="AB741" s="96"/>
      <c r="AC741" s="96"/>
      <c r="AD741" s="23"/>
      <c r="AE741" s="96"/>
      <c r="AF741" s="96"/>
      <c r="AG741" s="23"/>
      <c r="AH741" s="96"/>
      <c r="AI741" s="96"/>
      <c r="AJ741" s="23"/>
      <c r="AK741" s="96"/>
      <c r="AL741" s="96"/>
      <c r="AM741" s="23"/>
      <c r="AN741" s="96"/>
      <c r="AO741" s="96"/>
      <c r="AP741" s="23"/>
      <c r="AQ741" s="96"/>
      <c r="AR741" s="96"/>
      <c r="AS741" s="23"/>
      <c r="AT741" s="27"/>
      <c r="AU741" s="27"/>
      <c r="AV741" s="33"/>
      <c r="AW741" s="27"/>
      <c r="AX741" s="155"/>
      <c r="AY741" s="65"/>
      <c r="AZ741" s="7"/>
      <c r="BA741" s="62"/>
      <c r="BB741" s="62"/>
      <c r="BC741" s="7"/>
      <c r="BD741" s="62"/>
      <c r="BE741" s="62"/>
      <c r="BF741" s="27"/>
      <c r="BG741" s="62"/>
      <c r="BH741" s="32"/>
      <c r="BI741" s="146"/>
      <c r="BJ741" s="62"/>
      <c r="BK741" s="32"/>
      <c r="BL741" s="146"/>
      <c r="BM741" s="62"/>
      <c r="BN741" s="32"/>
      <c r="BO741" s="146"/>
      <c r="BP741" s="159"/>
      <c r="BQ741" s="64"/>
      <c r="BR741" s="27"/>
      <c r="BS741" s="27"/>
      <c r="BU741" s="146"/>
      <c r="BV741" s="27"/>
      <c r="BW741" s="27"/>
      <c r="BX741" s="146"/>
      <c r="BY741" s="27"/>
      <c r="CA741" s="146"/>
      <c r="CB741" s="27"/>
      <c r="CD741" s="146"/>
      <c r="CF741" s="27"/>
      <c r="CG741" s="50"/>
      <c r="CH741" s="33"/>
      <c r="CI741" s="27"/>
      <c r="CJ741" s="161"/>
      <c r="CK741" s="27"/>
      <c r="CL741" s="27"/>
      <c r="CM741" s="27"/>
      <c r="CN741" s="27"/>
      <c r="CQ741" s="33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42"/>
      <c r="DQ741" s="78"/>
      <c r="DR741" s="101"/>
      <c r="DS741" s="33"/>
      <c r="FA741" s="119"/>
      <c r="FB741" s="119"/>
      <c r="FC741" s="119"/>
      <c r="FD741" s="119"/>
      <c r="FE741" s="119"/>
      <c r="FF741" s="119"/>
      <c r="FG741" s="119"/>
      <c r="FH741" s="119"/>
      <c r="FI741" s="119"/>
    </row>
    <row r="742" spans="2:165" s="29" customFormat="1" x14ac:dyDescent="0.25">
      <c r="B742" s="33"/>
      <c r="C742" s="33"/>
      <c r="D742" s="27"/>
      <c r="E742" s="33"/>
      <c r="F742" s="27"/>
      <c r="G742" s="33"/>
      <c r="I742" s="33"/>
      <c r="K742" s="58"/>
      <c r="M742" s="27"/>
      <c r="N742" s="63"/>
      <c r="P742" s="33"/>
      <c r="R742" s="33"/>
      <c r="T742" s="23"/>
      <c r="U742" s="23"/>
      <c r="V742" s="96"/>
      <c r="W742" s="96"/>
      <c r="X742" s="23"/>
      <c r="Y742" s="96"/>
      <c r="Z742" s="96"/>
      <c r="AA742" s="23"/>
      <c r="AB742" s="96"/>
      <c r="AC742" s="96"/>
      <c r="AD742" s="23"/>
      <c r="AE742" s="96"/>
      <c r="AF742" s="96"/>
      <c r="AG742" s="23"/>
      <c r="AH742" s="96"/>
      <c r="AI742" s="96"/>
      <c r="AJ742" s="23"/>
      <c r="AK742" s="96"/>
      <c r="AL742" s="96"/>
      <c r="AM742" s="23"/>
      <c r="AN742" s="96"/>
      <c r="AO742" s="96"/>
      <c r="AP742" s="23"/>
      <c r="AQ742" s="96"/>
      <c r="AR742" s="96"/>
      <c r="AS742" s="23"/>
      <c r="AT742" s="27"/>
      <c r="AU742" s="27"/>
      <c r="AV742" s="33"/>
      <c r="AW742" s="27"/>
      <c r="AX742" s="155"/>
      <c r="AY742" s="65"/>
      <c r="AZ742" s="7"/>
      <c r="BA742" s="62"/>
      <c r="BB742" s="62"/>
      <c r="BC742" s="7"/>
      <c r="BD742" s="62"/>
      <c r="BE742" s="62"/>
      <c r="BF742" s="27"/>
      <c r="BG742" s="62"/>
      <c r="BH742" s="32"/>
      <c r="BI742" s="146"/>
      <c r="BJ742" s="62"/>
      <c r="BK742" s="32"/>
      <c r="BL742" s="146"/>
      <c r="BM742" s="62"/>
      <c r="BN742" s="32"/>
      <c r="BO742" s="146"/>
      <c r="BP742" s="159"/>
      <c r="BQ742" s="64"/>
      <c r="BR742" s="27"/>
      <c r="BS742" s="27"/>
      <c r="BU742" s="146"/>
      <c r="BV742" s="27"/>
      <c r="BW742" s="27"/>
      <c r="BX742" s="146"/>
      <c r="BY742" s="27"/>
      <c r="CA742" s="146"/>
      <c r="CB742" s="27"/>
      <c r="CD742" s="146"/>
      <c r="CF742" s="27"/>
      <c r="CG742" s="50"/>
      <c r="CH742" s="33"/>
      <c r="CI742" s="27"/>
      <c r="CJ742" s="161"/>
      <c r="CK742" s="27"/>
      <c r="CL742" s="27"/>
      <c r="CM742" s="27"/>
      <c r="CN742" s="27"/>
      <c r="CQ742" s="33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42"/>
      <c r="DQ742" s="78"/>
      <c r="DR742" s="101"/>
      <c r="DS742" s="33"/>
      <c r="FA742" s="119"/>
      <c r="FB742" s="119"/>
      <c r="FC742" s="119"/>
      <c r="FD742" s="119"/>
      <c r="FE742" s="119"/>
      <c r="FF742" s="119"/>
      <c r="FG742" s="119"/>
      <c r="FH742" s="119"/>
      <c r="FI742" s="119"/>
    </row>
    <row r="743" spans="2:165" s="29" customFormat="1" x14ac:dyDescent="0.25">
      <c r="B743" s="33"/>
      <c r="C743" s="33"/>
      <c r="D743" s="27"/>
      <c r="E743" s="33"/>
      <c r="F743" s="27"/>
      <c r="G743" s="33"/>
      <c r="I743" s="33"/>
      <c r="K743" s="58"/>
      <c r="M743" s="27"/>
      <c r="N743" s="63"/>
      <c r="P743" s="33"/>
      <c r="R743" s="33"/>
      <c r="T743" s="23"/>
      <c r="U743" s="23"/>
      <c r="V743" s="96"/>
      <c r="W743" s="96"/>
      <c r="X743" s="23"/>
      <c r="Y743" s="96"/>
      <c r="Z743" s="96"/>
      <c r="AA743" s="23"/>
      <c r="AB743" s="96"/>
      <c r="AC743" s="96"/>
      <c r="AD743" s="23"/>
      <c r="AE743" s="96"/>
      <c r="AF743" s="96"/>
      <c r="AG743" s="23"/>
      <c r="AH743" s="96"/>
      <c r="AI743" s="96"/>
      <c r="AJ743" s="23"/>
      <c r="AK743" s="96"/>
      <c r="AL743" s="96"/>
      <c r="AM743" s="23"/>
      <c r="AN743" s="96"/>
      <c r="AO743" s="96"/>
      <c r="AP743" s="23"/>
      <c r="AQ743" s="96"/>
      <c r="AR743" s="96"/>
      <c r="AS743" s="23"/>
      <c r="AT743" s="27"/>
      <c r="AU743" s="27"/>
      <c r="AV743" s="33"/>
      <c r="AW743" s="27"/>
      <c r="AX743" s="155"/>
      <c r="AY743" s="65"/>
      <c r="AZ743" s="7"/>
      <c r="BA743" s="62"/>
      <c r="BB743" s="62"/>
      <c r="BC743" s="7"/>
      <c r="BD743" s="62"/>
      <c r="BE743" s="62"/>
      <c r="BF743" s="27"/>
      <c r="BG743" s="62"/>
      <c r="BH743" s="32"/>
      <c r="BI743" s="146"/>
      <c r="BJ743" s="62"/>
      <c r="BK743" s="32"/>
      <c r="BL743" s="146"/>
      <c r="BM743" s="62"/>
      <c r="BN743" s="32"/>
      <c r="BO743" s="146"/>
      <c r="BP743" s="159"/>
      <c r="BQ743" s="64"/>
      <c r="BR743" s="27"/>
      <c r="BS743" s="27"/>
      <c r="BU743" s="146"/>
      <c r="BV743" s="27"/>
      <c r="BW743" s="27"/>
      <c r="BX743" s="146"/>
      <c r="BY743" s="27"/>
      <c r="CA743" s="146"/>
      <c r="CB743" s="27"/>
      <c r="CD743" s="146"/>
      <c r="CF743" s="27"/>
      <c r="CG743" s="50"/>
      <c r="CH743" s="33"/>
      <c r="CI743" s="27"/>
      <c r="CJ743" s="161"/>
      <c r="CK743" s="27"/>
      <c r="CL743" s="27"/>
      <c r="CM743" s="27"/>
      <c r="CN743" s="27"/>
      <c r="CQ743" s="33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  <c r="DN743" s="78"/>
      <c r="DO743" s="78"/>
      <c r="DP743" s="42"/>
      <c r="DQ743" s="78"/>
      <c r="DR743" s="101"/>
      <c r="DS743" s="33"/>
      <c r="FA743" s="119"/>
      <c r="FB743" s="119"/>
      <c r="FC743" s="119"/>
      <c r="FD743" s="119"/>
      <c r="FE743" s="119"/>
      <c r="FF743" s="119"/>
      <c r="FG743" s="119"/>
      <c r="FH743" s="119"/>
      <c r="FI743" s="119"/>
    </row>
    <row r="744" spans="2:165" s="29" customFormat="1" x14ac:dyDescent="0.25">
      <c r="B744" s="33"/>
      <c r="C744" s="33"/>
      <c r="D744" s="27"/>
      <c r="E744" s="33"/>
      <c r="F744" s="27"/>
      <c r="G744" s="33"/>
      <c r="I744" s="33"/>
      <c r="K744" s="58"/>
      <c r="M744" s="27"/>
      <c r="N744" s="63"/>
      <c r="P744" s="33"/>
      <c r="R744" s="33"/>
      <c r="T744" s="23"/>
      <c r="U744" s="23"/>
      <c r="V744" s="96"/>
      <c r="W744" s="96"/>
      <c r="X744" s="23"/>
      <c r="Y744" s="96"/>
      <c r="Z744" s="96"/>
      <c r="AA744" s="23"/>
      <c r="AB744" s="96"/>
      <c r="AC744" s="96"/>
      <c r="AD744" s="23"/>
      <c r="AE744" s="96"/>
      <c r="AF744" s="96"/>
      <c r="AG744" s="23"/>
      <c r="AH744" s="96"/>
      <c r="AI744" s="96"/>
      <c r="AJ744" s="23"/>
      <c r="AK744" s="96"/>
      <c r="AL744" s="96"/>
      <c r="AM744" s="23"/>
      <c r="AN744" s="96"/>
      <c r="AO744" s="96"/>
      <c r="AP744" s="23"/>
      <c r="AQ744" s="96"/>
      <c r="AR744" s="96"/>
      <c r="AS744" s="23"/>
      <c r="AT744" s="27"/>
      <c r="AU744" s="27"/>
      <c r="AV744" s="33"/>
      <c r="AW744" s="27"/>
      <c r="AX744" s="155"/>
      <c r="AY744" s="65"/>
      <c r="AZ744" s="7"/>
      <c r="BA744" s="62"/>
      <c r="BB744" s="62"/>
      <c r="BC744" s="7"/>
      <c r="BD744" s="62"/>
      <c r="BE744" s="62"/>
      <c r="BF744" s="27"/>
      <c r="BG744" s="62"/>
      <c r="BH744" s="32"/>
      <c r="BI744" s="146"/>
      <c r="BJ744" s="62"/>
      <c r="BK744" s="32"/>
      <c r="BL744" s="146"/>
      <c r="BM744" s="62"/>
      <c r="BN744" s="32"/>
      <c r="BO744" s="146"/>
      <c r="BP744" s="159"/>
      <c r="BQ744" s="64"/>
      <c r="BR744" s="27"/>
      <c r="BS744" s="27"/>
      <c r="BU744" s="146"/>
      <c r="BV744" s="27"/>
      <c r="BW744" s="27"/>
      <c r="BX744" s="146"/>
      <c r="BY744" s="27"/>
      <c r="CA744" s="146"/>
      <c r="CB744" s="27"/>
      <c r="CD744" s="146"/>
      <c r="CF744" s="27"/>
      <c r="CG744" s="50"/>
      <c r="CH744" s="33"/>
      <c r="CI744" s="27"/>
      <c r="CJ744" s="161"/>
      <c r="CK744" s="27"/>
      <c r="CL744" s="27"/>
      <c r="CM744" s="27"/>
      <c r="CN744" s="27"/>
      <c r="CQ744" s="33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  <c r="DN744" s="78"/>
      <c r="DO744" s="78"/>
      <c r="DP744" s="42"/>
      <c r="DQ744" s="78"/>
      <c r="DR744" s="101"/>
      <c r="DS744" s="33"/>
      <c r="FA744" s="119"/>
      <c r="FB744" s="119"/>
      <c r="FC744" s="119"/>
      <c r="FD744" s="119"/>
      <c r="FE744" s="119"/>
      <c r="FF744" s="119"/>
      <c r="FG744" s="119"/>
      <c r="FH744" s="119"/>
      <c r="FI744" s="119"/>
    </row>
    <row r="745" spans="2:165" s="29" customFormat="1" x14ac:dyDescent="0.25">
      <c r="B745" s="33"/>
      <c r="C745" s="33"/>
      <c r="D745" s="27"/>
      <c r="E745" s="33"/>
      <c r="F745" s="27"/>
      <c r="G745" s="33"/>
      <c r="I745" s="33"/>
      <c r="K745" s="58"/>
      <c r="M745" s="27"/>
      <c r="N745" s="63"/>
      <c r="P745" s="33"/>
      <c r="R745" s="33"/>
      <c r="T745" s="23"/>
      <c r="U745" s="23"/>
      <c r="V745" s="96"/>
      <c r="W745" s="96"/>
      <c r="X745" s="23"/>
      <c r="Y745" s="96"/>
      <c r="Z745" s="96"/>
      <c r="AA745" s="23"/>
      <c r="AB745" s="96"/>
      <c r="AC745" s="96"/>
      <c r="AD745" s="23"/>
      <c r="AE745" s="96"/>
      <c r="AF745" s="96"/>
      <c r="AG745" s="23"/>
      <c r="AH745" s="96"/>
      <c r="AI745" s="96"/>
      <c r="AJ745" s="23"/>
      <c r="AK745" s="96"/>
      <c r="AL745" s="96"/>
      <c r="AM745" s="23"/>
      <c r="AN745" s="96"/>
      <c r="AO745" s="96"/>
      <c r="AP745" s="23"/>
      <c r="AQ745" s="96"/>
      <c r="AR745" s="96"/>
      <c r="AS745" s="23"/>
      <c r="AT745" s="27"/>
      <c r="AU745" s="27"/>
      <c r="AV745" s="33"/>
      <c r="AW745" s="27"/>
      <c r="AX745" s="155"/>
      <c r="AY745" s="65"/>
      <c r="AZ745" s="7"/>
      <c r="BA745" s="62"/>
      <c r="BB745" s="62"/>
      <c r="BC745" s="7"/>
      <c r="BD745" s="62"/>
      <c r="BE745" s="62"/>
      <c r="BF745" s="27"/>
      <c r="BG745" s="62"/>
      <c r="BH745" s="32"/>
      <c r="BI745" s="146"/>
      <c r="BJ745" s="62"/>
      <c r="BK745" s="32"/>
      <c r="BL745" s="146"/>
      <c r="BM745" s="62"/>
      <c r="BN745" s="32"/>
      <c r="BO745" s="146"/>
      <c r="BP745" s="159"/>
      <c r="BQ745" s="64"/>
      <c r="BR745" s="27"/>
      <c r="BS745" s="27"/>
      <c r="BU745" s="146"/>
      <c r="BV745" s="27"/>
      <c r="BW745" s="27"/>
      <c r="BX745" s="146"/>
      <c r="BY745" s="27"/>
      <c r="CA745" s="146"/>
      <c r="CB745" s="27"/>
      <c r="CD745" s="146"/>
      <c r="CF745" s="27"/>
      <c r="CG745" s="50"/>
      <c r="CH745" s="33"/>
      <c r="CI745" s="27"/>
      <c r="CJ745" s="161"/>
      <c r="CK745" s="27"/>
      <c r="CL745" s="27"/>
      <c r="CM745" s="27"/>
      <c r="CN745" s="27"/>
      <c r="CQ745" s="33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  <c r="DN745" s="78"/>
      <c r="DO745" s="78"/>
      <c r="DP745" s="42"/>
      <c r="DQ745" s="78"/>
      <c r="DR745" s="101"/>
      <c r="DS745" s="33"/>
      <c r="FA745" s="119"/>
      <c r="FB745" s="119"/>
      <c r="FC745" s="119"/>
      <c r="FD745" s="119"/>
      <c r="FE745" s="119"/>
      <c r="FF745" s="119"/>
      <c r="FG745" s="119"/>
      <c r="FH745" s="119"/>
      <c r="FI745" s="119"/>
    </row>
    <row r="746" spans="2:165" s="29" customFormat="1" x14ac:dyDescent="0.25">
      <c r="B746" s="33"/>
      <c r="C746" s="33"/>
      <c r="D746" s="27"/>
      <c r="E746" s="33"/>
      <c r="F746" s="27"/>
      <c r="G746" s="33"/>
      <c r="I746" s="33"/>
      <c r="K746" s="58"/>
      <c r="M746" s="27"/>
      <c r="N746" s="63"/>
      <c r="P746" s="33"/>
      <c r="R746" s="33"/>
      <c r="T746" s="23"/>
      <c r="U746" s="23"/>
      <c r="V746" s="96"/>
      <c r="W746" s="96"/>
      <c r="X746" s="23"/>
      <c r="Y746" s="96"/>
      <c r="Z746" s="96"/>
      <c r="AA746" s="23"/>
      <c r="AB746" s="96"/>
      <c r="AC746" s="96"/>
      <c r="AD746" s="23"/>
      <c r="AE746" s="96"/>
      <c r="AF746" s="96"/>
      <c r="AG746" s="23"/>
      <c r="AH746" s="96"/>
      <c r="AI746" s="96"/>
      <c r="AJ746" s="23"/>
      <c r="AK746" s="96"/>
      <c r="AL746" s="96"/>
      <c r="AM746" s="23"/>
      <c r="AN746" s="96"/>
      <c r="AO746" s="96"/>
      <c r="AP746" s="23"/>
      <c r="AQ746" s="96"/>
      <c r="AR746" s="96"/>
      <c r="AS746" s="23"/>
      <c r="AT746" s="27"/>
      <c r="AU746" s="27"/>
      <c r="AV746" s="33"/>
      <c r="AW746" s="27"/>
      <c r="AX746" s="155"/>
      <c r="AY746" s="65"/>
      <c r="AZ746" s="7"/>
      <c r="BA746" s="62"/>
      <c r="BB746" s="62"/>
      <c r="BC746" s="7"/>
      <c r="BD746" s="62"/>
      <c r="BE746" s="62"/>
      <c r="BF746" s="27"/>
      <c r="BG746" s="62"/>
      <c r="BH746" s="32"/>
      <c r="BI746" s="146"/>
      <c r="BJ746" s="62"/>
      <c r="BK746" s="32"/>
      <c r="BL746" s="146"/>
      <c r="BM746" s="62"/>
      <c r="BN746" s="32"/>
      <c r="BO746" s="146"/>
      <c r="BP746" s="159"/>
      <c r="BQ746" s="64"/>
      <c r="BR746" s="27"/>
      <c r="BS746" s="27"/>
      <c r="BU746" s="146"/>
      <c r="BV746" s="27"/>
      <c r="BW746" s="27"/>
      <c r="BX746" s="146"/>
      <c r="BY746" s="27"/>
      <c r="CA746" s="146"/>
      <c r="CB746" s="27"/>
      <c r="CD746" s="146"/>
      <c r="CF746" s="27"/>
      <c r="CG746" s="50"/>
      <c r="CH746" s="33"/>
      <c r="CI746" s="27"/>
      <c r="CJ746" s="161"/>
      <c r="CK746" s="27"/>
      <c r="CL746" s="27"/>
      <c r="CM746" s="27"/>
      <c r="CN746" s="27"/>
      <c r="CQ746" s="33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  <c r="DN746" s="78"/>
      <c r="DO746" s="78"/>
      <c r="DP746" s="42"/>
      <c r="DQ746" s="78"/>
      <c r="DR746" s="101"/>
      <c r="DS746" s="33"/>
      <c r="FA746" s="119"/>
      <c r="FB746" s="119"/>
      <c r="FC746" s="119"/>
      <c r="FD746" s="119"/>
      <c r="FE746" s="119"/>
      <c r="FF746" s="119"/>
      <c r="FG746" s="119"/>
      <c r="FH746" s="119"/>
      <c r="FI746" s="119"/>
    </row>
    <row r="747" spans="2:165" s="29" customFormat="1" x14ac:dyDescent="0.25">
      <c r="B747" s="33"/>
      <c r="C747" s="33"/>
      <c r="D747" s="27"/>
      <c r="E747" s="33"/>
      <c r="F747" s="27"/>
      <c r="G747" s="33"/>
      <c r="I747" s="33"/>
      <c r="K747" s="58"/>
      <c r="M747" s="27"/>
      <c r="N747" s="63"/>
      <c r="P747" s="33"/>
      <c r="R747" s="33"/>
      <c r="T747" s="23"/>
      <c r="U747" s="23"/>
      <c r="V747" s="96"/>
      <c r="W747" s="96"/>
      <c r="X747" s="23"/>
      <c r="Y747" s="96"/>
      <c r="Z747" s="96"/>
      <c r="AA747" s="23"/>
      <c r="AB747" s="96"/>
      <c r="AC747" s="96"/>
      <c r="AD747" s="23"/>
      <c r="AE747" s="96"/>
      <c r="AF747" s="96"/>
      <c r="AG747" s="23"/>
      <c r="AH747" s="96"/>
      <c r="AI747" s="96"/>
      <c r="AJ747" s="23"/>
      <c r="AK747" s="96"/>
      <c r="AL747" s="96"/>
      <c r="AM747" s="23"/>
      <c r="AN747" s="96"/>
      <c r="AO747" s="96"/>
      <c r="AP747" s="23"/>
      <c r="AQ747" s="96"/>
      <c r="AR747" s="96"/>
      <c r="AS747" s="23"/>
      <c r="AT747" s="27"/>
      <c r="AU747" s="27"/>
      <c r="AV747" s="33"/>
      <c r="AW747" s="27"/>
      <c r="AX747" s="155"/>
      <c r="AY747" s="65"/>
      <c r="AZ747" s="7"/>
      <c r="BA747" s="62"/>
      <c r="BB747" s="62"/>
      <c r="BC747" s="7"/>
      <c r="BD747" s="62"/>
      <c r="BE747" s="62"/>
      <c r="BF747" s="27"/>
      <c r="BG747" s="62"/>
      <c r="BH747" s="32"/>
      <c r="BI747" s="146"/>
      <c r="BJ747" s="62"/>
      <c r="BK747" s="32"/>
      <c r="BL747" s="146"/>
      <c r="BM747" s="62"/>
      <c r="BN747" s="32"/>
      <c r="BO747" s="146"/>
      <c r="BP747" s="159"/>
      <c r="BQ747" s="64"/>
      <c r="BR747" s="27"/>
      <c r="BS747" s="27"/>
      <c r="BU747" s="146"/>
      <c r="BV747" s="27"/>
      <c r="BW747" s="27"/>
      <c r="BX747" s="146"/>
      <c r="BY747" s="27"/>
      <c r="CA747" s="146"/>
      <c r="CB747" s="27"/>
      <c r="CD747" s="146"/>
      <c r="CF747" s="27"/>
      <c r="CG747" s="50"/>
      <c r="CH747" s="33"/>
      <c r="CI747" s="27"/>
      <c r="CJ747" s="161"/>
      <c r="CK747" s="27"/>
      <c r="CL747" s="27"/>
      <c r="CM747" s="27"/>
      <c r="CN747" s="27"/>
      <c r="CQ747" s="33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  <c r="DN747" s="78"/>
      <c r="DO747" s="78"/>
      <c r="DP747" s="42"/>
      <c r="DQ747" s="78"/>
      <c r="DR747" s="101"/>
      <c r="DS747" s="33"/>
      <c r="FA747" s="119"/>
      <c r="FB747" s="119"/>
      <c r="FC747" s="119"/>
      <c r="FD747" s="119"/>
      <c r="FE747" s="119"/>
      <c r="FF747" s="119"/>
      <c r="FG747" s="119"/>
      <c r="FH747" s="119"/>
      <c r="FI747" s="119"/>
    </row>
    <row r="748" spans="2:165" s="29" customFormat="1" x14ac:dyDescent="0.25">
      <c r="B748" s="33"/>
      <c r="C748" s="33"/>
      <c r="D748" s="27"/>
      <c r="E748" s="33"/>
      <c r="F748" s="27"/>
      <c r="G748" s="33"/>
      <c r="I748" s="33"/>
      <c r="K748" s="58"/>
      <c r="M748" s="27"/>
      <c r="N748" s="63"/>
      <c r="P748" s="33"/>
      <c r="R748" s="33"/>
      <c r="T748" s="23"/>
      <c r="U748" s="23"/>
      <c r="V748" s="96"/>
      <c r="W748" s="96"/>
      <c r="X748" s="23"/>
      <c r="Y748" s="96"/>
      <c r="Z748" s="96"/>
      <c r="AA748" s="23"/>
      <c r="AB748" s="96"/>
      <c r="AC748" s="96"/>
      <c r="AD748" s="23"/>
      <c r="AE748" s="96"/>
      <c r="AF748" s="96"/>
      <c r="AG748" s="23"/>
      <c r="AH748" s="96"/>
      <c r="AI748" s="96"/>
      <c r="AJ748" s="23"/>
      <c r="AK748" s="96"/>
      <c r="AL748" s="96"/>
      <c r="AM748" s="23"/>
      <c r="AN748" s="96"/>
      <c r="AO748" s="96"/>
      <c r="AP748" s="23"/>
      <c r="AQ748" s="96"/>
      <c r="AR748" s="96"/>
      <c r="AS748" s="23"/>
      <c r="AT748" s="27"/>
      <c r="AU748" s="27"/>
      <c r="AV748" s="33"/>
      <c r="AW748" s="27"/>
      <c r="AX748" s="155"/>
      <c r="AY748" s="65"/>
      <c r="AZ748" s="7"/>
      <c r="BA748" s="62"/>
      <c r="BB748" s="62"/>
      <c r="BC748" s="7"/>
      <c r="BD748" s="62"/>
      <c r="BE748" s="62"/>
      <c r="BF748" s="27"/>
      <c r="BG748" s="62"/>
      <c r="BH748" s="32"/>
      <c r="BI748" s="146"/>
      <c r="BJ748" s="62"/>
      <c r="BK748" s="32"/>
      <c r="BL748" s="146"/>
      <c r="BM748" s="62"/>
      <c r="BN748" s="32"/>
      <c r="BO748" s="146"/>
      <c r="BP748" s="159"/>
      <c r="BQ748" s="64"/>
      <c r="BR748" s="27"/>
      <c r="BS748" s="27"/>
      <c r="BU748" s="146"/>
      <c r="BV748" s="27"/>
      <c r="BW748" s="27"/>
      <c r="BX748" s="146"/>
      <c r="BY748" s="27"/>
      <c r="CA748" s="146"/>
      <c r="CB748" s="27"/>
      <c r="CD748" s="146"/>
      <c r="CF748" s="27"/>
      <c r="CG748" s="50"/>
      <c r="CH748" s="33"/>
      <c r="CI748" s="27"/>
      <c r="CJ748" s="161"/>
      <c r="CK748" s="27"/>
      <c r="CL748" s="27"/>
      <c r="CM748" s="27"/>
      <c r="CN748" s="27"/>
      <c r="CQ748" s="33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  <c r="DN748" s="78"/>
      <c r="DO748" s="78"/>
      <c r="DP748" s="42"/>
      <c r="DQ748" s="78"/>
      <c r="DR748" s="101"/>
      <c r="DS748" s="33"/>
      <c r="FA748" s="119"/>
      <c r="FB748" s="119"/>
      <c r="FC748" s="119"/>
      <c r="FD748" s="119"/>
      <c r="FE748" s="119"/>
      <c r="FF748" s="119"/>
      <c r="FG748" s="119"/>
      <c r="FH748" s="119"/>
      <c r="FI748" s="119"/>
    </row>
    <row r="749" spans="2:165" s="29" customFormat="1" x14ac:dyDescent="0.25">
      <c r="B749" s="33"/>
      <c r="C749" s="33"/>
      <c r="D749" s="27"/>
      <c r="E749" s="33"/>
      <c r="F749" s="27"/>
      <c r="G749" s="33"/>
      <c r="I749" s="33"/>
      <c r="K749" s="58"/>
      <c r="M749" s="27"/>
      <c r="N749" s="63"/>
      <c r="P749" s="33"/>
      <c r="R749" s="33"/>
      <c r="T749" s="23"/>
      <c r="U749" s="23"/>
      <c r="V749" s="96"/>
      <c r="W749" s="96"/>
      <c r="X749" s="23"/>
      <c r="Y749" s="96"/>
      <c r="Z749" s="96"/>
      <c r="AA749" s="23"/>
      <c r="AB749" s="96"/>
      <c r="AC749" s="96"/>
      <c r="AD749" s="23"/>
      <c r="AE749" s="96"/>
      <c r="AF749" s="96"/>
      <c r="AG749" s="23"/>
      <c r="AH749" s="96"/>
      <c r="AI749" s="96"/>
      <c r="AJ749" s="23"/>
      <c r="AK749" s="96"/>
      <c r="AL749" s="96"/>
      <c r="AM749" s="23"/>
      <c r="AN749" s="96"/>
      <c r="AO749" s="96"/>
      <c r="AP749" s="23"/>
      <c r="AQ749" s="96"/>
      <c r="AR749" s="96"/>
      <c r="AS749" s="23"/>
      <c r="AT749" s="27"/>
      <c r="AU749" s="27"/>
      <c r="AV749" s="33"/>
      <c r="AW749" s="27"/>
      <c r="AX749" s="155"/>
      <c r="AY749" s="65"/>
      <c r="AZ749" s="7"/>
      <c r="BA749" s="62"/>
      <c r="BB749" s="62"/>
      <c r="BC749" s="7"/>
      <c r="BD749" s="62"/>
      <c r="BE749" s="62"/>
      <c r="BF749" s="27"/>
      <c r="BG749" s="62"/>
      <c r="BH749" s="32"/>
      <c r="BI749" s="146"/>
      <c r="BJ749" s="62"/>
      <c r="BK749" s="32"/>
      <c r="BL749" s="146"/>
      <c r="BM749" s="62"/>
      <c r="BN749" s="32"/>
      <c r="BO749" s="146"/>
      <c r="BP749" s="159"/>
      <c r="BQ749" s="64"/>
      <c r="BR749" s="27"/>
      <c r="BS749" s="27"/>
      <c r="BU749" s="146"/>
      <c r="BV749" s="27"/>
      <c r="BW749" s="27"/>
      <c r="BX749" s="146"/>
      <c r="BY749" s="27"/>
      <c r="CA749" s="146"/>
      <c r="CB749" s="27"/>
      <c r="CD749" s="146"/>
      <c r="CF749" s="27"/>
      <c r="CG749" s="50"/>
      <c r="CH749" s="33"/>
      <c r="CI749" s="27"/>
      <c r="CJ749" s="161"/>
      <c r="CK749" s="27"/>
      <c r="CL749" s="27"/>
      <c r="CM749" s="27"/>
      <c r="CN749" s="27"/>
      <c r="CQ749" s="33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  <c r="DN749" s="78"/>
      <c r="DO749" s="78"/>
      <c r="DP749" s="42"/>
      <c r="DQ749" s="78"/>
      <c r="DR749" s="101"/>
      <c r="DS749" s="33"/>
      <c r="FA749" s="119"/>
      <c r="FB749" s="119"/>
      <c r="FC749" s="119"/>
      <c r="FD749" s="119"/>
      <c r="FE749" s="119"/>
      <c r="FF749" s="119"/>
      <c r="FG749" s="119"/>
      <c r="FH749" s="119"/>
      <c r="FI749" s="119"/>
    </row>
    <row r="750" spans="2:165" s="29" customFormat="1" x14ac:dyDescent="0.25">
      <c r="B750" s="33"/>
      <c r="C750" s="33"/>
      <c r="D750" s="27"/>
      <c r="E750" s="33"/>
      <c r="F750" s="27"/>
      <c r="G750" s="33"/>
      <c r="I750" s="33"/>
      <c r="K750" s="58"/>
      <c r="M750" s="27"/>
      <c r="N750" s="63"/>
      <c r="P750" s="33"/>
      <c r="R750" s="33"/>
      <c r="T750" s="23"/>
      <c r="U750" s="23"/>
      <c r="V750" s="96"/>
      <c r="W750" s="96"/>
      <c r="X750" s="23"/>
      <c r="Y750" s="96"/>
      <c r="Z750" s="96"/>
      <c r="AA750" s="23"/>
      <c r="AB750" s="96"/>
      <c r="AC750" s="96"/>
      <c r="AD750" s="23"/>
      <c r="AE750" s="96"/>
      <c r="AF750" s="96"/>
      <c r="AG750" s="23"/>
      <c r="AH750" s="96"/>
      <c r="AI750" s="96"/>
      <c r="AJ750" s="23"/>
      <c r="AK750" s="96"/>
      <c r="AL750" s="96"/>
      <c r="AM750" s="23"/>
      <c r="AN750" s="96"/>
      <c r="AO750" s="96"/>
      <c r="AP750" s="23"/>
      <c r="AQ750" s="96"/>
      <c r="AR750" s="96"/>
      <c r="AS750" s="23"/>
      <c r="AT750" s="27"/>
      <c r="AU750" s="27"/>
      <c r="AV750" s="33"/>
      <c r="AW750" s="27"/>
      <c r="AX750" s="155"/>
      <c r="AY750" s="65"/>
      <c r="AZ750" s="7"/>
      <c r="BA750" s="62"/>
      <c r="BB750" s="62"/>
      <c r="BC750" s="7"/>
      <c r="BD750" s="62"/>
      <c r="BE750" s="62"/>
      <c r="BF750" s="27"/>
      <c r="BG750" s="62"/>
      <c r="BH750" s="32"/>
      <c r="BI750" s="146"/>
      <c r="BJ750" s="62"/>
      <c r="BK750" s="32"/>
      <c r="BL750" s="146"/>
      <c r="BM750" s="62"/>
      <c r="BN750" s="32"/>
      <c r="BO750" s="146"/>
      <c r="BP750" s="159"/>
      <c r="BQ750" s="64"/>
      <c r="BR750" s="27"/>
      <c r="BS750" s="27"/>
      <c r="BU750" s="146"/>
      <c r="BV750" s="27"/>
      <c r="BW750" s="27"/>
      <c r="BX750" s="146"/>
      <c r="BY750" s="27"/>
      <c r="CA750" s="146"/>
      <c r="CB750" s="27"/>
      <c r="CD750" s="146"/>
      <c r="CF750" s="27"/>
      <c r="CG750" s="50"/>
      <c r="CH750" s="33"/>
      <c r="CI750" s="27"/>
      <c r="CJ750" s="161"/>
      <c r="CK750" s="27"/>
      <c r="CL750" s="27"/>
      <c r="CM750" s="27"/>
      <c r="CN750" s="27"/>
      <c r="CQ750" s="33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  <c r="DN750" s="78"/>
      <c r="DO750" s="78"/>
      <c r="DP750" s="42"/>
      <c r="DQ750" s="78"/>
      <c r="DR750" s="101"/>
      <c r="DS750" s="33"/>
      <c r="FA750" s="119"/>
      <c r="FB750" s="119"/>
      <c r="FC750" s="119"/>
      <c r="FD750" s="119"/>
      <c r="FE750" s="119"/>
      <c r="FF750" s="119"/>
      <c r="FG750" s="119"/>
      <c r="FH750" s="119"/>
      <c r="FI750" s="119"/>
    </row>
    <row r="751" spans="2:165" s="29" customFormat="1" x14ac:dyDescent="0.25">
      <c r="B751" s="33"/>
      <c r="C751" s="33"/>
      <c r="D751" s="27"/>
      <c r="E751" s="33"/>
      <c r="F751" s="27"/>
      <c r="G751" s="33"/>
      <c r="I751" s="33"/>
      <c r="K751" s="58"/>
      <c r="M751" s="27"/>
      <c r="N751" s="63"/>
      <c r="P751" s="33"/>
      <c r="R751" s="33"/>
      <c r="T751" s="23"/>
      <c r="U751" s="23"/>
      <c r="V751" s="96"/>
      <c r="W751" s="96"/>
      <c r="X751" s="23"/>
      <c r="Y751" s="96"/>
      <c r="Z751" s="96"/>
      <c r="AA751" s="23"/>
      <c r="AB751" s="96"/>
      <c r="AC751" s="96"/>
      <c r="AD751" s="23"/>
      <c r="AE751" s="96"/>
      <c r="AF751" s="96"/>
      <c r="AG751" s="23"/>
      <c r="AH751" s="96"/>
      <c r="AI751" s="96"/>
      <c r="AJ751" s="23"/>
      <c r="AK751" s="96"/>
      <c r="AL751" s="96"/>
      <c r="AM751" s="23"/>
      <c r="AN751" s="96"/>
      <c r="AO751" s="96"/>
      <c r="AP751" s="23"/>
      <c r="AQ751" s="96"/>
      <c r="AR751" s="96"/>
      <c r="AS751" s="23"/>
      <c r="AT751" s="27"/>
      <c r="AU751" s="27"/>
      <c r="AV751" s="33"/>
      <c r="AW751" s="27"/>
      <c r="AX751" s="155"/>
      <c r="AY751" s="65"/>
      <c r="AZ751" s="7"/>
      <c r="BA751" s="62"/>
      <c r="BB751" s="62"/>
      <c r="BC751" s="7"/>
      <c r="BD751" s="62"/>
      <c r="BE751" s="62"/>
      <c r="BF751" s="27"/>
      <c r="BG751" s="62"/>
      <c r="BH751" s="32"/>
      <c r="BI751" s="146"/>
      <c r="BJ751" s="62"/>
      <c r="BK751" s="32"/>
      <c r="BL751" s="146"/>
      <c r="BM751" s="62"/>
      <c r="BN751" s="32"/>
      <c r="BO751" s="146"/>
      <c r="BP751" s="159"/>
      <c r="BQ751" s="64"/>
      <c r="BR751" s="27"/>
      <c r="BS751" s="27"/>
      <c r="BU751" s="146"/>
      <c r="BV751" s="27"/>
      <c r="BW751" s="27"/>
      <c r="BX751" s="146"/>
      <c r="BY751" s="27"/>
      <c r="CA751" s="146"/>
      <c r="CB751" s="27"/>
      <c r="CD751" s="146"/>
      <c r="CF751" s="27"/>
      <c r="CG751" s="50"/>
      <c r="CH751" s="33"/>
      <c r="CI751" s="27"/>
      <c r="CJ751" s="161"/>
      <c r="CK751" s="27"/>
      <c r="CL751" s="27"/>
      <c r="CM751" s="27"/>
      <c r="CN751" s="27"/>
      <c r="CQ751" s="33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  <c r="DN751" s="78"/>
      <c r="DO751" s="78"/>
      <c r="DP751" s="42"/>
      <c r="DQ751" s="78"/>
      <c r="DR751" s="101"/>
      <c r="DS751" s="33"/>
      <c r="FA751" s="119"/>
      <c r="FB751" s="119"/>
      <c r="FC751" s="119"/>
      <c r="FD751" s="119"/>
      <c r="FE751" s="119"/>
      <c r="FF751" s="119"/>
      <c r="FG751" s="119"/>
      <c r="FH751" s="119"/>
      <c r="FI751" s="119"/>
    </row>
    <row r="752" spans="2:165" s="29" customFormat="1" x14ac:dyDescent="0.25">
      <c r="B752" s="33"/>
      <c r="C752" s="33"/>
      <c r="D752" s="27"/>
      <c r="E752" s="33"/>
      <c r="F752" s="27"/>
      <c r="G752" s="33"/>
      <c r="I752" s="33"/>
      <c r="K752" s="58"/>
      <c r="M752" s="27"/>
      <c r="N752" s="63"/>
      <c r="P752" s="33"/>
      <c r="R752" s="33"/>
      <c r="T752" s="23"/>
      <c r="U752" s="23"/>
      <c r="V752" s="96"/>
      <c r="W752" s="96"/>
      <c r="X752" s="23"/>
      <c r="Y752" s="96"/>
      <c r="Z752" s="96"/>
      <c r="AA752" s="23"/>
      <c r="AB752" s="96"/>
      <c r="AC752" s="96"/>
      <c r="AD752" s="23"/>
      <c r="AE752" s="96"/>
      <c r="AF752" s="96"/>
      <c r="AG752" s="23"/>
      <c r="AH752" s="96"/>
      <c r="AI752" s="96"/>
      <c r="AJ752" s="23"/>
      <c r="AK752" s="96"/>
      <c r="AL752" s="96"/>
      <c r="AM752" s="23"/>
      <c r="AN752" s="96"/>
      <c r="AO752" s="96"/>
      <c r="AP752" s="23"/>
      <c r="AQ752" s="96"/>
      <c r="AR752" s="96"/>
      <c r="AS752" s="23"/>
      <c r="AT752" s="27"/>
      <c r="AU752" s="27"/>
      <c r="AV752" s="33"/>
      <c r="AW752" s="27"/>
      <c r="AX752" s="155"/>
      <c r="AY752" s="65"/>
      <c r="AZ752" s="7"/>
      <c r="BA752" s="62"/>
      <c r="BB752" s="62"/>
      <c r="BC752" s="7"/>
      <c r="BD752" s="62"/>
      <c r="BE752" s="62"/>
      <c r="BF752" s="27"/>
      <c r="BG752" s="62"/>
      <c r="BH752" s="32"/>
      <c r="BI752" s="146"/>
      <c r="BJ752" s="62"/>
      <c r="BK752" s="32"/>
      <c r="BL752" s="146"/>
      <c r="BM752" s="62"/>
      <c r="BN752" s="32"/>
      <c r="BO752" s="146"/>
      <c r="BP752" s="159"/>
      <c r="BQ752" s="64"/>
      <c r="BR752" s="27"/>
      <c r="BS752" s="27"/>
      <c r="BU752" s="146"/>
      <c r="BV752" s="27"/>
      <c r="BW752" s="27"/>
      <c r="BX752" s="146"/>
      <c r="BY752" s="27"/>
      <c r="CA752" s="146"/>
      <c r="CB752" s="27"/>
      <c r="CD752" s="146"/>
      <c r="CF752" s="27"/>
      <c r="CG752" s="50"/>
      <c r="CH752" s="33"/>
      <c r="CI752" s="27"/>
      <c r="CJ752" s="161"/>
      <c r="CK752" s="27"/>
      <c r="CL752" s="27"/>
      <c r="CM752" s="27"/>
      <c r="CN752" s="27"/>
      <c r="CQ752" s="33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  <c r="DN752" s="78"/>
      <c r="DO752" s="78"/>
      <c r="DP752" s="42"/>
      <c r="DQ752" s="78"/>
      <c r="DR752" s="101"/>
      <c r="DS752" s="33"/>
      <c r="FA752" s="119"/>
      <c r="FB752" s="119"/>
      <c r="FC752" s="119"/>
      <c r="FD752" s="119"/>
      <c r="FE752" s="119"/>
      <c r="FF752" s="119"/>
      <c r="FG752" s="119"/>
      <c r="FH752" s="119"/>
      <c r="FI752" s="119"/>
    </row>
    <row r="753" spans="2:165" s="29" customFormat="1" x14ac:dyDescent="0.25">
      <c r="B753" s="33"/>
      <c r="C753" s="33"/>
      <c r="D753" s="27"/>
      <c r="E753" s="33"/>
      <c r="F753" s="27"/>
      <c r="G753" s="33"/>
      <c r="I753" s="33"/>
      <c r="K753" s="58"/>
      <c r="M753" s="27"/>
      <c r="N753" s="63"/>
      <c r="P753" s="33"/>
      <c r="R753" s="33"/>
      <c r="T753" s="23"/>
      <c r="U753" s="23"/>
      <c r="V753" s="96"/>
      <c r="W753" s="96"/>
      <c r="X753" s="23"/>
      <c r="Y753" s="96"/>
      <c r="Z753" s="96"/>
      <c r="AA753" s="23"/>
      <c r="AB753" s="96"/>
      <c r="AC753" s="96"/>
      <c r="AD753" s="23"/>
      <c r="AE753" s="96"/>
      <c r="AF753" s="96"/>
      <c r="AG753" s="23"/>
      <c r="AH753" s="96"/>
      <c r="AI753" s="96"/>
      <c r="AJ753" s="23"/>
      <c r="AK753" s="96"/>
      <c r="AL753" s="96"/>
      <c r="AM753" s="23"/>
      <c r="AN753" s="96"/>
      <c r="AO753" s="96"/>
      <c r="AP753" s="23"/>
      <c r="AQ753" s="96"/>
      <c r="AR753" s="96"/>
      <c r="AS753" s="23"/>
      <c r="AT753" s="27"/>
      <c r="AU753" s="27"/>
      <c r="AV753" s="33"/>
      <c r="AW753" s="27"/>
      <c r="AX753" s="155"/>
      <c r="AY753" s="65"/>
      <c r="AZ753" s="7"/>
      <c r="BA753" s="62"/>
      <c r="BB753" s="62"/>
      <c r="BC753" s="7"/>
      <c r="BD753" s="62"/>
      <c r="BE753" s="62"/>
      <c r="BF753" s="27"/>
      <c r="BG753" s="62"/>
      <c r="BH753" s="32"/>
      <c r="BI753" s="146"/>
      <c r="BJ753" s="62"/>
      <c r="BK753" s="32"/>
      <c r="BL753" s="146"/>
      <c r="BM753" s="62"/>
      <c r="BN753" s="32"/>
      <c r="BO753" s="146"/>
      <c r="BP753" s="159"/>
      <c r="BQ753" s="64"/>
      <c r="BR753" s="27"/>
      <c r="BS753" s="27"/>
      <c r="BU753" s="146"/>
      <c r="BV753" s="27"/>
      <c r="BW753" s="27"/>
      <c r="BX753" s="146"/>
      <c r="BY753" s="27"/>
      <c r="CA753" s="146"/>
      <c r="CB753" s="27"/>
      <c r="CD753" s="146"/>
      <c r="CF753" s="27"/>
      <c r="CG753" s="50"/>
      <c r="CH753" s="33"/>
      <c r="CI753" s="27"/>
      <c r="CJ753" s="161"/>
      <c r="CK753" s="27"/>
      <c r="CL753" s="27"/>
      <c r="CM753" s="27"/>
      <c r="CN753" s="27"/>
      <c r="CQ753" s="33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  <c r="DN753" s="78"/>
      <c r="DO753" s="78"/>
      <c r="DP753" s="42"/>
      <c r="DQ753" s="78"/>
      <c r="DR753" s="101"/>
      <c r="DS753" s="33"/>
      <c r="FA753" s="119"/>
      <c r="FB753" s="119"/>
      <c r="FC753" s="119"/>
      <c r="FD753" s="119"/>
      <c r="FE753" s="119"/>
      <c r="FF753" s="119"/>
      <c r="FG753" s="119"/>
      <c r="FH753" s="119"/>
      <c r="FI753" s="119"/>
    </row>
    <row r="754" spans="2:165" s="29" customFormat="1" x14ac:dyDescent="0.25">
      <c r="B754" s="33"/>
      <c r="C754" s="33"/>
      <c r="D754" s="27"/>
      <c r="E754" s="33"/>
      <c r="F754" s="27"/>
      <c r="G754" s="33"/>
      <c r="I754" s="33"/>
      <c r="K754" s="58"/>
      <c r="M754" s="27"/>
      <c r="N754" s="63"/>
      <c r="P754" s="33"/>
      <c r="R754" s="33"/>
      <c r="T754" s="23"/>
      <c r="U754" s="23"/>
      <c r="V754" s="96"/>
      <c r="W754" s="96"/>
      <c r="X754" s="23"/>
      <c r="Y754" s="96"/>
      <c r="Z754" s="96"/>
      <c r="AA754" s="23"/>
      <c r="AB754" s="96"/>
      <c r="AC754" s="96"/>
      <c r="AD754" s="23"/>
      <c r="AE754" s="96"/>
      <c r="AF754" s="96"/>
      <c r="AG754" s="23"/>
      <c r="AH754" s="96"/>
      <c r="AI754" s="96"/>
      <c r="AJ754" s="23"/>
      <c r="AK754" s="96"/>
      <c r="AL754" s="96"/>
      <c r="AM754" s="23"/>
      <c r="AN754" s="96"/>
      <c r="AO754" s="96"/>
      <c r="AP754" s="23"/>
      <c r="AQ754" s="96"/>
      <c r="AR754" s="96"/>
      <c r="AS754" s="23"/>
      <c r="AT754" s="27"/>
      <c r="AU754" s="27"/>
      <c r="AV754" s="33"/>
      <c r="AW754" s="27"/>
      <c r="AX754" s="155"/>
      <c r="AY754" s="65"/>
      <c r="AZ754" s="7"/>
      <c r="BA754" s="62"/>
      <c r="BB754" s="62"/>
      <c r="BC754" s="7"/>
      <c r="BD754" s="62"/>
      <c r="BE754" s="62"/>
      <c r="BF754" s="27"/>
      <c r="BG754" s="62"/>
      <c r="BH754" s="32"/>
      <c r="BI754" s="146"/>
      <c r="BJ754" s="62"/>
      <c r="BK754" s="32"/>
      <c r="BL754" s="146"/>
      <c r="BM754" s="62"/>
      <c r="BN754" s="32"/>
      <c r="BO754" s="146"/>
      <c r="BP754" s="159"/>
      <c r="BQ754" s="64"/>
      <c r="BR754" s="27"/>
      <c r="BS754" s="27"/>
      <c r="BU754" s="146"/>
      <c r="BV754" s="27"/>
      <c r="BW754" s="27"/>
      <c r="BX754" s="146"/>
      <c r="BY754" s="27"/>
      <c r="CA754" s="146"/>
      <c r="CB754" s="27"/>
      <c r="CD754" s="146"/>
      <c r="CF754" s="27"/>
      <c r="CG754" s="50"/>
      <c r="CH754" s="33"/>
      <c r="CI754" s="27"/>
      <c r="CJ754" s="161"/>
      <c r="CK754" s="27"/>
      <c r="CL754" s="27"/>
      <c r="CM754" s="27"/>
      <c r="CN754" s="27"/>
      <c r="CQ754" s="33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  <c r="DN754" s="78"/>
      <c r="DO754" s="78"/>
      <c r="DP754" s="42"/>
      <c r="DQ754" s="78"/>
      <c r="DR754" s="101"/>
      <c r="DS754" s="33"/>
      <c r="FA754" s="119"/>
      <c r="FB754" s="119"/>
      <c r="FC754" s="119"/>
      <c r="FD754" s="119"/>
      <c r="FE754" s="119"/>
      <c r="FF754" s="119"/>
      <c r="FG754" s="119"/>
      <c r="FH754" s="119"/>
      <c r="FI754" s="119"/>
    </row>
    <row r="755" spans="2:165" s="29" customFormat="1" x14ac:dyDescent="0.25">
      <c r="B755" s="33"/>
      <c r="C755" s="33"/>
      <c r="D755" s="27"/>
      <c r="E755" s="33"/>
      <c r="F755" s="27"/>
      <c r="G755" s="33"/>
      <c r="I755" s="33"/>
      <c r="K755" s="58"/>
      <c r="M755" s="27"/>
      <c r="N755" s="63"/>
      <c r="P755" s="33"/>
      <c r="R755" s="33"/>
      <c r="T755" s="23"/>
      <c r="U755" s="23"/>
      <c r="V755" s="96"/>
      <c r="W755" s="96"/>
      <c r="X755" s="23"/>
      <c r="Y755" s="96"/>
      <c r="Z755" s="96"/>
      <c r="AA755" s="23"/>
      <c r="AB755" s="96"/>
      <c r="AC755" s="96"/>
      <c r="AD755" s="23"/>
      <c r="AE755" s="96"/>
      <c r="AF755" s="96"/>
      <c r="AG755" s="23"/>
      <c r="AH755" s="96"/>
      <c r="AI755" s="96"/>
      <c r="AJ755" s="23"/>
      <c r="AK755" s="96"/>
      <c r="AL755" s="96"/>
      <c r="AM755" s="23"/>
      <c r="AN755" s="96"/>
      <c r="AO755" s="96"/>
      <c r="AP755" s="23"/>
      <c r="AQ755" s="96"/>
      <c r="AR755" s="96"/>
      <c r="AS755" s="23"/>
      <c r="AT755" s="27"/>
      <c r="AU755" s="27"/>
      <c r="AV755" s="33"/>
      <c r="AW755" s="27"/>
      <c r="AX755" s="155"/>
      <c r="AY755" s="65"/>
      <c r="AZ755" s="7"/>
      <c r="BA755" s="62"/>
      <c r="BB755" s="62"/>
      <c r="BC755" s="7"/>
      <c r="BD755" s="62"/>
      <c r="BE755" s="62"/>
      <c r="BF755" s="27"/>
      <c r="BG755" s="62"/>
      <c r="BH755" s="32"/>
      <c r="BI755" s="146"/>
      <c r="BJ755" s="62"/>
      <c r="BK755" s="32"/>
      <c r="BL755" s="146"/>
      <c r="BM755" s="62"/>
      <c r="BN755" s="32"/>
      <c r="BO755" s="146"/>
      <c r="BP755" s="159"/>
      <c r="BQ755" s="64"/>
      <c r="BR755" s="27"/>
      <c r="BS755" s="27"/>
      <c r="BU755" s="146"/>
      <c r="BV755" s="27"/>
      <c r="BW755" s="27"/>
      <c r="BX755" s="146"/>
      <c r="BY755" s="27"/>
      <c r="CA755" s="146"/>
      <c r="CB755" s="27"/>
      <c r="CD755" s="146"/>
      <c r="CF755" s="27"/>
      <c r="CG755" s="50"/>
      <c r="CH755" s="33"/>
      <c r="CI755" s="27"/>
      <c r="CJ755" s="161"/>
      <c r="CK755" s="27"/>
      <c r="CL755" s="27"/>
      <c r="CM755" s="27"/>
      <c r="CN755" s="27"/>
      <c r="CQ755" s="33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42"/>
      <c r="DQ755" s="78"/>
      <c r="DR755" s="101"/>
      <c r="DS755" s="33"/>
      <c r="FA755" s="119"/>
      <c r="FB755" s="119"/>
      <c r="FC755" s="119"/>
      <c r="FD755" s="119"/>
      <c r="FE755" s="119"/>
      <c r="FF755" s="119"/>
      <c r="FG755" s="119"/>
      <c r="FH755" s="119"/>
      <c r="FI755" s="119"/>
    </row>
    <row r="756" spans="2:165" s="29" customFormat="1" x14ac:dyDescent="0.25">
      <c r="B756" s="33"/>
      <c r="C756" s="33"/>
      <c r="D756" s="27"/>
      <c r="E756" s="33"/>
      <c r="F756" s="27"/>
      <c r="G756" s="33"/>
      <c r="I756" s="33"/>
      <c r="K756" s="58"/>
      <c r="M756" s="27"/>
      <c r="N756" s="63"/>
      <c r="P756" s="33"/>
      <c r="R756" s="33"/>
      <c r="T756" s="23"/>
      <c r="U756" s="23"/>
      <c r="V756" s="96"/>
      <c r="W756" s="96"/>
      <c r="X756" s="23"/>
      <c r="Y756" s="96"/>
      <c r="Z756" s="96"/>
      <c r="AA756" s="23"/>
      <c r="AB756" s="96"/>
      <c r="AC756" s="96"/>
      <c r="AD756" s="23"/>
      <c r="AE756" s="96"/>
      <c r="AF756" s="96"/>
      <c r="AG756" s="23"/>
      <c r="AH756" s="96"/>
      <c r="AI756" s="96"/>
      <c r="AJ756" s="23"/>
      <c r="AK756" s="96"/>
      <c r="AL756" s="96"/>
      <c r="AM756" s="23"/>
      <c r="AN756" s="96"/>
      <c r="AO756" s="96"/>
      <c r="AP756" s="23"/>
      <c r="AQ756" s="96"/>
      <c r="AR756" s="96"/>
      <c r="AS756" s="23"/>
      <c r="AT756" s="27"/>
      <c r="AU756" s="27"/>
      <c r="AV756" s="33"/>
      <c r="AW756" s="27"/>
      <c r="AX756" s="155"/>
      <c r="AY756" s="65"/>
      <c r="AZ756" s="7"/>
      <c r="BA756" s="62"/>
      <c r="BB756" s="62"/>
      <c r="BC756" s="7"/>
      <c r="BD756" s="62"/>
      <c r="BE756" s="62"/>
      <c r="BF756" s="27"/>
      <c r="BG756" s="62"/>
      <c r="BH756" s="32"/>
      <c r="BI756" s="146"/>
      <c r="BJ756" s="62"/>
      <c r="BK756" s="32"/>
      <c r="BL756" s="146"/>
      <c r="BM756" s="62"/>
      <c r="BN756" s="32"/>
      <c r="BO756" s="146"/>
      <c r="BP756" s="159"/>
      <c r="BQ756" s="64"/>
      <c r="BR756" s="27"/>
      <c r="BS756" s="27"/>
      <c r="BU756" s="146"/>
      <c r="BV756" s="27"/>
      <c r="BW756" s="27"/>
      <c r="BX756" s="146"/>
      <c r="BY756" s="27"/>
      <c r="CA756" s="146"/>
      <c r="CB756" s="27"/>
      <c r="CD756" s="146"/>
      <c r="CF756" s="27"/>
      <c r="CG756" s="50"/>
      <c r="CH756" s="33"/>
      <c r="CI756" s="27"/>
      <c r="CJ756" s="161"/>
      <c r="CK756" s="27"/>
      <c r="CL756" s="27"/>
      <c r="CM756" s="27"/>
      <c r="CN756" s="27"/>
      <c r="CQ756" s="33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42"/>
      <c r="DQ756" s="78"/>
      <c r="DR756" s="101"/>
      <c r="DS756" s="33"/>
      <c r="FA756" s="119"/>
      <c r="FB756" s="119"/>
      <c r="FC756" s="119"/>
      <c r="FD756" s="119"/>
      <c r="FE756" s="119"/>
      <c r="FF756" s="119"/>
      <c r="FG756" s="119"/>
      <c r="FH756" s="119"/>
      <c r="FI756" s="119"/>
    </row>
    <row r="757" spans="2:165" s="29" customFormat="1" x14ac:dyDescent="0.25">
      <c r="B757" s="33"/>
      <c r="C757" s="33"/>
      <c r="D757" s="27"/>
      <c r="E757" s="33"/>
      <c r="F757" s="27"/>
      <c r="G757" s="33"/>
      <c r="I757" s="33"/>
      <c r="K757" s="58"/>
      <c r="M757" s="27"/>
      <c r="N757" s="63"/>
      <c r="P757" s="33"/>
      <c r="R757" s="33"/>
      <c r="T757" s="23"/>
      <c r="U757" s="23"/>
      <c r="V757" s="96"/>
      <c r="W757" s="96"/>
      <c r="X757" s="23"/>
      <c r="Y757" s="96"/>
      <c r="Z757" s="96"/>
      <c r="AA757" s="23"/>
      <c r="AB757" s="96"/>
      <c r="AC757" s="96"/>
      <c r="AD757" s="23"/>
      <c r="AE757" s="96"/>
      <c r="AF757" s="96"/>
      <c r="AG757" s="23"/>
      <c r="AH757" s="96"/>
      <c r="AI757" s="96"/>
      <c r="AJ757" s="23"/>
      <c r="AK757" s="96"/>
      <c r="AL757" s="96"/>
      <c r="AM757" s="23"/>
      <c r="AN757" s="96"/>
      <c r="AO757" s="96"/>
      <c r="AP757" s="23"/>
      <c r="AQ757" s="96"/>
      <c r="AR757" s="96"/>
      <c r="AS757" s="23"/>
      <c r="AT757" s="27"/>
      <c r="AU757" s="27"/>
      <c r="AV757" s="33"/>
      <c r="AW757" s="27"/>
      <c r="AX757" s="155"/>
      <c r="AY757" s="65"/>
      <c r="AZ757" s="7"/>
      <c r="BA757" s="62"/>
      <c r="BB757" s="62"/>
      <c r="BC757" s="7"/>
      <c r="BD757" s="62"/>
      <c r="BE757" s="62"/>
      <c r="BF757" s="27"/>
      <c r="BG757" s="62"/>
      <c r="BH757" s="32"/>
      <c r="BI757" s="146"/>
      <c r="BJ757" s="62"/>
      <c r="BK757" s="32"/>
      <c r="BL757" s="146"/>
      <c r="BM757" s="62"/>
      <c r="BN757" s="32"/>
      <c r="BO757" s="146"/>
      <c r="BP757" s="159"/>
      <c r="BQ757" s="64"/>
      <c r="BR757" s="27"/>
      <c r="BS757" s="27"/>
      <c r="BU757" s="146"/>
      <c r="BV757" s="27"/>
      <c r="BW757" s="27"/>
      <c r="BX757" s="146"/>
      <c r="BY757" s="27"/>
      <c r="CA757" s="146"/>
      <c r="CB757" s="27"/>
      <c r="CD757" s="146"/>
      <c r="CF757" s="27"/>
      <c r="CG757" s="50"/>
      <c r="CH757" s="33"/>
      <c r="CI757" s="27"/>
      <c r="CJ757" s="161"/>
      <c r="CK757" s="27"/>
      <c r="CL757" s="27"/>
      <c r="CM757" s="27"/>
      <c r="CN757" s="27"/>
      <c r="CQ757" s="33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42"/>
      <c r="DQ757" s="78"/>
      <c r="DR757" s="101"/>
      <c r="DS757" s="33"/>
      <c r="FA757" s="119"/>
      <c r="FB757" s="119"/>
      <c r="FC757" s="119"/>
      <c r="FD757" s="119"/>
      <c r="FE757" s="119"/>
      <c r="FF757" s="119"/>
      <c r="FG757" s="119"/>
      <c r="FH757" s="119"/>
      <c r="FI757" s="119"/>
    </row>
    <row r="758" spans="2:165" s="29" customFormat="1" x14ac:dyDescent="0.25">
      <c r="B758" s="33"/>
      <c r="C758" s="33"/>
      <c r="D758" s="27"/>
      <c r="E758" s="33"/>
      <c r="F758" s="27"/>
      <c r="G758" s="33"/>
      <c r="I758" s="33"/>
      <c r="K758" s="58"/>
      <c r="M758" s="27"/>
      <c r="N758" s="63"/>
      <c r="P758" s="33"/>
      <c r="R758" s="33"/>
      <c r="T758" s="23"/>
      <c r="U758" s="23"/>
      <c r="V758" s="96"/>
      <c r="W758" s="96"/>
      <c r="X758" s="23"/>
      <c r="Y758" s="96"/>
      <c r="Z758" s="96"/>
      <c r="AA758" s="23"/>
      <c r="AB758" s="96"/>
      <c r="AC758" s="96"/>
      <c r="AD758" s="23"/>
      <c r="AE758" s="96"/>
      <c r="AF758" s="96"/>
      <c r="AG758" s="23"/>
      <c r="AH758" s="96"/>
      <c r="AI758" s="96"/>
      <c r="AJ758" s="23"/>
      <c r="AK758" s="96"/>
      <c r="AL758" s="96"/>
      <c r="AM758" s="23"/>
      <c r="AN758" s="96"/>
      <c r="AO758" s="96"/>
      <c r="AP758" s="23"/>
      <c r="AQ758" s="96"/>
      <c r="AR758" s="96"/>
      <c r="AS758" s="23"/>
      <c r="AT758" s="27"/>
      <c r="AU758" s="27"/>
      <c r="AV758" s="33"/>
      <c r="AW758" s="27"/>
      <c r="AX758" s="155"/>
      <c r="AY758" s="65"/>
      <c r="AZ758" s="7"/>
      <c r="BA758" s="62"/>
      <c r="BB758" s="62"/>
      <c r="BC758" s="7"/>
      <c r="BD758" s="62"/>
      <c r="BE758" s="62"/>
      <c r="BF758" s="27"/>
      <c r="BG758" s="62"/>
      <c r="BH758" s="32"/>
      <c r="BI758" s="146"/>
      <c r="BJ758" s="62"/>
      <c r="BK758" s="32"/>
      <c r="BL758" s="146"/>
      <c r="BM758" s="62"/>
      <c r="BN758" s="32"/>
      <c r="BO758" s="146"/>
      <c r="BP758" s="159"/>
      <c r="BQ758" s="64"/>
      <c r="BR758" s="27"/>
      <c r="BS758" s="27"/>
      <c r="BU758" s="146"/>
      <c r="BV758" s="27"/>
      <c r="BW758" s="27"/>
      <c r="BX758" s="146"/>
      <c r="BY758" s="27"/>
      <c r="CA758" s="146"/>
      <c r="CB758" s="27"/>
      <c r="CD758" s="146"/>
      <c r="CF758" s="27"/>
      <c r="CG758" s="50"/>
      <c r="CH758" s="33"/>
      <c r="CI758" s="27"/>
      <c r="CJ758" s="161"/>
      <c r="CK758" s="27"/>
      <c r="CL758" s="27"/>
      <c r="CM758" s="27"/>
      <c r="CN758" s="27"/>
      <c r="CQ758" s="33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42"/>
      <c r="DQ758" s="78"/>
      <c r="DR758" s="101"/>
      <c r="DS758" s="33"/>
      <c r="FA758" s="119"/>
      <c r="FB758" s="119"/>
      <c r="FC758" s="119"/>
      <c r="FD758" s="119"/>
      <c r="FE758" s="119"/>
      <c r="FF758" s="119"/>
      <c r="FG758" s="119"/>
      <c r="FH758" s="119"/>
      <c r="FI758" s="119"/>
    </row>
    <row r="759" spans="2:165" s="29" customFormat="1" x14ac:dyDescent="0.25">
      <c r="B759" s="33"/>
      <c r="C759" s="33"/>
      <c r="D759" s="27"/>
      <c r="E759" s="33"/>
      <c r="F759" s="27"/>
      <c r="G759" s="33"/>
      <c r="I759" s="33"/>
      <c r="K759" s="58"/>
      <c r="M759" s="27"/>
      <c r="N759" s="63"/>
      <c r="P759" s="33"/>
      <c r="R759" s="33"/>
      <c r="T759" s="23"/>
      <c r="U759" s="23"/>
      <c r="V759" s="96"/>
      <c r="W759" s="96"/>
      <c r="X759" s="23"/>
      <c r="Y759" s="96"/>
      <c r="Z759" s="96"/>
      <c r="AA759" s="23"/>
      <c r="AB759" s="96"/>
      <c r="AC759" s="96"/>
      <c r="AD759" s="23"/>
      <c r="AE759" s="96"/>
      <c r="AF759" s="96"/>
      <c r="AG759" s="23"/>
      <c r="AH759" s="96"/>
      <c r="AI759" s="96"/>
      <c r="AJ759" s="23"/>
      <c r="AK759" s="96"/>
      <c r="AL759" s="96"/>
      <c r="AM759" s="23"/>
      <c r="AN759" s="96"/>
      <c r="AO759" s="96"/>
      <c r="AP759" s="23"/>
      <c r="AQ759" s="96"/>
      <c r="AR759" s="96"/>
      <c r="AS759" s="23"/>
      <c r="AT759" s="27"/>
      <c r="AU759" s="27"/>
      <c r="AV759" s="33"/>
      <c r="AW759" s="27"/>
      <c r="AX759" s="155"/>
      <c r="AY759" s="65"/>
      <c r="AZ759" s="7"/>
      <c r="BA759" s="62"/>
      <c r="BB759" s="62"/>
      <c r="BC759" s="7"/>
      <c r="BD759" s="62"/>
      <c r="BE759" s="62"/>
      <c r="BF759" s="27"/>
      <c r="BG759" s="62"/>
      <c r="BH759" s="32"/>
      <c r="BI759" s="146"/>
      <c r="BJ759" s="62"/>
      <c r="BK759" s="32"/>
      <c r="BL759" s="146"/>
      <c r="BM759" s="62"/>
      <c r="BN759" s="32"/>
      <c r="BO759" s="146"/>
      <c r="BP759" s="159"/>
      <c r="BQ759" s="64"/>
      <c r="BR759" s="27"/>
      <c r="BS759" s="27"/>
      <c r="BU759" s="146"/>
      <c r="BV759" s="27"/>
      <c r="BW759" s="27"/>
      <c r="BX759" s="146"/>
      <c r="BY759" s="27"/>
      <c r="CA759" s="146"/>
      <c r="CB759" s="27"/>
      <c r="CD759" s="146"/>
      <c r="CF759" s="27"/>
      <c r="CG759" s="50"/>
      <c r="CH759" s="33"/>
      <c r="CI759" s="27"/>
      <c r="CJ759" s="161"/>
      <c r="CK759" s="27"/>
      <c r="CL759" s="27"/>
      <c r="CM759" s="27"/>
      <c r="CN759" s="27"/>
      <c r="CQ759" s="33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42"/>
      <c r="DQ759" s="78"/>
      <c r="DR759" s="101"/>
      <c r="DS759" s="33"/>
      <c r="FA759" s="119"/>
      <c r="FB759" s="119"/>
      <c r="FC759" s="119"/>
      <c r="FD759" s="119"/>
      <c r="FE759" s="119"/>
      <c r="FF759" s="119"/>
      <c r="FG759" s="119"/>
      <c r="FH759" s="119"/>
      <c r="FI759" s="119"/>
    </row>
    <row r="760" spans="2:165" s="29" customFormat="1" x14ac:dyDescent="0.25">
      <c r="B760" s="33"/>
      <c r="C760" s="33"/>
      <c r="D760" s="27"/>
      <c r="E760" s="33"/>
      <c r="F760" s="27"/>
      <c r="G760" s="33"/>
      <c r="I760" s="33"/>
      <c r="K760" s="58"/>
      <c r="M760" s="27"/>
      <c r="N760" s="63"/>
      <c r="P760" s="33"/>
      <c r="R760" s="33"/>
      <c r="T760" s="23"/>
      <c r="U760" s="23"/>
      <c r="V760" s="96"/>
      <c r="W760" s="96"/>
      <c r="X760" s="23"/>
      <c r="Y760" s="96"/>
      <c r="Z760" s="96"/>
      <c r="AA760" s="23"/>
      <c r="AB760" s="96"/>
      <c r="AC760" s="96"/>
      <c r="AD760" s="23"/>
      <c r="AE760" s="96"/>
      <c r="AF760" s="96"/>
      <c r="AG760" s="23"/>
      <c r="AH760" s="96"/>
      <c r="AI760" s="96"/>
      <c r="AJ760" s="23"/>
      <c r="AK760" s="96"/>
      <c r="AL760" s="96"/>
      <c r="AM760" s="23"/>
      <c r="AN760" s="96"/>
      <c r="AO760" s="96"/>
      <c r="AP760" s="23"/>
      <c r="AQ760" s="96"/>
      <c r="AR760" s="96"/>
      <c r="AS760" s="23"/>
      <c r="AT760" s="27"/>
      <c r="AU760" s="27"/>
      <c r="AV760" s="33"/>
      <c r="AW760" s="27"/>
      <c r="AX760" s="155"/>
      <c r="AY760" s="65"/>
      <c r="AZ760" s="7"/>
      <c r="BA760" s="62"/>
      <c r="BB760" s="62"/>
      <c r="BC760" s="7"/>
      <c r="BD760" s="62"/>
      <c r="BE760" s="62"/>
      <c r="BF760" s="27"/>
      <c r="BG760" s="62"/>
      <c r="BH760" s="32"/>
      <c r="BI760" s="146"/>
      <c r="BJ760" s="62"/>
      <c r="BK760" s="32"/>
      <c r="BL760" s="146"/>
      <c r="BM760" s="62"/>
      <c r="BN760" s="32"/>
      <c r="BO760" s="146"/>
      <c r="BP760" s="159"/>
      <c r="BQ760" s="64"/>
      <c r="BR760" s="27"/>
      <c r="BS760" s="27"/>
      <c r="BU760" s="146"/>
      <c r="BV760" s="27"/>
      <c r="BW760" s="27"/>
      <c r="BX760" s="146"/>
      <c r="BY760" s="27"/>
      <c r="CA760" s="146"/>
      <c r="CB760" s="27"/>
      <c r="CD760" s="146"/>
      <c r="CF760" s="27"/>
      <c r="CG760" s="50"/>
      <c r="CH760" s="33"/>
      <c r="CI760" s="27"/>
      <c r="CJ760" s="161"/>
      <c r="CK760" s="27"/>
      <c r="CL760" s="27"/>
      <c r="CM760" s="27"/>
      <c r="CN760" s="27"/>
      <c r="CQ760" s="33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42"/>
      <c r="DQ760" s="78"/>
      <c r="DR760" s="101"/>
      <c r="DS760" s="33"/>
      <c r="FA760" s="119"/>
      <c r="FB760" s="119"/>
      <c r="FC760" s="119"/>
      <c r="FD760" s="119"/>
      <c r="FE760" s="119"/>
      <c r="FF760" s="119"/>
      <c r="FG760" s="119"/>
      <c r="FH760" s="119"/>
      <c r="FI760" s="119"/>
    </row>
    <row r="761" spans="2:165" s="29" customFormat="1" x14ac:dyDescent="0.25">
      <c r="B761" s="33"/>
      <c r="C761" s="33"/>
      <c r="D761" s="27"/>
      <c r="E761" s="33"/>
      <c r="F761" s="27"/>
      <c r="G761" s="33"/>
      <c r="I761" s="33"/>
      <c r="K761" s="58"/>
      <c r="M761" s="27"/>
      <c r="N761" s="63"/>
      <c r="P761" s="33"/>
      <c r="R761" s="33"/>
      <c r="T761" s="23"/>
      <c r="U761" s="23"/>
      <c r="V761" s="96"/>
      <c r="W761" s="96"/>
      <c r="X761" s="23"/>
      <c r="Y761" s="96"/>
      <c r="Z761" s="96"/>
      <c r="AA761" s="23"/>
      <c r="AB761" s="96"/>
      <c r="AC761" s="96"/>
      <c r="AD761" s="23"/>
      <c r="AE761" s="96"/>
      <c r="AF761" s="96"/>
      <c r="AG761" s="23"/>
      <c r="AH761" s="96"/>
      <c r="AI761" s="96"/>
      <c r="AJ761" s="23"/>
      <c r="AK761" s="96"/>
      <c r="AL761" s="96"/>
      <c r="AM761" s="23"/>
      <c r="AN761" s="96"/>
      <c r="AO761" s="96"/>
      <c r="AP761" s="23"/>
      <c r="AQ761" s="96"/>
      <c r="AR761" s="96"/>
      <c r="AS761" s="23"/>
      <c r="AT761" s="27"/>
      <c r="AU761" s="27"/>
      <c r="AV761" s="33"/>
      <c r="AW761" s="27"/>
      <c r="AX761" s="155"/>
      <c r="AY761" s="65"/>
      <c r="AZ761" s="7"/>
      <c r="BA761" s="62"/>
      <c r="BB761" s="62"/>
      <c r="BC761" s="7"/>
      <c r="BD761" s="62"/>
      <c r="BE761" s="62"/>
      <c r="BF761" s="27"/>
      <c r="BG761" s="62"/>
      <c r="BH761" s="32"/>
      <c r="BI761" s="146"/>
      <c r="BJ761" s="62"/>
      <c r="BK761" s="32"/>
      <c r="BL761" s="146"/>
      <c r="BM761" s="62"/>
      <c r="BN761" s="32"/>
      <c r="BO761" s="146"/>
      <c r="BP761" s="159"/>
      <c r="BQ761" s="64"/>
      <c r="BR761" s="27"/>
      <c r="BS761" s="27"/>
      <c r="BU761" s="146"/>
      <c r="BV761" s="27"/>
      <c r="BW761" s="27"/>
      <c r="BX761" s="146"/>
      <c r="BY761" s="27"/>
      <c r="CA761" s="146"/>
      <c r="CB761" s="27"/>
      <c r="CD761" s="146"/>
      <c r="CF761" s="27"/>
      <c r="CG761" s="50"/>
      <c r="CH761" s="33"/>
      <c r="CI761" s="27"/>
      <c r="CJ761" s="161"/>
      <c r="CK761" s="27"/>
      <c r="CL761" s="27"/>
      <c r="CM761" s="27"/>
      <c r="CN761" s="27"/>
      <c r="CQ761" s="33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42"/>
      <c r="DQ761" s="78"/>
      <c r="DR761" s="101"/>
      <c r="DS761" s="33"/>
      <c r="FA761" s="119"/>
      <c r="FB761" s="119"/>
      <c r="FC761" s="119"/>
      <c r="FD761" s="119"/>
      <c r="FE761" s="119"/>
      <c r="FF761" s="119"/>
      <c r="FG761" s="119"/>
      <c r="FH761" s="119"/>
      <c r="FI761" s="119"/>
    </row>
    <row r="762" spans="2:165" s="29" customFormat="1" x14ac:dyDescent="0.25">
      <c r="B762" s="33"/>
      <c r="C762" s="33"/>
      <c r="D762" s="27"/>
      <c r="E762" s="33"/>
      <c r="F762" s="27"/>
      <c r="G762" s="33"/>
      <c r="I762" s="33"/>
      <c r="K762" s="58"/>
      <c r="M762" s="27"/>
      <c r="N762" s="63"/>
      <c r="P762" s="33"/>
      <c r="R762" s="33"/>
      <c r="T762" s="23"/>
      <c r="U762" s="23"/>
      <c r="V762" s="96"/>
      <c r="W762" s="96"/>
      <c r="X762" s="23"/>
      <c r="Y762" s="96"/>
      <c r="Z762" s="96"/>
      <c r="AA762" s="23"/>
      <c r="AB762" s="96"/>
      <c r="AC762" s="96"/>
      <c r="AD762" s="23"/>
      <c r="AE762" s="96"/>
      <c r="AF762" s="96"/>
      <c r="AG762" s="23"/>
      <c r="AH762" s="96"/>
      <c r="AI762" s="96"/>
      <c r="AJ762" s="23"/>
      <c r="AK762" s="96"/>
      <c r="AL762" s="96"/>
      <c r="AM762" s="23"/>
      <c r="AN762" s="96"/>
      <c r="AO762" s="96"/>
      <c r="AP762" s="23"/>
      <c r="AQ762" s="96"/>
      <c r="AR762" s="96"/>
      <c r="AS762" s="23"/>
      <c r="AT762" s="27"/>
      <c r="AU762" s="27"/>
      <c r="AV762" s="33"/>
      <c r="AW762" s="27"/>
      <c r="AX762" s="155"/>
      <c r="AY762" s="65"/>
      <c r="AZ762" s="7"/>
      <c r="BA762" s="62"/>
      <c r="BB762" s="62"/>
      <c r="BC762" s="7"/>
      <c r="BD762" s="62"/>
      <c r="BE762" s="62"/>
      <c r="BF762" s="27"/>
      <c r="BG762" s="62"/>
      <c r="BH762" s="32"/>
      <c r="BI762" s="146"/>
      <c r="BJ762" s="62"/>
      <c r="BK762" s="32"/>
      <c r="BL762" s="146"/>
      <c r="BM762" s="62"/>
      <c r="BN762" s="32"/>
      <c r="BO762" s="146"/>
      <c r="BP762" s="159"/>
      <c r="BQ762" s="64"/>
      <c r="BR762" s="27"/>
      <c r="BS762" s="27"/>
      <c r="BU762" s="146"/>
      <c r="BV762" s="27"/>
      <c r="BW762" s="27"/>
      <c r="BX762" s="146"/>
      <c r="BY762" s="27"/>
      <c r="CA762" s="146"/>
      <c r="CB762" s="27"/>
      <c r="CD762" s="146"/>
      <c r="CF762" s="27"/>
      <c r="CG762" s="50"/>
      <c r="CH762" s="33"/>
      <c r="CI762" s="27"/>
      <c r="CJ762" s="161"/>
      <c r="CK762" s="27"/>
      <c r="CL762" s="27"/>
      <c r="CM762" s="27"/>
      <c r="CN762" s="27"/>
      <c r="CQ762" s="33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42"/>
      <c r="DQ762" s="78"/>
      <c r="DR762" s="101"/>
      <c r="DS762" s="33"/>
      <c r="FA762" s="119"/>
      <c r="FB762" s="119"/>
      <c r="FC762" s="119"/>
      <c r="FD762" s="119"/>
      <c r="FE762" s="119"/>
      <c r="FF762" s="119"/>
      <c r="FG762" s="119"/>
      <c r="FH762" s="119"/>
      <c r="FI762" s="119"/>
    </row>
    <row r="763" spans="2:165" s="29" customFormat="1" x14ac:dyDescent="0.25">
      <c r="B763" s="33"/>
      <c r="C763" s="33"/>
      <c r="D763" s="27"/>
      <c r="E763" s="33"/>
      <c r="F763" s="27"/>
      <c r="G763" s="33"/>
      <c r="I763" s="33"/>
      <c r="K763" s="58"/>
      <c r="M763" s="27"/>
      <c r="N763" s="63"/>
      <c r="P763" s="33"/>
      <c r="R763" s="33"/>
      <c r="T763" s="23"/>
      <c r="U763" s="23"/>
      <c r="V763" s="96"/>
      <c r="W763" s="96"/>
      <c r="X763" s="23"/>
      <c r="Y763" s="96"/>
      <c r="Z763" s="96"/>
      <c r="AA763" s="23"/>
      <c r="AB763" s="96"/>
      <c r="AC763" s="96"/>
      <c r="AD763" s="23"/>
      <c r="AE763" s="96"/>
      <c r="AF763" s="96"/>
      <c r="AG763" s="23"/>
      <c r="AH763" s="96"/>
      <c r="AI763" s="96"/>
      <c r="AJ763" s="23"/>
      <c r="AK763" s="96"/>
      <c r="AL763" s="96"/>
      <c r="AM763" s="23"/>
      <c r="AN763" s="96"/>
      <c r="AO763" s="96"/>
      <c r="AP763" s="23"/>
      <c r="AQ763" s="96"/>
      <c r="AR763" s="96"/>
      <c r="AS763" s="23"/>
      <c r="AT763" s="27"/>
      <c r="AU763" s="27"/>
      <c r="AV763" s="33"/>
      <c r="AW763" s="27"/>
      <c r="AX763" s="155"/>
      <c r="AY763" s="65"/>
      <c r="AZ763" s="7"/>
      <c r="BA763" s="62"/>
      <c r="BB763" s="62"/>
      <c r="BC763" s="7"/>
      <c r="BD763" s="62"/>
      <c r="BE763" s="62"/>
      <c r="BF763" s="27"/>
      <c r="BG763" s="62"/>
      <c r="BH763" s="32"/>
      <c r="BI763" s="146"/>
      <c r="BJ763" s="62"/>
      <c r="BK763" s="32"/>
      <c r="BL763" s="146"/>
      <c r="BM763" s="62"/>
      <c r="BN763" s="32"/>
      <c r="BO763" s="146"/>
      <c r="BP763" s="159"/>
      <c r="BQ763" s="64"/>
      <c r="BR763" s="27"/>
      <c r="BS763" s="27"/>
      <c r="BU763" s="146"/>
      <c r="BV763" s="27"/>
      <c r="BW763" s="27"/>
      <c r="BX763" s="146"/>
      <c r="BY763" s="27"/>
      <c r="CA763" s="146"/>
      <c r="CB763" s="27"/>
      <c r="CD763" s="146"/>
      <c r="CF763" s="27"/>
      <c r="CG763" s="50"/>
      <c r="CH763" s="33"/>
      <c r="CI763" s="27"/>
      <c r="CJ763" s="161"/>
      <c r="CK763" s="27"/>
      <c r="CL763" s="27"/>
      <c r="CM763" s="27"/>
      <c r="CN763" s="27"/>
      <c r="CQ763" s="33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42"/>
      <c r="DQ763" s="78"/>
      <c r="DR763" s="101"/>
      <c r="DS763" s="33"/>
      <c r="FA763" s="119"/>
      <c r="FB763" s="119"/>
      <c r="FC763" s="119"/>
      <c r="FD763" s="119"/>
      <c r="FE763" s="119"/>
      <c r="FF763" s="119"/>
      <c r="FG763" s="119"/>
      <c r="FH763" s="119"/>
      <c r="FI763" s="119"/>
    </row>
    <row r="764" spans="2:165" s="29" customFormat="1" x14ac:dyDescent="0.25">
      <c r="B764" s="33"/>
      <c r="C764" s="33"/>
      <c r="D764" s="27"/>
      <c r="E764" s="33"/>
      <c r="F764" s="27"/>
      <c r="G764" s="33"/>
      <c r="I764" s="33"/>
      <c r="K764" s="58"/>
      <c r="M764" s="27"/>
      <c r="N764" s="63"/>
      <c r="P764" s="33"/>
      <c r="R764" s="33"/>
      <c r="T764" s="23"/>
      <c r="U764" s="23"/>
      <c r="V764" s="96"/>
      <c r="W764" s="96"/>
      <c r="X764" s="23"/>
      <c r="Y764" s="96"/>
      <c r="Z764" s="96"/>
      <c r="AA764" s="23"/>
      <c r="AB764" s="96"/>
      <c r="AC764" s="96"/>
      <c r="AD764" s="23"/>
      <c r="AE764" s="96"/>
      <c r="AF764" s="96"/>
      <c r="AG764" s="23"/>
      <c r="AH764" s="96"/>
      <c r="AI764" s="96"/>
      <c r="AJ764" s="23"/>
      <c r="AK764" s="96"/>
      <c r="AL764" s="96"/>
      <c r="AM764" s="23"/>
      <c r="AN764" s="96"/>
      <c r="AO764" s="96"/>
      <c r="AP764" s="23"/>
      <c r="AQ764" s="96"/>
      <c r="AR764" s="96"/>
      <c r="AS764" s="23"/>
      <c r="AT764" s="27"/>
      <c r="AU764" s="27"/>
      <c r="AV764" s="33"/>
      <c r="AW764" s="27"/>
      <c r="AX764" s="155"/>
      <c r="AY764" s="65"/>
      <c r="AZ764" s="7"/>
      <c r="BA764" s="62"/>
      <c r="BB764" s="62"/>
      <c r="BC764" s="7"/>
      <c r="BD764" s="62"/>
      <c r="BE764" s="62"/>
      <c r="BF764" s="27"/>
      <c r="BG764" s="62"/>
      <c r="BH764" s="32"/>
      <c r="BI764" s="146"/>
      <c r="BJ764" s="62"/>
      <c r="BK764" s="32"/>
      <c r="BL764" s="146"/>
      <c r="BM764" s="62"/>
      <c r="BN764" s="32"/>
      <c r="BO764" s="146"/>
      <c r="BP764" s="159"/>
      <c r="BQ764" s="64"/>
      <c r="BR764" s="27"/>
      <c r="BS764" s="27"/>
      <c r="BU764" s="146"/>
      <c r="BV764" s="27"/>
      <c r="BW764" s="27"/>
      <c r="BX764" s="146"/>
      <c r="BY764" s="27"/>
      <c r="CA764" s="146"/>
      <c r="CB764" s="27"/>
      <c r="CD764" s="146"/>
      <c r="CF764" s="27"/>
      <c r="CG764" s="50"/>
      <c r="CH764" s="33"/>
      <c r="CI764" s="27"/>
      <c r="CJ764" s="161"/>
      <c r="CK764" s="27"/>
      <c r="CL764" s="27"/>
      <c r="CM764" s="27"/>
      <c r="CN764" s="27"/>
      <c r="CQ764" s="33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42"/>
      <c r="DQ764" s="78"/>
      <c r="DR764" s="101"/>
      <c r="DS764" s="33"/>
      <c r="FA764" s="119"/>
      <c r="FB764" s="119"/>
      <c r="FC764" s="119"/>
      <c r="FD764" s="119"/>
      <c r="FE764" s="119"/>
      <c r="FF764" s="119"/>
      <c r="FG764" s="119"/>
      <c r="FH764" s="119"/>
      <c r="FI764" s="119"/>
    </row>
    <row r="765" spans="2:165" s="29" customFormat="1" x14ac:dyDescent="0.25">
      <c r="B765" s="33"/>
      <c r="C765" s="33"/>
      <c r="D765" s="27"/>
      <c r="E765" s="33"/>
      <c r="F765" s="27"/>
      <c r="G765" s="33"/>
      <c r="I765" s="33"/>
      <c r="K765" s="58"/>
      <c r="M765" s="27"/>
      <c r="N765" s="63"/>
      <c r="P765" s="33"/>
      <c r="R765" s="33"/>
      <c r="T765" s="23"/>
      <c r="U765" s="23"/>
      <c r="V765" s="96"/>
      <c r="W765" s="96"/>
      <c r="X765" s="23"/>
      <c r="Y765" s="96"/>
      <c r="Z765" s="96"/>
      <c r="AA765" s="23"/>
      <c r="AB765" s="96"/>
      <c r="AC765" s="96"/>
      <c r="AD765" s="23"/>
      <c r="AE765" s="96"/>
      <c r="AF765" s="96"/>
      <c r="AG765" s="23"/>
      <c r="AH765" s="96"/>
      <c r="AI765" s="96"/>
      <c r="AJ765" s="23"/>
      <c r="AK765" s="96"/>
      <c r="AL765" s="96"/>
      <c r="AM765" s="23"/>
      <c r="AN765" s="96"/>
      <c r="AO765" s="96"/>
      <c r="AP765" s="23"/>
      <c r="AQ765" s="96"/>
      <c r="AR765" s="96"/>
      <c r="AS765" s="23"/>
      <c r="AT765" s="27"/>
      <c r="AU765" s="27"/>
      <c r="AV765" s="33"/>
      <c r="AW765" s="27"/>
      <c r="AX765" s="155"/>
      <c r="AY765" s="65"/>
      <c r="AZ765" s="7"/>
      <c r="BA765" s="62"/>
      <c r="BB765" s="62"/>
      <c r="BC765" s="7"/>
      <c r="BD765" s="62"/>
      <c r="BE765" s="62"/>
      <c r="BF765" s="27"/>
      <c r="BG765" s="62"/>
      <c r="BH765" s="32"/>
      <c r="BI765" s="146"/>
      <c r="BJ765" s="62"/>
      <c r="BK765" s="32"/>
      <c r="BL765" s="146"/>
      <c r="BM765" s="62"/>
      <c r="BN765" s="32"/>
      <c r="BO765" s="146"/>
      <c r="BP765" s="159"/>
      <c r="BQ765" s="64"/>
      <c r="BR765" s="27"/>
      <c r="BS765" s="27"/>
      <c r="BU765" s="146"/>
      <c r="BV765" s="27"/>
      <c r="BW765" s="27"/>
      <c r="BX765" s="146"/>
      <c r="BY765" s="27"/>
      <c r="CA765" s="146"/>
      <c r="CB765" s="27"/>
      <c r="CD765" s="146"/>
      <c r="CF765" s="27"/>
      <c r="CG765" s="50"/>
      <c r="CH765" s="33"/>
      <c r="CI765" s="27"/>
      <c r="CJ765" s="161"/>
      <c r="CK765" s="27"/>
      <c r="CL765" s="27"/>
      <c r="CM765" s="27"/>
      <c r="CN765" s="27"/>
      <c r="CQ765" s="33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42"/>
      <c r="DQ765" s="78"/>
      <c r="DR765" s="101"/>
      <c r="DS765" s="33"/>
      <c r="FA765" s="119"/>
      <c r="FB765" s="119"/>
      <c r="FC765" s="119"/>
      <c r="FD765" s="119"/>
      <c r="FE765" s="119"/>
      <c r="FF765" s="119"/>
      <c r="FG765" s="119"/>
      <c r="FH765" s="119"/>
      <c r="FI765" s="119"/>
    </row>
    <row r="766" spans="2:165" s="29" customFormat="1" x14ac:dyDescent="0.25">
      <c r="B766" s="33"/>
      <c r="C766" s="33"/>
      <c r="D766" s="27"/>
      <c r="E766" s="33"/>
      <c r="F766" s="27"/>
      <c r="G766" s="33"/>
      <c r="I766" s="33"/>
      <c r="K766" s="58"/>
      <c r="M766" s="27"/>
      <c r="N766" s="63"/>
      <c r="P766" s="33"/>
      <c r="R766" s="33"/>
      <c r="T766" s="23"/>
      <c r="U766" s="23"/>
      <c r="V766" s="96"/>
      <c r="W766" s="96"/>
      <c r="X766" s="23"/>
      <c r="Y766" s="96"/>
      <c r="Z766" s="96"/>
      <c r="AA766" s="23"/>
      <c r="AB766" s="96"/>
      <c r="AC766" s="96"/>
      <c r="AD766" s="23"/>
      <c r="AE766" s="96"/>
      <c r="AF766" s="96"/>
      <c r="AG766" s="23"/>
      <c r="AH766" s="96"/>
      <c r="AI766" s="96"/>
      <c r="AJ766" s="23"/>
      <c r="AK766" s="96"/>
      <c r="AL766" s="96"/>
      <c r="AM766" s="23"/>
      <c r="AN766" s="96"/>
      <c r="AO766" s="96"/>
      <c r="AP766" s="23"/>
      <c r="AQ766" s="96"/>
      <c r="AR766" s="96"/>
      <c r="AS766" s="23"/>
      <c r="AT766" s="27"/>
      <c r="AU766" s="27"/>
      <c r="AV766" s="33"/>
      <c r="AW766" s="27"/>
      <c r="AX766" s="155"/>
      <c r="AY766" s="65"/>
      <c r="AZ766" s="7"/>
      <c r="BA766" s="62"/>
      <c r="BB766" s="62"/>
      <c r="BC766" s="7"/>
      <c r="BD766" s="62"/>
      <c r="BE766" s="62"/>
      <c r="BF766" s="27"/>
      <c r="BG766" s="62"/>
      <c r="BH766" s="32"/>
      <c r="BI766" s="146"/>
      <c r="BJ766" s="62"/>
      <c r="BK766" s="32"/>
      <c r="BL766" s="146"/>
      <c r="BM766" s="62"/>
      <c r="BN766" s="32"/>
      <c r="BO766" s="146"/>
      <c r="BP766" s="159"/>
      <c r="BQ766" s="64"/>
      <c r="BR766" s="27"/>
      <c r="BS766" s="27"/>
      <c r="BU766" s="146"/>
      <c r="BV766" s="27"/>
      <c r="BW766" s="27"/>
      <c r="BX766" s="146"/>
      <c r="BY766" s="27"/>
      <c r="CA766" s="146"/>
      <c r="CB766" s="27"/>
      <c r="CD766" s="146"/>
      <c r="CF766" s="27"/>
      <c r="CG766" s="50"/>
      <c r="CH766" s="33"/>
      <c r="CI766" s="27"/>
      <c r="CJ766" s="161"/>
      <c r="CK766" s="27"/>
      <c r="CL766" s="27"/>
      <c r="CM766" s="27"/>
      <c r="CN766" s="27"/>
      <c r="CQ766" s="33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  <c r="DN766" s="78"/>
      <c r="DO766" s="78"/>
      <c r="DP766" s="42"/>
      <c r="DQ766" s="78"/>
      <c r="DR766" s="101"/>
      <c r="DS766" s="33"/>
      <c r="FA766" s="119"/>
      <c r="FB766" s="119"/>
      <c r="FC766" s="119"/>
      <c r="FD766" s="119"/>
      <c r="FE766" s="119"/>
      <c r="FF766" s="119"/>
      <c r="FG766" s="119"/>
      <c r="FH766" s="119"/>
      <c r="FI766" s="119"/>
    </row>
    <row r="767" spans="2:165" s="29" customFormat="1" x14ac:dyDescent="0.25">
      <c r="B767" s="33"/>
      <c r="C767" s="33"/>
      <c r="D767" s="27"/>
      <c r="E767" s="33"/>
      <c r="F767" s="27"/>
      <c r="G767" s="33"/>
      <c r="I767" s="33"/>
      <c r="K767" s="58"/>
      <c r="M767" s="27"/>
      <c r="N767" s="63"/>
      <c r="P767" s="33"/>
      <c r="R767" s="33"/>
      <c r="T767" s="23"/>
      <c r="U767" s="23"/>
      <c r="V767" s="96"/>
      <c r="W767" s="96"/>
      <c r="X767" s="23"/>
      <c r="Y767" s="96"/>
      <c r="Z767" s="96"/>
      <c r="AA767" s="23"/>
      <c r="AB767" s="96"/>
      <c r="AC767" s="96"/>
      <c r="AD767" s="23"/>
      <c r="AE767" s="96"/>
      <c r="AF767" s="96"/>
      <c r="AG767" s="23"/>
      <c r="AH767" s="96"/>
      <c r="AI767" s="96"/>
      <c r="AJ767" s="23"/>
      <c r="AK767" s="96"/>
      <c r="AL767" s="96"/>
      <c r="AM767" s="23"/>
      <c r="AN767" s="96"/>
      <c r="AO767" s="96"/>
      <c r="AP767" s="23"/>
      <c r="AQ767" s="96"/>
      <c r="AR767" s="96"/>
      <c r="AS767" s="23"/>
      <c r="AT767" s="27"/>
      <c r="AU767" s="27"/>
      <c r="AV767" s="33"/>
      <c r="AW767" s="27"/>
      <c r="AX767" s="155"/>
      <c r="AY767" s="65"/>
      <c r="AZ767" s="7"/>
      <c r="BA767" s="62"/>
      <c r="BB767" s="62"/>
      <c r="BC767" s="7"/>
      <c r="BD767" s="62"/>
      <c r="BE767" s="62"/>
      <c r="BF767" s="27"/>
      <c r="BG767" s="62"/>
      <c r="BH767" s="32"/>
      <c r="BI767" s="146"/>
      <c r="BJ767" s="62"/>
      <c r="BK767" s="32"/>
      <c r="BL767" s="146"/>
      <c r="BM767" s="62"/>
      <c r="BN767" s="32"/>
      <c r="BO767" s="146"/>
      <c r="BP767" s="159"/>
      <c r="BQ767" s="64"/>
      <c r="BR767" s="27"/>
      <c r="BS767" s="27"/>
      <c r="BU767" s="146"/>
      <c r="BV767" s="27"/>
      <c r="BW767" s="27"/>
      <c r="BX767" s="146"/>
      <c r="BY767" s="27"/>
      <c r="CA767" s="146"/>
      <c r="CB767" s="27"/>
      <c r="CD767" s="146"/>
      <c r="CF767" s="27"/>
      <c r="CG767" s="50"/>
      <c r="CH767" s="33"/>
      <c r="CI767" s="27"/>
      <c r="CJ767" s="161"/>
      <c r="CK767" s="27"/>
      <c r="CL767" s="27"/>
      <c r="CM767" s="27"/>
      <c r="CN767" s="27"/>
      <c r="CQ767" s="33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  <c r="DN767" s="78"/>
      <c r="DO767" s="78"/>
      <c r="DP767" s="42"/>
      <c r="DQ767" s="78"/>
      <c r="DR767" s="101"/>
      <c r="DS767" s="33"/>
      <c r="FA767" s="119"/>
      <c r="FB767" s="119"/>
      <c r="FC767" s="119"/>
      <c r="FD767" s="119"/>
      <c r="FE767" s="119"/>
      <c r="FF767" s="119"/>
      <c r="FG767" s="119"/>
      <c r="FH767" s="119"/>
      <c r="FI767" s="119"/>
    </row>
    <row r="768" spans="2:165" s="29" customFormat="1" x14ac:dyDescent="0.25">
      <c r="B768" s="33"/>
      <c r="C768" s="33"/>
      <c r="D768" s="27"/>
      <c r="E768" s="33"/>
      <c r="F768" s="27"/>
      <c r="G768" s="33"/>
      <c r="I768" s="33"/>
      <c r="K768" s="58"/>
      <c r="M768" s="27"/>
      <c r="N768" s="63"/>
      <c r="P768" s="33"/>
      <c r="R768" s="33"/>
      <c r="T768" s="23"/>
      <c r="U768" s="23"/>
      <c r="V768" s="96"/>
      <c r="W768" s="96"/>
      <c r="X768" s="23"/>
      <c r="Y768" s="96"/>
      <c r="Z768" s="96"/>
      <c r="AA768" s="23"/>
      <c r="AB768" s="96"/>
      <c r="AC768" s="96"/>
      <c r="AD768" s="23"/>
      <c r="AE768" s="96"/>
      <c r="AF768" s="96"/>
      <c r="AG768" s="23"/>
      <c r="AH768" s="96"/>
      <c r="AI768" s="96"/>
      <c r="AJ768" s="23"/>
      <c r="AK768" s="96"/>
      <c r="AL768" s="96"/>
      <c r="AM768" s="23"/>
      <c r="AN768" s="96"/>
      <c r="AO768" s="96"/>
      <c r="AP768" s="23"/>
      <c r="AQ768" s="96"/>
      <c r="AR768" s="96"/>
      <c r="AS768" s="23"/>
      <c r="AT768" s="27"/>
      <c r="AU768" s="27"/>
      <c r="AV768" s="33"/>
      <c r="AW768" s="27"/>
      <c r="AX768" s="155"/>
      <c r="AY768" s="65"/>
      <c r="AZ768" s="7"/>
      <c r="BA768" s="62"/>
      <c r="BB768" s="62"/>
      <c r="BC768" s="7"/>
      <c r="BD768" s="62"/>
      <c r="BE768" s="62"/>
      <c r="BF768" s="27"/>
      <c r="BG768" s="62"/>
      <c r="BH768" s="32"/>
      <c r="BI768" s="146"/>
      <c r="BJ768" s="62"/>
      <c r="BK768" s="32"/>
      <c r="BL768" s="146"/>
      <c r="BM768" s="62"/>
      <c r="BN768" s="32"/>
      <c r="BO768" s="146"/>
      <c r="BP768" s="159"/>
      <c r="BQ768" s="64"/>
      <c r="BR768" s="27"/>
      <c r="BS768" s="27"/>
      <c r="BU768" s="146"/>
      <c r="BV768" s="27"/>
      <c r="BW768" s="27"/>
      <c r="BX768" s="146"/>
      <c r="BY768" s="27"/>
      <c r="CA768" s="146"/>
      <c r="CB768" s="27"/>
      <c r="CD768" s="146"/>
      <c r="CF768" s="27"/>
      <c r="CG768" s="50"/>
      <c r="CH768" s="33"/>
      <c r="CI768" s="27"/>
      <c r="CJ768" s="161"/>
      <c r="CK768" s="27"/>
      <c r="CL768" s="27"/>
      <c r="CM768" s="27"/>
      <c r="CN768" s="27"/>
      <c r="CQ768" s="33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  <c r="DN768" s="78"/>
      <c r="DO768" s="78"/>
      <c r="DP768" s="42"/>
      <c r="DQ768" s="78"/>
      <c r="DR768" s="101"/>
      <c r="DS768" s="33"/>
      <c r="FA768" s="119"/>
      <c r="FB768" s="119"/>
      <c r="FC768" s="119"/>
      <c r="FD768" s="119"/>
      <c r="FE768" s="119"/>
      <c r="FF768" s="119"/>
      <c r="FG768" s="119"/>
      <c r="FH768" s="119"/>
      <c r="FI768" s="119"/>
    </row>
    <row r="769" spans="1:165" s="29" customFormat="1" x14ac:dyDescent="0.25">
      <c r="B769" s="33"/>
      <c r="C769" s="33"/>
      <c r="D769" s="27"/>
      <c r="E769" s="33"/>
      <c r="F769" s="27"/>
      <c r="G769" s="33"/>
      <c r="I769" s="33"/>
      <c r="K769" s="58"/>
      <c r="M769" s="27"/>
      <c r="N769" s="63"/>
      <c r="P769" s="33"/>
      <c r="R769" s="33"/>
      <c r="T769" s="23"/>
      <c r="U769" s="23"/>
      <c r="V769" s="96"/>
      <c r="W769" s="96"/>
      <c r="X769" s="23"/>
      <c r="Y769" s="96"/>
      <c r="Z769" s="96"/>
      <c r="AA769" s="23"/>
      <c r="AB769" s="96"/>
      <c r="AC769" s="96"/>
      <c r="AD769" s="23"/>
      <c r="AE769" s="96"/>
      <c r="AF769" s="96"/>
      <c r="AG769" s="23"/>
      <c r="AH769" s="96"/>
      <c r="AI769" s="96"/>
      <c r="AJ769" s="23"/>
      <c r="AK769" s="96"/>
      <c r="AL769" s="96"/>
      <c r="AM769" s="23"/>
      <c r="AN769" s="96"/>
      <c r="AO769" s="96"/>
      <c r="AP769" s="23"/>
      <c r="AQ769" s="96"/>
      <c r="AR769" s="96"/>
      <c r="AS769" s="23"/>
      <c r="AT769" s="27"/>
      <c r="AU769" s="27"/>
      <c r="AV769" s="33"/>
      <c r="AW769" s="27"/>
      <c r="AX769" s="155"/>
      <c r="AY769" s="65"/>
      <c r="AZ769" s="7"/>
      <c r="BA769" s="62"/>
      <c r="BB769" s="62"/>
      <c r="BC769" s="7"/>
      <c r="BD769" s="62"/>
      <c r="BE769" s="62"/>
      <c r="BF769" s="27"/>
      <c r="BG769" s="62"/>
      <c r="BH769" s="32"/>
      <c r="BI769" s="146"/>
      <c r="BJ769" s="62"/>
      <c r="BK769" s="32"/>
      <c r="BL769" s="146"/>
      <c r="BM769" s="62"/>
      <c r="BN769" s="32"/>
      <c r="BO769" s="146"/>
      <c r="BP769" s="159"/>
      <c r="BQ769" s="64"/>
      <c r="BR769" s="27"/>
      <c r="BS769" s="27"/>
      <c r="BU769" s="146"/>
      <c r="BV769" s="27"/>
      <c r="BW769" s="27"/>
      <c r="BX769" s="146"/>
      <c r="BY769" s="27"/>
      <c r="CA769" s="146"/>
      <c r="CB769" s="27"/>
      <c r="CD769" s="146"/>
      <c r="CF769" s="27"/>
      <c r="CG769" s="50"/>
      <c r="CH769" s="33"/>
      <c r="CI769" s="27"/>
      <c r="CJ769" s="161"/>
      <c r="CK769" s="27"/>
      <c r="CL769" s="27"/>
      <c r="CM769" s="27"/>
      <c r="CN769" s="27"/>
      <c r="CQ769" s="33"/>
      <c r="CR769" s="78"/>
      <c r="CS769" s="78"/>
      <c r="CT769" s="78"/>
      <c r="CU769" s="78"/>
      <c r="CV769" s="78"/>
      <c r="CW769" s="78"/>
      <c r="CX769" s="78"/>
      <c r="CY769" s="78"/>
      <c r="CZ769" s="78"/>
      <c r="DA769" s="78"/>
      <c r="DB769" s="78"/>
      <c r="DC769" s="78"/>
      <c r="DD769" s="78"/>
      <c r="DE769" s="78"/>
      <c r="DF769" s="78"/>
      <c r="DG769" s="78"/>
      <c r="DH769" s="78"/>
      <c r="DI769" s="78"/>
      <c r="DJ769" s="78"/>
      <c r="DK769" s="78"/>
      <c r="DL769" s="78"/>
      <c r="DM769" s="78"/>
      <c r="DN769" s="78"/>
      <c r="DO769" s="78"/>
      <c r="DP769" s="42"/>
      <c r="DQ769" s="78"/>
      <c r="DR769" s="101"/>
      <c r="DS769" s="33"/>
      <c r="FA769" s="119"/>
      <c r="FB769" s="119"/>
      <c r="FC769" s="119"/>
      <c r="FD769" s="119"/>
      <c r="FE769" s="119"/>
      <c r="FF769" s="119"/>
      <c r="FG769" s="119"/>
      <c r="FH769" s="119"/>
      <c r="FI769" s="119"/>
    </row>
    <row r="770" spans="1:165" s="29" customFormat="1" x14ac:dyDescent="0.25">
      <c r="B770" s="33"/>
      <c r="C770" s="33"/>
      <c r="D770" s="27"/>
      <c r="E770" s="33"/>
      <c r="F770" s="27"/>
      <c r="G770" s="33"/>
      <c r="I770" s="33"/>
      <c r="K770" s="58"/>
      <c r="M770" s="27"/>
      <c r="N770" s="63"/>
      <c r="P770" s="33"/>
      <c r="R770" s="33"/>
      <c r="T770" s="23"/>
      <c r="U770" s="23"/>
      <c r="V770" s="96"/>
      <c r="W770" s="96"/>
      <c r="X770" s="23"/>
      <c r="Y770" s="96"/>
      <c r="Z770" s="96"/>
      <c r="AA770" s="23"/>
      <c r="AB770" s="96"/>
      <c r="AC770" s="96"/>
      <c r="AD770" s="23"/>
      <c r="AE770" s="96"/>
      <c r="AF770" s="96"/>
      <c r="AG770" s="23"/>
      <c r="AH770" s="96"/>
      <c r="AI770" s="96"/>
      <c r="AJ770" s="23"/>
      <c r="AK770" s="96"/>
      <c r="AL770" s="96"/>
      <c r="AM770" s="23"/>
      <c r="AN770" s="96"/>
      <c r="AO770" s="96"/>
      <c r="AP770" s="23"/>
      <c r="AQ770" s="96"/>
      <c r="AR770" s="96"/>
      <c r="AS770" s="23"/>
      <c r="AT770" s="27"/>
      <c r="AU770" s="27"/>
      <c r="AV770" s="33"/>
      <c r="AW770" s="27"/>
      <c r="AX770" s="155"/>
      <c r="AY770" s="65"/>
      <c r="AZ770" s="7"/>
      <c r="BA770" s="62"/>
      <c r="BB770" s="62"/>
      <c r="BC770" s="7"/>
      <c r="BD770" s="62"/>
      <c r="BE770" s="62"/>
      <c r="BF770" s="27"/>
      <c r="BG770" s="62"/>
      <c r="BH770" s="32"/>
      <c r="BI770" s="146"/>
      <c r="BJ770" s="62"/>
      <c r="BK770" s="32"/>
      <c r="BL770" s="146"/>
      <c r="BM770" s="62"/>
      <c r="BN770" s="32"/>
      <c r="BO770" s="146"/>
      <c r="BP770" s="159"/>
      <c r="BQ770" s="64"/>
      <c r="BR770" s="27"/>
      <c r="BS770" s="27"/>
      <c r="BU770" s="146"/>
      <c r="BV770" s="27"/>
      <c r="BW770" s="27"/>
      <c r="BX770" s="146"/>
      <c r="BY770" s="27"/>
      <c r="CA770" s="146"/>
      <c r="CB770" s="27"/>
      <c r="CD770" s="146"/>
      <c r="CF770" s="27"/>
      <c r="CG770" s="50"/>
      <c r="CH770" s="33"/>
      <c r="CI770" s="27"/>
      <c r="CJ770" s="161"/>
      <c r="CK770" s="27"/>
      <c r="CL770" s="27"/>
      <c r="CM770" s="27"/>
      <c r="CN770" s="27"/>
      <c r="CQ770" s="33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42"/>
      <c r="DQ770" s="78"/>
      <c r="DR770" s="101"/>
      <c r="DS770" s="33"/>
      <c r="FA770" s="119"/>
      <c r="FB770" s="119"/>
      <c r="FC770" s="119"/>
      <c r="FD770" s="119"/>
      <c r="FE770" s="119"/>
      <c r="FF770" s="119"/>
      <c r="FG770" s="119"/>
      <c r="FH770" s="119"/>
      <c r="FI770" s="119"/>
    </row>
    <row r="771" spans="1:165" s="29" customFormat="1" x14ac:dyDescent="0.25">
      <c r="B771" s="33"/>
      <c r="C771" s="33"/>
      <c r="D771" s="27"/>
      <c r="E771" s="33"/>
      <c r="F771" s="27"/>
      <c r="G771" s="33"/>
      <c r="I771" s="33"/>
      <c r="K771" s="58"/>
      <c r="M771" s="27"/>
      <c r="N771" s="63"/>
      <c r="P771" s="33"/>
      <c r="R771" s="33"/>
      <c r="T771" s="23"/>
      <c r="U771" s="23"/>
      <c r="V771" s="96"/>
      <c r="W771" s="96"/>
      <c r="X771" s="23"/>
      <c r="Y771" s="96"/>
      <c r="Z771" s="96"/>
      <c r="AA771" s="23"/>
      <c r="AB771" s="96"/>
      <c r="AC771" s="96"/>
      <c r="AD771" s="23"/>
      <c r="AE771" s="96"/>
      <c r="AF771" s="96"/>
      <c r="AG771" s="23"/>
      <c r="AH771" s="96"/>
      <c r="AI771" s="96"/>
      <c r="AJ771" s="23"/>
      <c r="AK771" s="96"/>
      <c r="AL771" s="96"/>
      <c r="AM771" s="23"/>
      <c r="AN771" s="96"/>
      <c r="AO771" s="96"/>
      <c r="AP771" s="23"/>
      <c r="AQ771" s="96"/>
      <c r="AR771" s="96"/>
      <c r="AS771" s="23"/>
      <c r="AT771" s="27"/>
      <c r="AU771" s="27"/>
      <c r="AV771" s="33"/>
      <c r="AW771" s="27"/>
      <c r="AX771" s="155"/>
      <c r="AY771" s="65"/>
      <c r="AZ771" s="7"/>
      <c r="BA771" s="62"/>
      <c r="BB771" s="62"/>
      <c r="BC771" s="7"/>
      <c r="BD771" s="62"/>
      <c r="BE771" s="62"/>
      <c r="BF771" s="27"/>
      <c r="BG771" s="62"/>
      <c r="BH771" s="32"/>
      <c r="BI771" s="146"/>
      <c r="BJ771" s="62"/>
      <c r="BK771" s="32"/>
      <c r="BL771" s="146"/>
      <c r="BM771" s="62"/>
      <c r="BN771" s="32"/>
      <c r="BO771" s="146"/>
      <c r="BP771" s="159"/>
      <c r="BQ771" s="64"/>
      <c r="BR771" s="27"/>
      <c r="BS771" s="27"/>
      <c r="BU771" s="146"/>
      <c r="BV771" s="27"/>
      <c r="BW771" s="27"/>
      <c r="BX771" s="146"/>
      <c r="BY771" s="27"/>
      <c r="CA771" s="146"/>
      <c r="CB771" s="27"/>
      <c r="CD771" s="146"/>
      <c r="CF771" s="27"/>
      <c r="CG771" s="50"/>
      <c r="CH771" s="33"/>
      <c r="CI771" s="27"/>
      <c r="CJ771" s="161"/>
      <c r="CK771" s="27"/>
      <c r="CL771" s="27"/>
      <c r="CM771" s="27"/>
      <c r="CN771" s="27"/>
      <c r="CQ771" s="33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42"/>
      <c r="DQ771" s="78"/>
      <c r="DR771" s="101"/>
      <c r="DS771" s="33"/>
      <c r="FA771" s="119"/>
      <c r="FB771" s="119"/>
      <c r="FC771" s="119"/>
      <c r="FD771" s="119"/>
      <c r="FE771" s="119"/>
      <c r="FF771" s="119"/>
      <c r="FG771" s="119"/>
      <c r="FH771" s="119"/>
      <c r="FI771" s="119"/>
    </row>
    <row r="772" spans="1:165" s="29" customFormat="1" x14ac:dyDescent="0.25">
      <c r="B772" s="33"/>
      <c r="C772" s="33"/>
      <c r="D772" s="27"/>
      <c r="E772" s="33"/>
      <c r="F772" s="27"/>
      <c r="G772" s="33"/>
      <c r="I772" s="33"/>
      <c r="K772" s="58"/>
      <c r="M772" s="27"/>
      <c r="N772" s="63"/>
      <c r="P772" s="33"/>
      <c r="R772" s="33"/>
      <c r="T772" s="23"/>
      <c r="U772" s="23"/>
      <c r="V772" s="96"/>
      <c r="W772" s="96"/>
      <c r="X772" s="23"/>
      <c r="Y772" s="96"/>
      <c r="Z772" s="96"/>
      <c r="AA772" s="23"/>
      <c r="AB772" s="96"/>
      <c r="AC772" s="96"/>
      <c r="AD772" s="23"/>
      <c r="AE772" s="96"/>
      <c r="AF772" s="96"/>
      <c r="AG772" s="23"/>
      <c r="AH772" s="96"/>
      <c r="AI772" s="96"/>
      <c r="AJ772" s="23"/>
      <c r="AK772" s="96"/>
      <c r="AL772" s="96"/>
      <c r="AM772" s="23"/>
      <c r="AN772" s="96"/>
      <c r="AO772" s="96"/>
      <c r="AP772" s="23"/>
      <c r="AQ772" s="96"/>
      <c r="AR772" s="96"/>
      <c r="AS772" s="23"/>
      <c r="AT772" s="27"/>
      <c r="AU772" s="27"/>
      <c r="AV772" s="33"/>
      <c r="AW772" s="27"/>
      <c r="AX772" s="155"/>
      <c r="AY772" s="65"/>
      <c r="AZ772" s="7"/>
      <c r="BA772" s="62"/>
      <c r="BB772" s="62"/>
      <c r="BC772" s="7"/>
      <c r="BD772" s="62"/>
      <c r="BE772" s="62"/>
      <c r="BF772" s="27"/>
      <c r="BG772" s="62"/>
      <c r="BH772" s="32"/>
      <c r="BI772" s="146"/>
      <c r="BJ772" s="62"/>
      <c r="BK772" s="32"/>
      <c r="BL772" s="146"/>
      <c r="BM772" s="62"/>
      <c r="BN772" s="32"/>
      <c r="BO772" s="146"/>
      <c r="BP772" s="159"/>
      <c r="BQ772" s="64"/>
      <c r="BR772" s="27"/>
      <c r="BS772" s="27"/>
      <c r="BU772" s="146"/>
      <c r="BV772" s="27"/>
      <c r="BW772" s="27"/>
      <c r="BX772" s="146"/>
      <c r="BY772" s="27"/>
      <c r="CA772" s="146"/>
      <c r="CB772" s="27"/>
      <c r="CD772" s="146"/>
      <c r="CF772" s="27"/>
      <c r="CG772" s="50"/>
      <c r="CH772" s="33"/>
      <c r="CI772" s="27"/>
      <c r="CJ772" s="161"/>
      <c r="CK772" s="27"/>
      <c r="CL772" s="27"/>
      <c r="CM772" s="27"/>
      <c r="CN772" s="27"/>
      <c r="CQ772" s="33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42"/>
      <c r="DQ772" s="78"/>
      <c r="DR772" s="101"/>
      <c r="DS772" s="33"/>
      <c r="FA772" s="119"/>
      <c r="FB772" s="119"/>
      <c r="FC772" s="119"/>
      <c r="FD772" s="119"/>
      <c r="FE772" s="119"/>
      <c r="FF772" s="119"/>
      <c r="FG772" s="119"/>
      <c r="FH772" s="119"/>
      <c r="FI772" s="119"/>
    </row>
    <row r="773" spans="1:165" s="29" customFormat="1" x14ac:dyDescent="0.25">
      <c r="B773" s="33"/>
      <c r="C773" s="33"/>
      <c r="D773" s="27"/>
      <c r="E773" s="33"/>
      <c r="F773" s="27"/>
      <c r="G773" s="33"/>
      <c r="I773" s="33"/>
      <c r="K773" s="58"/>
      <c r="M773" s="27"/>
      <c r="N773" s="63"/>
      <c r="P773" s="33"/>
      <c r="R773" s="33"/>
      <c r="T773" s="23"/>
      <c r="U773" s="23"/>
      <c r="V773" s="96"/>
      <c r="W773" s="96"/>
      <c r="X773" s="23"/>
      <c r="Y773" s="96"/>
      <c r="Z773" s="96"/>
      <c r="AA773" s="23"/>
      <c r="AB773" s="96"/>
      <c r="AC773" s="96"/>
      <c r="AD773" s="23"/>
      <c r="AE773" s="96"/>
      <c r="AF773" s="96"/>
      <c r="AG773" s="23"/>
      <c r="AH773" s="96"/>
      <c r="AI773" s="96"/>
      <c r="AJ773" s="23"/>
      <c r="AK773" s="96"/>
      <c r="AL773" s="96"/>
      <c r="AM773" s="23"/>
      <c r="AN773" s="96"/>
      <c r="AO773" s="96"/>
      <c r="AP773" s="23"/>
      <c r="AQ773" s="96"/>
      <c r="AR773" s="96"/>
      <c r="AS773" s="23"/>
      <c r="AT773" s="27"/>
      <c r="AU773" s="27"/>
      <c r="AV773" s="33"/>
      <c r="AW773" s="27"/>
      <c r="AX773" s="155"/>
      <c r="AY773" s="65"/>
      <c r="AZ773" s="7"/>
      <c r="BA773" s="62"/>
      <c r="BB773" s="62"/>
      <c r="BC773" s="7"/>
      <c r="BD773" s="62"/>
      <c r="BE773" s="62"/>
      <c r="BF773" s="27"/>
      <c r="BG773" s="62"/>
      <c r="BH773" s="32"/>
      <c r="BI773" s="146"/>
      <c r="BJ773" s="62"/>
      <c r="BK773" s="32"/>
      <c r="BL773" s="146"/>
      <c r="BM773" s="62"/>
      <c r="BN773" s="32"/>
      <c r="BO773" s="146"/>
      <c r="BP773" s="159"/>
      <c r="BQ773" s="64"/>
      <c r="BR773" s="27"/>
      <c r="BS773" s="27"/>
      <c r="BU773" s="146"/>
      <c r="BV773" s="27"/>
      <c r="BW773" s="27"/>
      <c r="BX773" s="146"/>
      <c r="BY773" s="27"/>
      <c r="CA773" s="146"/>
      <c r="CB773" s="27"/>
      <c r="CD773" s="146"/>
      <c r="CF773" s="27"/>
      <c r="CG773" s="50"/>
      <c r="CH773" s="33"/>
      <c r="CI773" s="27"/>
      <c r="CJ773" s="161"/>
      <c r="CK773" s="27"/>
      <c r="CL773" s="27"/>
      <c r="CM773" s="27"/>
      <c r="CN773" s="27"/>
      <c r="CQ773" s="33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42"/>
      <c r="DQ773" s="78"/>
      <c r="DR773" s="101"/>
      <c r="DS773" s="33"/>
      <c r="FA773" s="119"/>
      <c r="FB773" s="119"/>
      <c r="FC773" s="119"/>
      <c r="FD773" s="119"/>
      <c r="FE773" s="119"/>
      <c r="FF773" s="119"/>
      <c r="FG773" s="119"/>
      <c r="FH773" s="119"/>
      <c r="FI773" s="119"/>
    </row>
    <row r="774" spans="1:165" s="29" customFormat="1" x14ac:dyDescent="0.25">
      <c r="B774" s="33"/>
      <c r="C774" s="33"/>
      <c r="D774" s="27"/>
      <c r="E774" s="33"/>
      <c r="F774" s="27"/>
      <c r="G774" s="33"/>
      <c r="I774" s="33"/>
      <c r="K774" s="58"/>
      <c r="M774" s="27"/>
      <c r="N774" s="63"/>
      <c r="P774" s="33"/>
      <c r="R774" s="33"/>
      <c r="T774" s="23"/>
      <c r="U774" s="23"/>
      <c r="V774" s="96"/>
      <c r="W774" s="96"/>
      <c r="X774" s="23"/>
      <c r="Y774" s="96"/>
      <c r="Z774" s="96"/>
      <c r="AA774" s="23"/>
      <c r="AB774" s="96"/>
      <c r="AC774" s="96"/>
      <c r="AD774" s="23"/>
      <c r="AE774" s="96"/>
      <c r="AF774" s="96"/>
      <c r="AG774" s="23"/>
      <c r="AH774" s="96"/>
      <c r="AI774" s="96"/>
      <c r="AJ774" s="23"/>
      <c r="AK774" s="96"/>
      <c r="AL774" s="96"/>
      <c r="AM774" s="23"/>
      <c r="AN774" s="96"/>
      <c r="AO774" s="96"/>
      <c r="AP774" s="23"/>
      <c r="AQ774" s="96"/>
      <c r="AR774" s="96"/>
      <c r="AS774" s="23"/>
      <c r="AT774" s="27"/>
      <c r="AU774" s="27"/>
      <c r="AV774" s="33"/>
      <c r="AW774" s="27"/>
      <c r="AX774" s="155"/>
      <c r="AY774" s="65"/>
      <c r="AZ774" s="7"/>
      <c r="BA774" s="62"/>
      <c r="BB774" s="62"/>
      <c r="BC774" s="7"/>
      <c r="BD774" s="62"/>
      <c r="BE774" s="62"/>
      <c r="BF774" s="27"/>
      <c r="BG774" s="62"/>
      <c r="BH774" s="32"/>
      <c r="BI774" s="146"/>
      <c r="BJ774" s="62"/>
      <c r="BK774" s="32"/>
      <c r="BL774" s="146"/>
      <c r="BM774" s="62"/>
      <c r="BN774" s="32"/>
      <c r="BO774" s="146"/>
      <c r="BP774" s="159"/>
      <c r="BQ774" s="64"/>
      <c r="BR774" s="27"/>
      <c r="BS774" s="27"/>
      <c r="BU774" s="146"/>
      <c r="BV774" s="27"/>
      <c r="BW774" s="27"/>
      <c r="BX774" s="146"/>
      <c r="BY774" s="27"/>
      <c r="CA774" s="146"/>
      <c r="CB774" s="27"/>
      <c r="CD774" s="146"/>
      <c r="CF774" s="27"/>
      <c r="CG774" s="50"/>
      <c r="CH774" s="33"/>
      <c r="CI774" s="27"/>
      <c r="CJ774" s="161"/>
      <c r="CK774" s="27"/>
      <c r="CL774" s="27"/>
      <c r="CM774" s="27"/>
      <c r="CN774" s="27"/>
      <c r="CQ774" s="33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42"/>
      <c r="DQ774" s="78"/>
      <c r="DR774" s="101"/>
      <c r="DS774" s="33"/>
      <c r="FA774" s="119"/>
      <c r="FB774" s="119"/>
      <c r="FC774" s="119"/>
      <c r="FD774" s="119"/>
      <c r="FE774" s="119"/>
      <c r="FF774" s="119"/>
      <c r="FG774" s="119"/>
      <c r="FH774" s="119"/>
      <c r="FI774" s="119"/>
    </row>
    <row r="775" spans="1:165" s="29" customFormat="1" x14ac:dyDescent="0.25">
      <c r="B775" s="33"/>
      <c r="C775" s="33"/>
      <c r="D775" s="27"/>
      <c r="E775" s="33"/>
      <c r="F775" s="27"/>
      <c r="G775" s="33"/>
      <c r="I775" s="33"/>
      <c r="K775" s="58"/>
      <c r="M775" s="27"/>
      <c r="N775" s="63"/>
      <c r="P775" s="33"/>
      <c r="R775" s="33"/>
      <c r="T775" s="23"/>
      <c r="U775" s="23"/>
      <c r="V775" s="96"/>
      <c r="W775" s="96"/>
      <c r="X775" s="23"/>
      <c r="Y775" s="96"/>
      <c r="Z775" s="96"/>
      <c r="AA775" s="23"/>
      <c r="AB775" s="96"/>
      <c r="AC775" s="96"/>
      <c r="AD775" s="23"/>
      <c r="AE775" s="96"/>
      <c r="AF775" s="96"/>
      <c r="AG775" s="23"/>
      <c r="AH775" s="96"/>
      <c r="AI775" s="96"/>
      <c r="AJ775" s="23"/>
      <c r="AK775" s="96"/>
      <c r="AL775" s="96"/>
      <c r="AM775" s="23"/>
      <c r="AN775" s="96"/>
      <c r="AO775" s="96"/>
      <c r="AP775" s="23"/>
      <c r="AQ775" s="96"/>
      <c r="AR775" s="96"/>
      <c r="AS775" s="23"/>
      <c r="AT775" s="27"/>
      <c r="AU775" s="27"/>
      <c r="AV775" s="33"/>
      <c r="AW775" s="27"/>
      <c r="AX775" s="155"/>
      <c r="AY775" s="65"/>
      <c r="AZ775" s="7"/>
      <c r="BA775" s="62"/>
      <c r="BB775" s="62"/>
      <c r="BC775" s="7"/>
      <c r="BD775" s="62"/>
      <c r="BE775" s="62"/>
      <c r="BF775" s="27"/>
      <c r="BG775" s="62"/>
      <c r="BH775" s="32"/>
      <c r="BI775" s="146"/>
      <c r="BJ775" s="62"/>
      <c r="BK775" s="32"/>
      <c r="BL775" s="146"/>
      <c r="BM775" s="62"/>
      <c r="BN775" s="32"/>
      <c r="BO775" s="146"/>
      <c r="BP775" s="159"/>
      <c r="BQ775" s="64"/>
      <c r="BR775" s="27"/>
      <c r="BS775" s="27"/>
      <c r="BU775" s="146"/>
      <c r="BV775" s="27"/>
      <c r="BW775" s="27"/>
      <c r="BX775" s="146"/>
      <c r="BY775" s="27"/>
      <c r="CA775" s="146"/>
      <c r="CB775" s="27"/>
      <c r="CD775" s="146"/>
      <c r="CF775" s="27"/>
      <c r="CG775" s="50"/>
      <c r="CH775" s="33"/>
      <c r="CI775" s="27"/>
      <c r="CJ775" s="161"/>
      <c r="CK775" s="27"/>
      <c r="CL775" s="27"/>
      <c r="CM775" s="27"/>
      <c r="CN775" s="27"/>
      <c r="CQ775" s="33"/>
      <c r="CR775" s="78"/>
      <c r="CS775" s="78"/>
      <c r="CT775" s="78"/>
      <c r="CU775" s="78"/>
      <c r="CV775" s="78"/>
      <c r="CW775" s="78"/>
      <c r="CX775" s="78"/>
      <c r="CY775" s="78"/>
      <c r="CZ775" s="78"/>
      <c r="DA775" s="78"/>
      <c r="DB775" s="78"/>
      <c r="DC775" s="78"/>
      <c r="DD775" s="78"/>
      <c r="DE775" s="78"/>
      <c r="DF775" s="78"/>
      <c r="DG775" s="78"/>
      <c r="DH775" s="78"/>
      <c r="DI775" s="78"/>
      <c r="DJ775" s="78"/>
      <c r="DK775" s="78"/>
      <c r="DL775" s="78"/>
      <c r="DM775" s="78"/>
      <c r="DN775" s="78"/>
      <c r="DO775" s="78"/>
      <c r="DP775" s="42"/>
      <c r="DQ775" s="78"/>
      <c r="DR775" s="101"/>
      <c r="DS775" s="33"/>
      <c r="FA775" s="119"/>
      <c r="FB775" s="119"/>
      <c r="FC775" s="119"/>
      <c r="FD775" s="119"/>
      <c r="FE775" s="119"/>
      <c r="FF775" s="119"/>
      <c r="FG775" s="119"/>
      <c r="FH775" s="119"/>
      <c r="FI775" s="119"/>
    </row>
    <row r="776" spans="1:165" s="45" customFormat="1" x14ac:dyDescent="0.25">
      <c r="A776" s="29"/>
      <c r="B776" s="35"/>
      <c r="C776" s="35"/>
      <c r="D776" s="4"/>
      <c r="E776" s="35"/>
      <c r="F776" s="4"/>
      <c r="G776" s="35"/>
      <c r="I776" s="35"/>
      <c r="K776" s="11"/>
      <c r="M776" s="4"/>
      <c r="N776" s="46"/>
      <c r="P776" s="35"/>
      <c r="Q776" s="29"/>
      <c r="R776" s="35"/>
      <c r="T776" s="23"/>
      <c r="U776" s="23"/>
      <c r="V776" s="96"/>
      <c r="W776" s="96"/>
      <c r="X776" s="23"/>
      <c r="Y776" s="96"/>
      <c r="Z776" s="96"/>
      <c r="AA776" s="23"/>
      <c r="AB776" s="96"/>
      <c r="AC776" s="96"/>
      <c r="AD776" s="23"/>
      <c r="AE776" s="96"/>
      <c r="AF776" s="96"/>
      <c r="AG776" s="23"/>
      <c r="AH776" s="96"/>
      <c r="AI776" s="96"/>
      <c r="AJ776" s="23"/>
      <c r="AK776" s="96"/>
      <c r="AL776" s="96"/>
      <c r="AM776" s="23"/>
      <c r="AN776" s="96"/>
      <c r="AO776" s="96"/>
      <c r="AP776" s="23"/>
      <c r="AQ776" s="96"/>
      <c r="AR776" s="96"/>
      <c r="AS776" s="23"/>
      <c r="AT776" s="4"/>
      <c r="AU776" s="4"/>
      <c r="AV776" s="35"/>
      <c r="AW776" s="4"/>
      <c r="AX776" s="156"/>
      <c r="AY776" s="104"/>
      <c r="AZ776" s="7"/>
      <c r="BA776" s="12"/>
      <c r="BB776" s="12"/>
      <c r="BC776" s="7"/>
      <c r="BD776" s="12"/>
      <c r="BE776" s="12"/>
      <c r="BF776" s="4"/>
      <c r="BG776" s="12"/>
      <c r="BH776" s="36"/>
      <c r="BI776" s="147"/>
      <c r="BJ776" s="12"/>
      <c r="BK776" s="36"/>
      <c r="BL776" s="147"/>
      <c r="BM776" s="12"/>
      <c r="BN776" s="36"/>
      <c r="BO776" s="147"/>
      <c r="BP776" s="160"/>
      <c r="BQ776" s="14"/>
      <c r="BR776" s="4"/>
      <c r="BS776" s="4"/>
      <c r="BU776" s="147"/>
      <c r="BV776" s="4"/>
      <c r="BW776" s="4"/>
      <c r="BX776" s="147"/>
      <c r="BY776" s="4"/>
      <c r="CA776" s="147"/>
      <c r="CB776" s="4"/>
      <c r="CD776" s="147"/>
      <c r="CF776" s="4"/>
      <c r="CG776" s="9"/>
      <c r="CH776" s="35"/>
      <c r="CI776" s="4"/>
      <c r="CJ776" s="145"/>
      <c r="CK776" s="4"/>
      <c r="CL776" s="4"/>
      <c r="CM776" s="4"/>
      <c r="CN776" s="4"/>
      <c r="CP776" s="29"/>
      <c r="CQ776" s="33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42"/>
      <c r="DQ776" s="78"/>
      <c r="DR776" s="101"/>
      <c r="DS776" s="33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  <c r="EK776" s="29"/>
      <c r="EL776" s="29"/>
      <c r="EM776" s="29"/>
      <c r="EN776" s="29"/>
      <c r="EO776" s="29"/>
      <c r="EP776" s="29"/>
      <c r="EQ776" s="29"/>
      <c r="ER776" s="29"/>
      <c r="ES776" s="29"/>
      <c r="ET776" s="29"/>
      <c r="EU776" s="29"/>
      <c r="EV776" s="29"/>
      <c r="EW776" s="29"/>
      <c r="EX776" s="29"/>
      <c r="EY776" s="29"/>
      <c r="EZ776" s="29"/>
      <c r="FA776" s="119"/>
      <c r="FB776" s="119"/>
      <c r="FC776" s="119"/>
      <c r="FD776" s="119"/>
      <c r="FE776" s="119"/>
      <c r="FF776" s="119"/>
      <c r="FG776" s="119"/>
      <c r="FH776" s="119"/>
      <c r="FI776" s="119"/>
    </row>
    <row r="777" spans="1:165" s="45" customFormat="1" x14ac:dyDescent="0.25">
      <c r="A777" s="29"/>
      <c r="B777" s="35"/>
      <c r="C777" s="35"/>
      <c r="D777" s="4"/>
      <c r="E777" s="35"/>
      <c r="F777" s="4"/>
      <c r="G777" s="35"/>
      <c r="I777" s="35"/>
      <c r="K777" s="11"/>
      <c r="M777" s="4"/>
      <c r="N777" s="46"/>
      <c r="P777" s="35"/>
      <c r="Q777" s="29"/>
      <c r="R777" s="35"/>
      <c r="T777" s="23"/>
      <c r="U777" s="23"/>
      <c r="V777" s="96"/>
      <c r="W777" s="96"/>
      <c r="X777" s="23"/>
      <c r="Y777" s="96"/>
      <c r="Z777" s="96"/>
      <c r="AA777" s="23"/>
      <c r="AB777" s="96"/>
      <c r="AC777" s="96"/>
      <c r="AD777" s="23"/>
      <c r="AE777" s="96"/>
      <c r="AF777" s="96"/>
      <c r="AG777" s="23"/>
      <c r="AH777" s="96"/>
      <c r="AI777" s="96"/>
      <c r="AJ777" s="23"/>
      <c r="AK777" s="96"/>
      <c r="AL777" s="96"/>
      <c r="AM777" s="23"/>
      <c r="AN777" s="96"/>
      <c r="AO777" s="96"/>
      <c r="AP777" s="23"/>
      <c r="AQ777" s="96"/>
      <c r="AR777" s="96"/>
      <c r="AS777" s="23"/>
      <c r="AT777" s="4"/>
      <c r="AU777" s="4"/>
      <c r="AV777" s="35"/>
      <c r="AW777" s="4"/>
      <c r="AX777" s="156"/>
      <c r="AY777" s="104"/>
      <c r="AZ777" s="7"/>
      <c r="BA777" s="12"/>
      <c r="BB777" s="12"/>
      <c r="BC777" s="7"/>
      <c r="BD777" s="12"/>
      <c r="BE777" s="12"/>
      <c r="BF777" s="4"/>
      <c r="BG777" s="12"/>
      <c r="BH777" s="36"/>
      <c r="BI777" s="147"/>
      <c r="BJ777" s="12"/>
      <c r="BK777" s="36"/>
      <c r="BL777" s="147"/>
      <c r="BM777" s="12"/>
      <c r="BN777" s="36"/>
      <c r="BO777" s="147"/>
      <c r="BP777" s="160"/>
      <c r="BQ777" s="14"/>
      <c r="BR777" s="4"/>
      <c r="BS777" s="4"/>
      <c r="BU777" s="147"/>
      <c r="BV777" s="4"/>
      <c r="BW777" s="4"/>
      <c r="BX777" s="147"/>
      <c r="BY777" s="4"/>
      <c r="CA777" s="147"/>
      <c r="CB777" s="4"/>
      <c r="CD777" s="147"/>
      <c r="CF777" s="4"/>
      <c r="CG777" s="9"/>
      <c r="CH777" s="35"/>
      <c r="CI777" s="4"/>
      <c r="CJ777" s="145"/>
      <c r="CK777" s="4"/>
      <c r="CL777" s="4"/>
      <c r="CM777" s="4"/>
      <c r="CN777" s="4"/>
      <c r="CP777" s="29"/>
      <c r="CQ777" s="33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42"/>
      <c r="DQ777" s="78"/>
      <c r="DR777" s="101"/>
      <c r="DS777" s="33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  <c r="EG777" s="29"/>
      <c r="EH777" s="29"/>
      <c r="EI777" s="29"/>
      <c r="EJ777" s="29"/>
      <c r="EK777" s="29"/>
      <c r="EL777" s="29"/>
      <c r="EM777" s="29"/>
      <c r="EN777" s="29"/>
      <c r="EO777" s="29"/>
      <c r="EP777" s="29"/>
      <c r="EQ777" s="29"/>
      <c r="ER777" s="29"/>
      <c r="ES777" s="29"/>
      <c r="ET777" s="29"/>
      <c r="EU777" s="29"/>
      <c r="EV777" s="29"/>
      <c r="EW777" s="29"/>
      <c r="EX777" s="29"/>
      <c r="EY777" s="29"/>
      <c r="EZ777" s="29"/>
      <c r="FA777" s="119"/>
      <c r="FB777" s="119"/>
      <c r="FC777" s="119"/>
      <c r="FD777" s="119"/>
      <c r="FE777" s="119"/>
      <c r="FF777" s="119"/>
      <c r="FG777" s="119"/>
      <c r="FH777" s="119"/>
      <c r="FI777" s="119"/>
    </row>
    <row r="778" spans="1:165" s="45" customFormat="1" x14ac:dyDescent="0.25">
      <c r="A778" s="29"/>
      <c r="B778" s="35"/>
      <c r="C778" s="35"/>
      <c r="D778" s="4"/>
      <c r="E778" s="35"/>
      <c r="F778" s="4"/>
      <c r="G778" s="35"/>
      <c r="I778" s="35"/>
      <c r="K778" s="11"/>
      <c r="M778" s="4"/>
      <c r="N778" s="46"/>
      <c r="P778" s="35"/>
      <c r="Q778" s="29"/>
      <c r="R778" s="35"/>
      <c r="T778" s="23"/>
      <c r="U778" s="23"/>
      <c r="V778" s="96"/>
      <c r="W778" s="96"/>
      <c r="X778" s="23"/>
      <c r="Y778" s="96"/>
      <c r="Z778" s="96"/>
      <c r="AA778" s="23"/>
      <c r="AB778" s="96"/>
      <c r="AC778" s="96"/>
      <c r="AD778" s="23"/>
      <c r="AE778" s="96"/>
      <c r="AF778" s="96"/>
      <c r="AG778" s="23"/>
      <c r="AH778" s="96"/>
      <c r="AI778" s="96"/>
      <c r="AJ778" s="23"/>
      <c r="AK778" s="96"/>
      <c r="AL778" s="96"/>
      <c r="AM778" s="23"/>
      <c r="AN778" s="96"/>
      <c r="AO778" s="96"/>
      <c r="AP778" s="23"/>
      <c r="AQ778" s="96"/>
      <c r="AR778" s="96"/>
      <c r="AS778" s="23"/>
      <c r="AT778" s="4"/>
      <c r="AU778" s="4"/>
      <c r="AV778" s="35"/>
      <c r="AW778" s="4"/>
      <c r="AX778" s="156"/>
      <c r="AY778" s="104"/>
      <c r="AZ778" s="7"/>
      <c r="BA778" s="12"/>
      <c r="BB778" s="12"/>
      <c r="BC778" s="7"/>
      <c r="BD778" s="12"/>
      <c r="BE778" s="12"/>
      <c r="BF778" s="4"/>
      <c r="BG778" s="12"/>
      <c r="BH778" s="36"/>
      <c r="BI778" s="147"/>
      <c r="BJ778" s="12"/>
      <c r="BK778" s="36"/>
      <c r="BL778" s="147"/>
      <c r="BM778" s="12"/>
      <c r="BN778" s="36"/>
      <c r="BO778" s="147"/>
      <c r="BP778" s="160"/>
      <c r="BQ778" s="14"/>
      <c r="BR778" s="4"/>
      <c r="BS778" s="4"/>
      <c r="BU778" s="147"/>
      <c r="BV778" s="4"/>
      <c r="BW778" s="4"/>
      <c r="BX778" s="147"/>
      <c r="BY778" s="4"/>
      <c r="CA778" s="147"/>
      <c r="CB778" s="4"/>
      <c r="CD778" s="147"/>
      <c r="CF778" s="4"/>
      <c r="CG778" s="9"/>
      <c r="CH778" s="35"/>
      <c r="CI778" s="4"/>
      <c r="CJ778" s="145"/>
      <c r="CK778" s="4"/>
      <c r="CL778" s="4"/>
      <c r="CM778" s="4"/>
      <c r="CN778" s="4"/>
      <c r="CP778" s="29"/>
      <c r="CQ778" s="33"/>
      <c r="CR778" s="78"/>
      <c r="CS778" s="78"/>
      <c r="CT778" s="78"/>
      <c r="CU778" s="78"/>
      <c r="CV778" s="78"/>
      <c r="CW778" s="78"/>
      <c r="CX778" s="78"/>
      <c r="CY778" s="78"/>
      <c r="CZ778" s="78"/>
      <c r="DA778" s="78"/>
      <c r="DB778" s="78"/>
      <c r="DC778" s="78"/>
      <c r="DD778" s="78"/>
      <c r="DE778" s="78"/>
      <c r="DF778" s="78"/>
      <c r="DG778" s="78"/>
      <c r="DH778" s="78"/>
      <c r="DI778" s="78"/>
      <c r="DJ778" s="78"/>
      <c r="DK778" s="78"/>
      <c r="DL778" s="78"/>
      <c r="DM778" s="78"/>
      <c r="DN778" s="78"/>
      <c r="DO778" s="78"/>
      <c r="DP778" s="42"/>
      <c r="DQ778" s="78"/>
      <c r="DR778" s="101"/>
      <c r="DS778" s="33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  <c r="EG778" s="29"/>
      <c r="EH778" s="29"/>
      <c r="EI778" s="29"/>
      <c r="EJ778" s="29"/>
      <c r="EK778" s="29"/>
      <c r="EL778" s="29"/>
      <c r="EM778" s="29"/>
      <c r="EN778" s="29"/>
      <c r="EO778" s="29"/>
      <c r="EP778" s="29"/>
      <c r="EQ778" s="29"/>
      <c r="ER778" s="29"/>
      <c r="ES778" s="29"/>
      <c r="ET778" s="29"/>
      <c r="EU778" s="29"/>
      <c r="EV778" s="29"/>
      <c r="EW778" s="29"/>
      <c r="EX778" s="29"/>
      <c r="EY778" s="29"/>
      <c r="EZ778" s="29"/>
      <c r="FA778" s="119"/>
      <c r="FB778" s="119"/>
      <c r="FC778" s="119"/>
      <c r="FD778" s="119"/>
      <c r="FE778" s="119"/>
      <c r="FF778" s="119"/>
      <c r="FG778" s="119"/>
      <c r="FH778" s="119"/>
      <c r="FI778" s="119"/>
    </row>
    <row r="779" spans="1:165" s="45" customFormat="1" x14ac:dyDescent="0.25">
      <c r="A779" s="29"/>
      <c r="B779" s="35"/>
      <c r="C779" s="35"/>
      <c r="D779" s="4"/>
      <c r="E779" s="35"/>
      <c r="F779" s="4"/>
      <c r="G779" s="35"/>
      <c r="I779" s="35"/>
      <c r="K779" s="11"/>
      <c r="M779" s="4"/>
      <c r="N779" s="46"/>
      <c r="P779" s="35"/>
      <c r="Q779" s="29"/>
      <c r="R779" s="35"/>
      <c r="T779" s="23"/>
      <c r="U779" s="23"/>
      <c r="V779" s="96"/>
      <c r="W779" s="96"/>
      <c r="X779" s="23"/>
      <c r="Y779" s="96"/>
      <c r="Z779" s="96"/>
      <c r="AA779" s="23"/>
      <c r="AB779" s="96"/>
      <c r="AC779" s="96"/>
      <c r="AD779" s="23"/>
      <c r="AE779" s="96"/>
      <c r="AF779" s="96"/>
      <c r="AG779" s="23"/>
      <c r="AH779" s="96"/>
      <c r="AI779" s="96"/>
      <c r="AJ779" s="23"/>
      <c r="AK779" s="96"/>
      <c r="AL779" s="96"/>
      <c r="AM779" s="23"/>
      <c r="AN779" s="96"/>
      <c r="AO779" s="96"/>
      <c r="AP779" s="23"/>
      <c r="AQ779" s="96"/>
      <c r="AR779" s="96"/>
      <c r="AS779" s="23"/>
      <c r="AT779" s="4"/>
      <c r="AU779" s="4"/>
      <c r="AV779" s="35"/>
      <c r="AW779" s="4"/>
      <c r="AX779" s="156"/>
      <c r="AY779" s="104"/>
      <c r="AZ779" s="7"/>
      <c r="BA779" s="12"/>
      <c r="BB779" s="12"/>
      <c r="BC779" s="7"/>
      <c r="BD779" s="12"/>
      <c r="BE779" s="12"/>
      <c r="BF779" s="4"/>
      <c r="BG779" s="12"/>
      <c r="BH779" s="36"/>
      <c r="BI779" s="147"/>
      <c r="BJ779" s="12"/>
      <c r="BK779" s="36"/>
      <c r="BL779" s="147"/>
      <c r="BM779" s="12"/>
      <c r="BN779" s="36"/>
      <c r="BO779" s="147"/>
      <c r="BP779" s="160"/>
      <c r="BQ779" s="14"/>
      <c r="BR779" s="4"/>
      <c r="BS779" s="4"/>
      <c r="BU779" s="147"/>
      <c r="BV779" s="4"/>
      <c r="BW779" s="4"/>
      <c r="BX779" s="147"/>
      <c r="BY779" s="4"/>
      <c r="CA779" s="147"/>
      <c r="CB779" s="4"/>
      <c r="CD779" s="147"/>
      <c r="CF779" s="4"/>
      <c r="CG779" s="9"/>
      <c r="CH779" s="35"/>
      <c r="CI779" s="4"/>
      <c r="CJ779" s="145"/>
      <c r="CK779" s="4"/>
      <c r="CL779" s="4"/>
      <c r="CM779" s="4"/>
      <c r="CN779" s="4"/>
      <c r="CP779" s="29"/>
      <c r="CQ779" s="33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42"/>
      <c r="DQ779" s="78"/>
      <c r="DR779" s="101"/>
      <c r="DS779" s="33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  <c r="EG779" s="29"/>
      <c r="EH779" s="29"/>
      <c r="EI779" s="29"/>
      <c r="EJ779" s="29"/>
      <c r="EK779" s="29"/>
      <c r="EL779" s="29"/>
      <c r="EM779" s="29"/>
      <c r="EN779" s="29"/>
      <c r="EO779" s="29"/>
      <c r="EP779" s="29"/>
      <c r="EQ779" s="29"/>
      <c r="ER779" s="29"/>
      <c r="ES779" s="29"/>
      <c r="ET779" s="29"/>
      <c r="EU779" s="29"/>
      <c r="EV779" s="29"/>
      <c r="EW779" s="29"/>
      <c r="EX779" s="29"/>
      <c r="EY779" s="29"/>
      <c r="EZ779" s="29"/>
      <c r="FA779" s="119"/>
      <c r="FB779" s="119"/>
      <c r="FC779" s="119"/>
      <c r="FD779" s="119"/>
      <c r="FE779" s="119"/>
      <c r="FF779" s="119"/>
      <c r="FG779" s="119"/>
      <c r="FH779" s="119"/>
      <c r="FI779" s="119"/>
    </row>
    <row r="780" spans="1:165" s="45" customFormat="1" x14ac:dyDescent="0.25">
      <c r="A780" s="29"/>
      <c r="B780" s="35"/>
      <c r="C780" s="35"/>
      <c r="D780" s="4"/>
      <c r="E780" s="35"/>
      <c r="F780" s="4"/>
      <c r="G780" s="35"/>
      <c r="I780" s="35"/>
      <c r="K780" s="11"/>
      <c r="M780" s="4"/>
      <c r="N780" s="46"/>
      <c r="P780" s="35"/>
      <c r="Q780" s="29"/>
      <c r="R780" s="35"/>
      <c r="T780" s="23"/>
      <c r="U780" s="23"/>
      <c r="V780" s="96"/>
      <c r="W780" s="96"/>
      <c r="X780" s="23"/>
      <c r="Y780" s="96"/>
      <c r="Z780" s="96"/>
      <c r="AA780" s="23"/>
      <c r="AB780" s="96"/>
      <c r="AC780" s="96"/>
      <c r="AD780" s="23"/>
      <c r="AE780" s="96"/>
      <c r="AF780" s="96"/>
      <c r="AG780" s="23"/>
      <c r="AH780" s="96"/>
      <c r="AI780" s="96"/>
      <c r="AJ780" s="23"/>
      <c r="AK780" s="96"/>
      <c r="AL780" s="96"/>
      <c r="AM780" s="23"/>
      <c r="AN780" s="96"/>
      <c r="AO780" s="96"/>
      <c r="AP780" s="23"/>
      <c r="AQ780" s="96"/>
      <c r="AR780" s="96"/>
      <c r="AS780" s="23"/>
      <c r="AT780" s="4"/>
      <c r="AU780" s="4"/>
      <c r="AV780" s="35"/>
      <c r="AW780" s="4"/>
      <c r="AX780" s="156"/>
      <c r="AY780" s="104"/>
      <c r="AZ780" s="7"/>
      <c r="BA780" s="12"/>
      <c r="BB780" s="12"/>
      <c r="BC780" s="7"/>
      <c r="BD780" s="12"/>
      <c r="BE780" s="12"/>
      <c r="BF780" s="4"/>
      <c r="BG780" s="12"/>
      <c r="BH780" s="36"/>
      <c r="BI780" s="147"/>
      <c r="BJ780" s="12"/>
      <c r="BK780" s="36"/>
      <c r="BL780" s="147"/>
      <c r="BM780" s="12"/>
      <c r="BN780" s="36"/>
      <c r="BO780" s="147"/>
      <c r="BP780" s="160"/>
      <c r="BQ780" s="14"/>
      <c r="BR780" s="4"/>
      <c r="BS780" s="4"/>
      <c r="BU780" s="147"/>
      <c r="BV780" s="4"/>
      <c r="BW780" s="4"/>
      <c r="BX780" s="147"/>
      <c r="BY780" s="4"/>
      <c r="CA780" s="147"/>
      <c r="CB780" s="4"/>
      <c r="CD780" s="147"/>
      <c r="CF780" s="4"/>
      <c r="CG780" s="9"/>
      <c r="CH780" s="35"/>
      <c r="CI780" s="4"/>
      <c r="CJ780" s="145"/>
      <c r="CK780" s="4"/>
      <c r="CL780" s="4"/>
      <c r="CM780" s="4"/>
      <c r="CN780" s="4"/>
      <c r="CP780" s="29"/>
      <c r="CQ780" s="33"/>
      <c r="CR780" s="78"/>
      <c r="CS780" s="78"/>
      <c r="CT780" s="78"/>
      <c r="CU780" s="78"/>
      <c r="CV780" s="78"/>
      <c r="CW780" s="78"/>
      <c r="CX780" s="78"/>
      <c r="CY780" s="78"/>
      <c r="CZ780" s="78"/>
      <c r="DA780" s="78"/>
      <c r="DB780" s="78"/>
      <c r="DC780" s="78"/>
      <c r="DD780" s="78"/>
      <c r="DE780" s="78"/>
      <c r="DF780" s="78"/>
      <c r="DG780" s="78"/>
      <c r="DH780" s="78"/>
      <c r="DI780" s="78"/>
      <c r="DJ780" s="78"/>
      <c r="DK780" s="78"/>
      <c r="DL780" s="78"/>
      <c r="DM780" s="78"/>
      <c r="DN780" s="78"/>
      <c r="DO780" s="78"/>
      <c r="DP780" s="42"/>
      <c r="DQ780" s="78"/>
      <c r="DR780" s="101"/>
      <c r="DS780" s="33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  <c r="EG780" s="29"/>
      <c r="EH780" s="29"/>
      <c r="EI780" s="29"/>
      <c r="EJ780" s="29"/>
      <c r="EK780" s="29"/>
      <c r="EL780" s="29"/>
      <c r="EM780" s="29"/>
      <c r="EN780" s="29"/>
      <c r="EO780" s="29"/>
      <c r="EP780" s="29"/>
      <c r="EQ780" s="29"/>
      <c r="ER780" s="29"/>
      <c r="ES780" s="29"/>
      <c r="ET780" s="29"/>
      <c r="EU780" s="29"/>
      <c r="EV780" s="29"/>
      <c r="EW780" s="29"/>
      <c r="EX780" s="29"/>
      <c r="EY780" s="29"/>
      <c r="EZ780" s="29"/>
      <c r="FA780" s="119"/>
      <c r="FB780" s="119"/>
      <c r="FC780" s="119"/>
      <c r="FD780" s="119"/>
      <c r="FE780" s="119"/>
      <c r="FF780" s="119"/>
      <c r="FG780" s="119"/>
      <c r="FH780" s="119"/>
      <c r="FI780" s="119"/>
    </row>
    <row r="781" spans="1:165" s="45" customFormat="1" x14ac:dyDescent="0.25">
      <c r="A781" s="29"/>
      <c r="B781" s="35"/>
      <c r="C781" s="35"/>
      <c r="D781" s="4"/>
      <c r="E781" s="35"/>
      <c r="F781" s="4"/>
      <c r="G781" s="35"/>
      <c r="I781" s="35"/>
      <c r="K781" s="11"/>
      <c r="M781" s="4"/>
      <c r="N781" s="46"/>
      <c r="P781" s="35"/>
      <c r="Q781" s="29"/>
      <c r="R781" s="35"/>
      <c r="T781" s="23"/>
      <c r="U781" s="23"/>
      <c r="V781" s="96"/>
      <c r="W781" s="96"/>
      <c r="X781" s="23"/>
      <c r="Y781" s="96"/>
      <c r="Z781" s="96"/>
      <c r="AA781" s="23"/>
      <c r="AB781" s="96"/>
      <c r="AC781" s="96"/>
      <c r="AD781" s="23"/>
      <c r="AE781" s="96"/>
      <c r="AF781" s="96"/>
      <c r="AG781" s="23"/>
      <c r="AH781" s="96"/>
      <c r="AI781" s="96"/>
      <c r="AJ781" s="23"/>
      <c r="AK781" s="96"/>
      <c r="AL781" s="96"/>
      <c r="AM781" s="23"/>
      <c r="AN781" s="96"/>
      <c r="AO781" s="96"/>
      <c r="AP781" s="23"/>
      <c r="AQ781" s="96"/>
      <c r="AR781" s="96"/>
      <c r="AS781" s="23"/>
      <c r="AT781" s="4"/>
      <c r="AU781" s="4"/>
      <c r="AV781" s="35"/>
      <c r="AW781" s="4"/>
      <c r="AX781" s="156"/>
      <c r="AY781" s="104"/>
      <c r="AZ781" s="7"/>
      <c r="BA781" s="12"/>
      <c r="BB781" s="12"/>
      <c r="BC781" s="7"/>
      <c r="BD781" s="12"/>
      <c r="BE781" s="12"/>
      <c r="BF781" s="4"/>
      <c r="BG781" s="12"/>
      <c r="BH781" s="36"/>
      <c r="BI781" s="147"/>
      <c r="BJ781" s="12"/>
      <c r="BK781" s="36"/>
      <c r="BL781" s="147"/>
      <c r="BM781" s="12"/>
      <c r="BN781" s="36"/>
      <c r="BO781" s="147"/>
      <c r="BP781" s="160"/>
      <c r="BQ781" s="14"/>
      <c r="BR781" s="4"/>
      <c r="BS781" s="4"/>
      <c r="BU781" s="147"/>
      <c r="BV781" s="4"/>
      <c r="BW781" s="4"/>
      <c r="BX781" s="147"/>
      <c r="BY781" s="4"/>
      <c r="CA781" s="147"/>
      <c r="CB781" s="4"/>
      <c r="CD781" s="147"/>
      <c r="CF781" s="4"/>
      <c r="CG781" s="9"/>
      <c r="CH781" s="35"/>
      <c r="CI781" s="4"/>
      <c r="CJ781" s="145"/>
      <c r="CK781" s="4"/>
      <c r="CL781" s="4"/>
      <c r="CM781" s="4"/>
      <c r="CN781" s="4"/>
      <c r="CP781" s="29"/>
      <c r="CQ781" s="33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42"/>
      <c r="DQ781" s="78"/>
      <c r="DR781" s="101"/>
      <c r="DS781" s="33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  <c r="EK781" s="29"/>
      <c r="EL781" s="29"/>
      <c r="EM781" s="29"/>
      <c r="EN781" s="29"/>
      <c r="EO781" s="29"/>
      <c r="EP781" s="29"/>
      <c r="EQ781" s="29"/>
      <c r="ER781" s="29"/>
      <c r="ES781" s="29"/>
      <c r="ET781" s="29"/>
      <c r="EU781" s="29"/>
      <c r="EV781" s="29"/>
      <c r="EW781" s="29"/>
      <c r="EX781" s="29"/>
      <c r="EY781" s="29"/>
      <c r="EZ781" s="29"/>
      <c r="FA781" s="119"/>
      <c r="FB781" s="119"/>
      <c r="FC781" s="119"/>
      <c r="FD781" s="119"/>
      <c r="FE781" s="119"/>
      <c r="FF781" s="119"/>
      <c r="FG781" s="119"/>
      <c r="FH781" s="119"/>
      <c r="FI781" s="119"/>
    </row>
    <row r="782" spans="1:165" s="45" customFormat="1" x14ac:dyDescent="0.25">
      <c r="A782" s="29"/>
      <c r="B782" s="35"/>
      <c r="C782" s="35"/>
      <c r="D782" s="4"/>
      <c r="E782" s="35"/>
      <c r="F782" s="4"/>
      <c r="G782" s="35"/>
      <c r="I782" s="35"/>
      <c r="K782" s="11"/>
      <c r="M782" s="4"/>
      <c r="N782" s="46"/>
      <c r="P782" s="35"/>
      <c r="Q782" s="29"/>
      <c r="R782" s="35"/>
      <c r="T782" s="23"/>
      <c r="U782" s="23"/>
      <c r="V782" s="96"/>
      <c r="W782" s="96"/>
      <c r="X782" s="23"/>
      <c r="Y782" s="96"/>
      <c r="Z782" s="96"/>
      <c r="AA782" s="23"/>
      <c r="AB782" s="96"/>
      <c r="AC782" s="96"/>
      <c r="AD782" s="23"/>
      <c r="AE782" s="96"/>
      <c r="AF782" s="96"/>
      <c r="AG782" s="23"/>
      <c r="AH782" s="96"/>
      <c r="AI782" s="96"/>
      <c r="AJ782" s="23"/>
      <c r="AK782" s="96"/>
      <c r="AL782" s="96"/>
      <c r="AM782" s="23"/>
      <c r="AN782" s="96"/>
      <c r="AO782" s="96"/>
      <c r="AP782" s="23"/>
      <c r="AQ782" s="96"/>
      <c r="AR782" s="96"/>
      <c r="AS782" s="23"/>
      <c r="AT782" s="4"/>
      <c r="AU782" s="4"/>
      <c r="AV782" s="35"/>
      <c r="AW782" s="4"/>
      <c r="AX782" s="156"/>
      <c r="AY782" s="104"/>
      <c r="AZ782" s="7"/>
      <c r="BA782" s="12"/>
      <c r="BB782" s="12"/>
      <c r="BC782" s="7"/>
      <c r="BD782" s="12"/>
      <c r="BE782" s="12"/>
      <c r="BF782" s="4"/>
      <c r="BG782" s="12"/>
      <c r="BH782" s="36"/>
      <c r="BI782" s="147"/>
      <c r="BJ782" s="12"/>
      <c r="BK782" s="36"/>
      <c r="BL782" s="147"/>
      <c r="BM782" s="12"/>
      <c r="BN782" s="36"/>
      <c r="BO782" s="147"/>
      <c r="BP782" s="160"/>
      <c r="BQ782" s="14"/>
      <c r="BR782" s="4"/>
      <c r="BS782" s="4"/>
      <c r="BU782" s="147"/>
      <c r="BV782" s="4"/>
      <c r="BW782" s="4"/>
      <c r="BX782" s="147"/>
      <c r="BY782" s="4"/>
      <c r="CA782" s="147"/>
      <c r="CB782" s="4"/>
      <c r="CD782" s="147"/>
      <c r="CF782" s="4"/>
      <c r="CG782" s="9"/>
      <c r="CH782" s="35"/>
      <c r="CI782" s="4"/>
      <c r="CJ782" s="145"/>
      <c r="CK782" s="4"/>
      <c r="CL782" s="4"/>
      <c r="CM782" s="4"/>
      <c r="CN782" s="4"/>
      <c r="CP782" s="29"/>
      <c r="CQ782" s="33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42"/>
      <c r="DQ782" s="78"/>
      <c r="DR782" s="101"/>
      <c r="DS782" s="33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  <c r="EG782" s="29"/>
      <c r="EH782" s="29"/>
      <c r="EI782" s="29"/>
      <c r="EJ782" s="29"/>
      <c r="EK782" s="29"/>
      <c r="EL782" s="29"/>
      <c r="EM782" s="29"/>
      <c r="EN782" s="29"/>
      <c r="EO782" s="29"/>
      <c r="EP782" s="29"/>
      <c r="EQ782" s="29"/>
      <c r="ER782" s="29"/>
      <c r="ES782" s="29"/>
      <c r="ET782" s="29"/>
      <c r="EU782" s="29"/>
      <c r="EV782" s="29"/>
      <c r="EW782" s="29"/>
      <c r="EX782" s="29"/>
      <c r="EY782" s="29"/>
      <c r="EZ782" s="29"/>
      <c r="FA782" s="119"/>
      <c r="FB782" s="119"/>
      <c r="FC782" s="119"/>
      <c r="FD782" s="119"/>
      <c r="FE782" s="119"/>
      <c r="FF782" s="119"/>
      <c r="FG782" s="119"/>
      <c r="FH782" s="119"/>
      <c r="FI782" s="119"/>
    </row>
    <row r="783" spans="1:165" s="45" customFormat="1" x14ac:dyDescent="0.25">
      <c r="A783" s="29"/>
      <c r="B783" s="35"/>
      <c r="C783" s="35"/>
      <c r="D783" s="4"/>
      <c r="E783" s="35"/>
      <c r="F783" s="4"/>
      <c r="G783" s="35"/>
      <c r="I783" s="35"/>
      <c r="K783" s="11"/>
      <c r="M783" s="4"/>
      <c r="N783" s="46"/>
      <c r="P783" s="35"/>
      <c r="Q783" s="29"/>
      <c r="R783" s="35"/>
      <c r="T783" s="23"/>
      <c r="U783" s="23"/>
      <c r="V783" s="96"/>
      <c r="W783" s="96"/>
      <c r="X783" s="23"/>
      <c r="Y783" s="96"/>
      <c r="Z783" s="96"/>
      <c r="AA783" s="23"/>
      <c r="AB783" s="96"/>
      <c r="AC783" s="96"/>
      <c r="AD783" s="23"/>
      <c r="AE783" s="96"/>
      <c r="AF783" s="96"/>
      <c r="AG783" s="23"/>
      <c r="AH783" s="96"/>
      <c r="AI783" s="96"/>
      <c r="AJ783" s="23"/>
      <c r="AK783" s="96"/>
      <c r="AL783" s="96"/>
      <c r="AM783" s="23"/>
      <c r="AN783" s="96"/>
      <c r="AO783" s="96"/>
      <c r="AP783" s="23"/>
      <c r="AQ783" s="96"/>
      <c r="AR783" s="96"/>
      <c r="AS783" s="23"/>
      <c r="AT783" s="4"/>
      <c r="AU783" s="4"/>
      <c r="AV783" s="35"/>
      <c r="AW783" s="4"/>
      <c r="AX783" s="156"/>
      <c r="AY783" s="104"/>
      <c r="AZ783" s="7"/>
      <c r="BA783" s="12"/>
      <c r="BB783" s="12"/>
      <c r="BC783" s="7"/>
      <c r="BD783" s="12"/>
      <c r="BE783" s="12"/>
      <c r="BF783" s="4"/>
      <c r="BG783" s="12"/>
      <c r="BH783" s="36"/>
      <c r="BI783" s="147"/>
      <c r="BJ783" s="12"/>
      <c r="BK783" s="36"/>
      <c r="BL783" s="147"/>
      <c r="BM783" s="12"/>
      <c r="BN783" s="36"/>
      <c r="BO783" s="147"/>
      <c r="BP783" s="160"/>
      <c r="BQ783" s="14"/>
      <c r="BR783" s="4"/>
      <c r="BS783" s="4"/>
      <c r="BU783" s="147"/>
      <c r="BV783" s="4"/>
      <c r="BW783" s="4"/>
      <c r="BX783" s="147"/>
      <c r="BY783" s="4"/>
      <c r="CA783" s="147"/>
      <c r="CB783" s="4"/>
      <c r="CD783" s="147"/>
      <c r="CF783" s="4"/>
      <c r="CG783" s="9"/>
      <c r="CH783" s="35"/>
      <c r="CI783" s="4"/>
      <c r="CJ783" s="145"/>
      <c r="CK783" s="4"/>
      <c r="CL783" s="4"/>
      <c r="CM783" s="4"/>
      <c r="CN783" s="4"/>
      <c r="CP783" s="29"/>
      <c r="CQ783" s="33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  <c r="DK783" s="78"/>
      <c r="DL783" s="78"/>
      <c r="DM783" s="78"/>
      <c r="DN783" s="78"/>
      <c r="DO783" s="78"/>
      <c r="DP783" s="42"/>
      <c r="DQ783" s="78"/>
      <c r="DR783" s="101"/>
      <c r="DS783" s="33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  <c r="EG783" s="29"/>
      <c r="EH783" s="29"/>
      <c r="EI783" s="29"/>
      <c r="EJ783" s="29"/>
      <c r="EK783" s="29"/>
      <c r="EL783" s="29"/>
      <c r="EM783" s="29"/>
      <c r="EN783" s="29"/>
      <c r="EO783" s="29"/>
      <c r="EP783" s="29"/>
      <c r="EQ783" s="29"/>
      <c r="ER783" s="29"/>
      <c r="ES783" s="29"/>
      <c r="ET783" s="29"/>
      <c r="EU783" s="29"/>
      <c r="EV783" s="29"/>
      <c r="EW783" s="29"/>
      <c r="EX783" s="29"/>
      <c r="EY783" s="29"/>
      <c r="EZ783" s="29"/>
      <c r="FA783" s="119"/>
      <c r="FB783" s="119"/>
      <c r="FC783" s="119"/>
      <c r="FD783" s="119"/>
      <c r="FE783" s="119"/>
      <c r="FF783" s="119"/>
      <c r="FG783" s="119"/>
      <c r="FH783" s="119"/>
      <c r="FI783" s="119"/>
    </row>
    <row r="784" spans="1:165" s="45" customFormat="1" x14ac:dyDescent="0.25">
      <c r="A784" s="29"/>
      <c r="B784" s="35"/>
      <c r="C784" s="35"/>
      <c r="D784" s="4"/>
      <c r="E784" s="35"/>
      <c r="F784" s="4"/>
      <c r="G784" s="35"/>
      <c r="I784" s="35"/>
      <c r="K784" s="11"/>
      <c r="M784" s="4"/>
      <c r="N784" s="46"/>
      <c r="P784" s="35"/>
      <c r="Q784" s="29"/>
      <c r="R784" s="35"/>
      <c r="T784" s="23"/>
      <c r="U784" s="23"/>
      <c r="V784" s="96"/>
      <c r="W784" s="96"/>
      <c r="X784" s="23"/>
      <c r="Y784" s="96"/>
      <c r="Z784" s="96"/>
      <c r="AA784" s="23"/>
      <c r="AB784" s="96"/>
      <c r="AC784" s="96"/>
      <c r="AD784" s="23"/>
      <c r="AE784" s="96"/>
      <c r="AF784" s="96"/>
      <c r="AG784" s="23"/>
      <c r="AH784" s="96"/>
      <c r="AI784" s="96"/>
      <c r="AJ784" s="23"/>
      <c r="AK784" s="96"/>
      <c r="AL784" s="96"/>
      <c r="AM784" s="23"/>
      <c r="AN784" s="96"/>
      <c r="AO784" s="96"/>
      <c r="AP784" s="23"/>
      <c r="AQ784" s="96"/>
      <c r="AR784" s="96"/>
      <c r="AS784" s="23"/>
      <c r="AT784" s="4"/>
      <c r="AU784" s="4"/>
      <c r="AV784" s="35"/>
      <c r="AW784" s="4"/>
      <c r="AX784" s="156"/>
      <c r="AY784" s="104"/>
      <c r="AZ784" s="7"/>
      <c r="BA784" s="12"/>
      <c r="BB784" s="12"/>
      <c r="BC784" s="7"/>
      <c r="BD784" s="12"/>
      <c r="BE784" s="12"/>
      <c r="BF784" s="4"/>
      <c r="BG784" s="12"/>
      <c r="BH784" s="36"/>
      <c r="BI784" s="147"/>
      <c r="BJ784" s="12"/>
      <c r="BK784" s="36"/>
      <c r="BL784" s="147"/>
      <c r="BM784" s="12"/>
      <c r="BN784" s="36"/>
      <c r="BO784" s="147"/>
      <c r="BP784" s="160"/>
      <c r="BQ784" s="14"/>
      <c r="BR784" s="4"/>
      <c r="BS784" s="4"/>
      <c r="BU784" s="147"/>
      <c r="BV784" s="4"/>
      <c r="BW784" s="4"/>
      <c r="BX784" s="147"/>
      <c r="BY784" s="4"/>
      <c r="CA784" s="147"/>
      <c r="CB784" s="4"/>
      <c r="CD784" s="147"/>
      <c r="CF784" s="4"/>
      <c r="CG784" s="9"/>
      <c r="CH784" s="35"/>
      <c r="CI784" s="4"/>
      <c r="CJ784" s="145"/>
      <c r="CK784" s="4"/>
      <c r="CL784" s="4"/>
      <c r="CM784" s="4"/>
      <c r="CN784" s="4"/>
      <c r="CP784" s="29"/>
      <c r="CQ784" s="33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8"/>
      <c r="DF784" s="78"/>
      <c r="DG784" s="78"/>
      <c r="DH784" s="78"/>
      <c r="DI784" s="78"/>
      <c r="DJ784" s="78"/>
      <c r="DK784" s="78"/>
      <c r="DL784" s="78"/>
      <c r="DM784" s="78"/>
      <c r="DN784" s="78"/>
      <c r="DO784" s="78"/>
      <c r="DP784" s="42"/>
      <c r="DQ784" s="78"/>
      <c r="DR784" s="101"/>
      <c r="DS784" s="33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  <c r="EG784" s="29"/>
      <c r="EH784" s="29"/>
      <c r="EI784" s="29"/>
      <c r="EJ784" s="29"/>
      <c r="EK784" s="29"/>
      <c r="EL784" s="29"/>
      <c r="EM784" s="29"/>
      <c r="EN784" s="29"/>
      <c r="EO784" s="29"/>
      <c r="EP784" s="29"/>
      <c r="EQ784" s="29"/>
      <c r="ER784" s="29"/>
      <c r="ES784" s="29"/>
      <c r="ET784" s="29"/>
      <c r="EU784" s="29"/>
      <c r="EV784" s="29"/>
      <c r="EW784" s="29"/>
      <c r="EX784" s="29"/>
      <c r="EY784" s="29"/>
      <c r="EZ784" s="29"/>
      <c r="FA784" s="119"/>
      <c r="FB784" s="119"/>
      <c r="FC784" s="119"/>
      <c r="FD784" s="119"/>
      <c r="FE784" s="119"/>
      <c r="FF784" s="119"/>
      <c r="FG784" s="119"/>
      <c r="FH784" s="119"/>
      <c r="FI784" s="119"/>
    </row>
    <row r="785" spans="1:165" s="45" customFormat="1" x14ac:dyDescent="0.25">
      <c r="A785" s="29"/>
      <c r="B785" s="35"/>
      <c r="C785" s="35"/>
      <c r="D785" s="4"/>
      <c r="E785" s="35"/>
      <c r="F785" s="4"/>
      <c r="G785" s="35"/>
      <c r="I785" s="35"/>
      <c r="K785" s="11"/>
      <c r="M785" s="4"/>
      <c r="N785" s="46"/>
      <c r="P785" s="35"/>
      <c r="Q785" s="29"/>
      <c r="R785" s="35"/>
      <c r="T785" s="23"/>
      <c r="U785" s="23"/>
      <c r="V785" s="96"/>
      <c r="W785" s="96"/>
      <c r="X785" s="23"/>
      <c r="Y785" s="96"/>
      <c r="Z785" s="96"/>
      <c r="AA785" s="23"/>
      <c r="AB785" s="96"/>
      <c r="AC785" s="96"/>
      <c r="AD785" s="23"/>
      <c r="AE785" s="96"/>
      <c r="AF785" s="96"/>
      <c r="AG785" s="23"/>
      <c r="AH785" s="96"/>
      <c r="AI785" s="96"/>
      <c r="AJ785" s="23"/>
      <c r="AK785" s="96"/>
      <c r="AL785" s="96"/>
      <c r="AM785" s="23"/>
      <c r="AN785" s="96"/>
      <c r="AO785" s="96"/>
      <c r="AP785" s="23"/>
      <c r="AQ785" s="96"/>
      <c r="AR785" s="96"/>
      <c r="AS785" s="23"/>
      <c r="AT785" s="4"/>
      <c r="AU785" s="4"/>
      <c r="AV785" s="35"/>
      <c r="AW785" s="4"/>
      <c r="AX785" s="156"/>
      <c r="AY785" s="104"/>
      <c r="AZ785" s="7"/>
      <c r="BA785" s="12"/>
      <c r="BB785" s="12"/>
      <c r="BC785" s="7"/>
      <c r="BD785" s="12"/>
      <c r="BE785" s="12"/>
      <c r="BF785" s="4"/>
      <c r="BG785" s="12"/>
      <c r="BH785" s="36"/>
      <c r="BI785" s="147"/>
      <c r="BJ785" s="12"/>
      <c r="BK785" s="36"/>
      <c r="BL785" s="147"/>
      <c r="BM785" s="12"/>
      <c r="BN785" s="36"/>
      <c r="BO785" s="147"/>
      <c r="BP785" s="160"/>
      <c r="BQ785" s="14"/>
      <c r="BR785" s="4"/>
      <c r="BS785" s="4"/>
      <c r="BU785" s="147"/>
      <c r="BV785" s="4"/>
      <c r="BW785" s="4"/>
      <c r="BX785" s="147"/>
      <c r="BY785" s="4"/>
      <c r="CA785" s="147"/>
      <c r="CB785" s="4"/>
      <c r="CD785" s="147"/>
      <c r="CF785" s="4"/>
      <c r="CG785" s="9"/>
      <c r="CH785" s="35"/>
      <c r="CI785" s="4"/>
      <c r="CJ785" s="145"/>
      <c r="CK785" s="4"/>
      <c r="CL785" s="4"/>
      <c r="CM785" s="4"/>
      <c r="CN785" s="4"/>
      <c r="CP785" s="29"/>
      <c r="CQ785" s="33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  <c r="DN785" s="78"/>
      <c r="DO785" s="78"/>
      <c r="DP785" s="42"/>
      <c r="DQ785" s="78"/>
      <c r="DR785" s="101"/>
      <c r="DS785" s="33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  <c r="EG785" s="29"/>
      <c r="EH785" s="29"/>
      <c r="EI785" s="29"/>
      <c r="EJ785" s="29"/>
      <c r="EK785" s="29"/>
      <c r="EL785" s="29"/>
      <c r="EM785" s="29"/>
      <c r="EN785" s="29"/>
      <c r="EO785" s="29"/>
      <c r="EP785" s="29"/>
      <c r="EQ785" s="29"/>
      <c r="ER785" s="29"/>
      <c r="ES785" s="29"/>
      <c r="ET785" s="29"/>
      <c r="EU785" s="29"/>
      <c r="EV785" s="29"/>
      <c r="EW785" s="29"/>
      <c r="EX785" s="29"/>
      <c r="EY785" s="29"/>
      <c r="EZ785" s="29"/>
      <c r="FA785" s="119"/>
      <c r="FB785" s="119"/>
      <c r="FC785" s="119"/>
      <c r="FD785" s="119"/>
      <c r="FE785" s="119"/>
      <c r="FF785" s="119"/>
      <c r="FG785" s="119"/>
      <c r="FH785" s="119"/>
      <c r="FI785" s="119"/>
    </row>
    <row r="786" spans="1:165" s="45" customFormat="1" x14ac:dyDescent="0.25">
      <c r="A786" s="29"/>
      <c r="B786" s="35"/>
      <c r="C786" s="35"/>
      <c r="D786" s="4"/>
      <c r="E786" s="35"/>
      <c r="F786" s="4"/>
      <c r="G786" s="35"/>
      <c r="I786" s="35"/>
      <c r="K786" s="11"/>
      <c r="M786" s="4"/>
      <c r="N786" s="46"/>
      <c r="P786" s="35"/>
      <c r="Q786" s="29"/>
      <c r="R786" s="35"/>
      <c r="T786" s="23"/>
      <c r="U786" s="23"/>
      <c r="V786" s="96"/>
      <c r="W786" s="96"/>
      <c r="X786" s="23"/>
      <c r="Y786" s="96"/>
      <c r="Z786" s="96"/>
      <c r="AA786" s="23"/>
      <c r="AB786" s="96"/>
      <c r="AC786" s="96"/>
      <c r="AD786" s="23"/>
      <c r="AE786" s="96"/>
      <c r="AF786" s="96"/>
      <c r="AG786" s="23"/>
      <c r="AH786" s="96"/>
      <c r="AI786" s="96"/>
      <c r="AJ786" s="23"/>
      <c r="AK786" s="96"/>
      <c r="AL786" s="96"/>
      <c r="AM786" s="23"/>
      <c r="AN786" s="96"/>
      <c r="AO786" s="96"/>
      <c r="AP786" s="23"/>
      <c r="AQ786" s="96"/>
      <c r="AR786" s="96"/>
      <c r="AS786" s="23"/>
      <c r="AT786" s="4"/>
      <c r="AU786" s="4"/>
      <c r="AV786" s="35"/>
      <c r="AW786" s="4"/>
      <c r="AX786" s="156"/>
      <c r="AY786" s="104"/>
      <c r="AZ786" s="7"/>
      <c r="BA786" s="12"/>
      <c r="BB786" s="12"/>
      <c r="BC786" s="7"/>
      <c r="BD786" s="12"/>
      <c r="BE786" s="12"/>
      <c r="BF786" s="4"/>
      <c r="BG786" s="12"/>
      <c r="BH786" s="36"/>
      <c r="BI786" s="147"/>
      <c r="BJ786" s="12"/>
      <c r="BK786" s="36"/>
      <c r="BL786" s="147"/>
      <c r="BM786" s="12"/>
      <c r="BN786" s="36"/>
      <c r="BO786" s="147"/>
      <c r="BP786" s="160"/>
      <c r="BQ786" s="14"/>
      <c r="BR786" s="4"/>
      <c r="BS786" s="4"/>
      <c r="BU786" s="147"/>
      <c r="BV786" s="4"/>
      <c r="BW786" s="4"/>
      <c r="BX786" s="147"/>
      <c r="BY786" s="4"/>
      <c r="CA786" s="147"/>
      <c r="CB786" s="4"/>
      <c r="CD786" s="147"/>
      <c r="CF786" s="4"/>
      <c r="CG786" s="9"/>
      <c r="CH786" s="35"/>
      <c r="CI786" s="4"/>
      <c r="CJ786" s="145"/>
      <c r="CK786" s="4"/>
      <c r="CL786" s="4"/>
      <c r="CM786" s="4"/>
      <c r="CN786" s="4"/>
      <c r="CP786" s="29"/>
      <c r="CQ786" s="33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42"/>
      <c r="DQ786" s="78"/>
      <c r="DR786" s="101"/>
      <c r="DS786" s="33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  <c r="EG786" s="29"/>
      <c r="EH786" s="29"/>
      <c r="EI786" s="29"/>
      <c r="EJ786" s="29"/>
      <c r="EK786" s="29"/>
      <c r="EL786" s="29"/>
      <c r="EM786" s="29"/>
      <c r="EN786" s="29"/>
      <c r="EO786" s="29"/>
      <c r="EP786" s="29"/>
      <c r="EQ786" s="29"/>
      <c r="ER786" s="29"/>
      <c r="ES786" s="29"/>
      <c r="ET786" s="29"/>
      <c r="EU786" s="29"/>
      <c r="EV786" s="29"/>
      <c r="EW786" s="29"/>
      <c r="EX786" s="29"/>
      <c r="EY786" s="29"/>
      <c r="EZ786" s="29"/>
      <c r="FA786" s="119"/>
      <c r="FB786" s="119"/>
      <c r="FC786" s="119"/>
      <c r="FD786" s="119"/>
      <c r="FE786" s="119"/>
      <c r="FF786" s="119"/>
      <c r="FG786" s="119"/>
      <c r="FH786" s="119"/>
      <c r="FI786" s="119"/>
    </row>
    <row r="787" spans="1:165" s="45" customFormat="1" x14ac:dyDescent="0.25">
      <c r="A787" s="29"/>
      <c r="B787" s="35"/>
      <c r="C787" s="35"/>
      <c r="D787" s="4"/>
      <c r="E787" s="35"/>
      <c r="F787" s="4"/>
      <c r="G787" s="35"/>
      <c r="I787" s="35"/>
      <c r="K787" s="11"/>
      <c r="M787" s="4"/>
      <c r="N787" s="46"/>
      <c r="P787" s="35"/>
      <c r="Q787" s="29"/>
      <c r="R787" s="35"/>
      <c r="T787" s="23"/>
      <c r="U787" s="23"/>
      <c r="V787" s="96"/>
      <c r="W787" s="96"/>
      <c r="X787" s="23"/>
      <c r="Y787" s="96"/>
      <c r="Z787" s="96"/>
      <c r="AA787" s="23"/>
      <c r="AB787" s="96"/>
      <c r="AC787" s="96"/>
      <c r="AD787" s="23"/>
      <c r="AE787" s="96"/>
      <c r="AF787" s="96"/>
      <c r="AG787" s="23"/>
      <c r="AH787" s="96"/>
      <c r="AI787" s="96"/>
      <c r="AJ787" s="23"/>
      <c r="AK787" s="96"/>
      <c r="AL787" s="96"/>
      <c r="AM787" s="23"/>
      <c r="AN787" s="96"/>
      <c r="AO787" s="96"/>
      <c r="AP787" s="23"/>
      <c r="AQ787" s="96"/>
      <c r="AR787" s="96"/>
      <c r="AS787" s="23"/>
      <c r="AT787" s="4"/>
      <c r="AU787" s="4"/>
      <c r="AV787" s="35"/>
      <c r="AW787" s="4"/>
      <c r="AX787" s="156"/>
      <c r="AY787" s="104"/>
      <c r="AZ787" s="7"/>
      <c r="BA787" s="12"/>
      <c r="BB787" s="12"/>
      <c r="BC787" s="7"/>
      <c r="BD787" s="12"/>
      <c r="BE787" s="12"/>
      <c r="BF787" s="4"/>
      <c r="BG787" s="12"/>
      <c r="BH787" s="36"/>
      <c r="BI787" s="147"/>
      <c r="BJ787" s="12"/>
      <c r="BK787" s="36"/>
      <c r="BL787" s="147"/>
      <c r="BM787" s="12"/>
      <c r="BN787" s="36"/>
      <c r="BO787" s="147"/>
      <c r="BP787" s="160"/>
      <c r="BQ787" s="14"/>
      <c r="BR787" s="4"/>
      <c r="BS787" s="4"/>
      <c r="BU787" s="147"/>
      <c r="BV787" s="4"/>
      <c r="BW787" s="4"/>
      <c r="BX787" s="147"/>
      <c r="BY787" s="4"/>
      <c r="CA787" s="147"/>
      <c r="CB787" s="4"/>
      <c r="CD787" s="147"/>
      <c r="CF787" s="4"/>
      <c r="CG787" s="9"/>
      <c r="CH787" s="35"/>
      <c r="CI787" s="4"/>
      <c r="CJ787" s="145"/>
      <c r="CK787" s="4"/>
      <c r="CL787" s="4"/>
      <c r="CM787" s="4"/>
      <c r="CN787" s="4"/>
      <c r="CP787" s="29"/>
      <c r="CQ787" s="33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  <c r="DN787" s="78"/>
      <c r="DO787" s="78"/>
      <c r="DP787" s="42"/>
      <c r="DQ787" s="78"/>
      <c r="DR787" s="101"/>
      <c r="DS787" s="33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  <c r="EG787" s="29"/>
      <c r="EH787" s="29"/>
      <c r="EI787" s="29"/>
      <c r="EJ787" s="29"/>
      <c r="EK787" s="29"/>
      <c r="EL787" s="29"/>
      <c r="EM787" s="29"/>
      <c r="EN787" s="29"/>
      <c r="EO787" s="29"/>
      <c r="EP787" s="29"/>
      <c r="EQ787" s="29"/>
      <c r="ER787" s="29"/>
      <c r="ES787" s="29"/>
      <c r="ET787" s="29"/>
      <c r="EU787" s="29"/>
      <c r="EV787" s="29"/>
      <c r="EW787" s="29"/>
      <c r="EX787" s="29"/>
      <c r="EY787" s="29"/>
      <c r="EZ787" s="29"/>
      <c r="FA787" s="119"/>
      <c r="FB787" s="119"/>
      <c r="FC787" s="119"/>
      <c r="FD787" s="119"/>
      <c r="FE787" s="119"/>
      <c r="FF787" s="119"/>
      <c r="FG787" s="119"/>
      <c r="FH787" s="119"/>
      <c r="FI787" s="119"/>
    </row>
    <row r="788" spans="1:165" s="45" customFormat="1" x14ac:dyDescent="0.25">
      <c r="A788" s="29"/>
      <c r="B788" s="35"/>
      <c r="C788" s="35"/>
      <c r="D788" s="4"/>
      <c r="E788" s="35"/>
      <c r="F788" s="4"/>
      <c r="G788" s="35"/>
      <c r="I788" s="35"/>
      <c r="K788" s="11"/>
      <c r="M788" s="4"/>
      <c r="N788" s="46"/>
      <c r="P788" s="35"/>
      <c r="Q788" s="29"/>
      <c r="R788" s="35"/>
      <c r="T788" s="23"/>
      <c r="U788" s="23"/>
      <c r="V788" s="96"/>
      <c r="W788" s="96"/>
      <c r="X788" s="23"/>
      <c r="Y788" s="96"/>
      <c r="Z788" s="96"/>
      <c r="AA788" s="23"/>
      <c r="AB788" s="96"/>
      <c r="AC788" s="96"/>
      <c r="AD788" s="23"/>
      <c r="AE788" s="96"/>
      <c r="AF788" s="96"/>
      <c r="AG788" s="23"/>
      <c r="AH788" s="96"/>
      <c r="AI788" s="96"/>
      <c r="AJ788" s="23"/>
      <c r="AK788" s="96"/>
      <c r="AL788" s="96"/>
      <c r="AM788" s="23"/>
      <c r="AN788" s="96"/>
      <c r="AO788" s="96"/>
      <c r="AP788" s="23"/>
      <c r="AQ788" s="96"/>
      <c r="AR788" s="96"/>
      <c r="AS788" s="23"/>
      <c r="AT788" s="4"/>
      <c r="AU788" s="4"/>
      <c r="AV788" s="35"/>
      <c r="AW788" s="4"/>
      <c r="AX788" s="156"/>
      <c r="AY788" s="104"/>
      <c r="AZ788" s="7"/>
      <c r="BA788" s="12"/>
      <c r="BB788" s="12"/>
      <c r="BC788" s="7"/>
      <c r="BD788" s="12"/>
      <c r="BE788" s="12"/>
      <c r="BF788" s="4"/>
      <c r="BG788" s="12"/>
      <c r="BH788" s="36"/>
      <c r="BI788" s="147"/>
      <c r="BJ788" s="12"/>
      <c r="BK788" s="36"/>
      <c r="BL788" s="147"/>
      <c r="BM788" s="12"/>
      <c r="BN788" s="36"/>
      <c r="BO788" s="147"/>
      <c r="BP788" s="160"/>
      <c r="BQ788" s="14"/>
      <c r="BR788" s="4"/>
      <c r="BS788" s="4"/>
      <c r="BU788" s="147"/>
      <c r="BV788" s="4"/>
      <c r="BW788" s="4"/>
      <c r="BX788" s="147"/>
      <c r="BY788" s="4"/>
      <c r="CA788" s="147"/>
      <c r="CB788" s="4"/>
      <c r="CD788" s="147"/>
      <c r="CF788" s="4"/>
      <c r="CG788" s="9"/>
      <c r="CH788" s="35"/>
      <c r="CI788" s="4"/>
      <c r="CJ788" s="145"/>
      <c r="CK788" s="4"/>
      <c r="CL788" s="4"/>
      <c r="CM788" s="4"/>
      <c r="CN788" s="4"/>
      <c r="CP788" s="29"/>
      <c r="CQ788" s="33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  <c r="DN788" s="78"/>
      <c r="DO788" s="78"/>
      <c r="DP788" s="42"/>
      <c r="DQ788" s="78"/>
      <c r="DR788" s="101"/>
      <c r="DS788" s="33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  <c r="EG788" s="29"/>
      <c r="EH788" s="29"/>
      <c r="EI788" s="29"/>
      <c r="EJ788" s="29"/>
      <c r="EK788" s="29"/>
      <c r="EL788" s="29"/>
      <c r="EM788" s="29"/>
      <c r="EN788" s="29"/>
      <c r="EO788" s="29"/>
      <c r="EP788" s="29"/>
      <c r="EQ788" s="29"/>
      <c r="ER788" s="29"/>
      <c r="ES788" s="29"/>
      <c r="ET788" s="29"/>
      <c r="EU788" s="29"/>
      <c r="EV788" s="29"/>
      <c r="EW788" s="29"/>
      <c r="EX788" s="29"/>
      <c r="EY788" s="29"/>
      <c r="EZ788" s="29"/>
      <c r="FA788" s="119"/>
      <c r="FB788" s="119"/>
      <c r="FC788" s="119"/>
      <c r="FD788" s="119"/>
      <c r="FE788" s="119"/>
      <c r="FF788" s="119"/>
      <c r="FG788" s="119"/>
      <c r="FH788" s="119"/>
      <c r="FI788" s="119"/>
    </row>
    <row r="789" spans="1:165" s="45" customFormat="1" x14ac:dyDescent="0.25">
      <c r="A789" s="29"/>
      <c r="B789" s="35"/>
      <c r="C789" s="35"/>
      <c r="D789" s="4"/>
      <c r="E789" s="35"/>
      <c r="F789" s="4"/>
      <c r="G789" s="35"/>
      <c r="I789" s="35"/>
      <c r="K789" s="11"/>
      <c r="M789" s="4"/>
      <c r="N789" s="46"/>
      <c r="P789" s="35"/>
      <c r="Q789" s="29"/>
      <c r="R789" s="35"/>
      <c r="T789" s="23"/>
      <c r="U789" s="23"/>
      <c r="V789" s="96"/>
      <c r="W789" s="96"/>
      <c r="X789" s="23"/>
      <c r="Y789" s="96"/>
      <c r="Z789" s="96"/>
      <c r="AA789" s="23"/>
      <c r="AB789" s="96"/>
      <c r="AC789" s="96"/>
      <c r="AD789" s="23"/>
      <c r="AE789" s="96"/>
      <c r="AF789" s="96"/>
      <c r="AG789" s="23"/>
      <c r="AH789" s="96"/>
      <c r="AI789" s="96"/>
      <c r="AJ789" s="23"/>
      <c r="AK789" s="96"/>
      <c r="AL789" s="96"/>
      <c r="AM789" s="23"/>
      <c r="AN789" s="96"/>
      <c r="AO789" s="96"/>
      <c r="AP789" s="23"/>
      <c r="AQ789" s="96"/>
      <c r="AR789" s="96"/>
      <c r="AS789" s="23"/>
      <c r="AT789" s="4"/>
      <c r="AU789" s="4"/>
      <c r="AV789" s="35"/>
      <c r="AW789" s="4"/>
      <c r="AX789" s="156"/>
      <c r="AY789" s="104"/>
      <c r="AZ789" s="7"/>
      <c r="BA789" s="12"/>
      <c r="BB789" s="12"/>
      <c r="BC789" s="7"/>
      <c r="BD789" s="12"/>
      <c r="BE789" s="12"/>
      <c r="BF789" s="4"/>
      <c r="BG789" s="12"/>
      <c r="BH789" s="36"/>
      <c r="BI789" s="147"/>
      <c r="BJ789" s="12"/>
      <c r="BK789" s="36"/>
      <c r="BL789" s="147"/>
      <c r="BM789" s="12"/>
      <c r="BN789" s="36"/>
      <c r="BO789" s="147"/>
      <c r="BP789" s="160"/>
      <c r="BQ789" s="14"/>
      <c r="BR789" s="4"/>
      <c r="BS789" s="4"/>
      <c r="BU789" s="147"/>
      <c r="BV789" s="4"/>
      <c r="BW789" s="4"/>
      <c r="BX789" s="147"/>
      <c r="BY789" s="4"/>
      <c r="CA789" s="147"/>
      <c r="CB789" s="4"/>
      <c r="CD789" s="147"/>
      <c r="CF789" s="4"/>
      <c r="CG789" s="9"/>
      <c r="CH789" s="35"/>
      <c r="CI789" s="4"/>
      <c r="CJ789" s="145"/>
      <c r="CK789" s="4"/>
      <c r="CL789" s="4"/>
      <c r="CM789" s="4"/>
      <c r="CN789" s="4"/>
      <c r="CP789" s="29"/>
      <c r="CQ789" s="33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  <c r="DN789" s="78"/>
      <c r="DO789" s="78"/>
      <c r="DP789" s="42"/>
      <c r="DQ789" s="78"/>
      <c r="DR789" s="101"/>
      <c r="DS789" s="33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  <c r="EG789" s="29"/>
      <c r="EH789" s="29"/>
      <c r="EI789" s="29"/>
      <c r="EJ789" s="29"/>
      <c r="EK789" s="29"/>
      <c r="EL789" s="29"/>
      <c r="EM789" s="29"/>
      <c r="EN789" s="29"/>
      <c r="EO789" s="29"/>
      <c r="EP789" s="29"/>
      <c r="EQ789" s="29"/>
      <c r="ER789" s="29"/>
      <c r="ES789" s="29"/>
      <c r="ET789" s="29"/>
      <c r="EU789" s="29"/>
      <c r="EV789" s="29"/>
      <c r="EW789" s="29"/>
      <c r="EX789" s="29"/>
      <c r="EY789" s="29"/>
      <c r="EZ789" s="29"/>
      <c r="FA789" s="119"/>
      <c r="FB789" s="119"/>
      <c r="FC789" s="119"/>
      <c r="FD789" s="119"/>
      <c r="FE789" s="119"/>
      <c r="FF789" s="119"/>
      <c r="FG789" s="119"/>
      <c r="FH789" s="119"/>
      <c r="FI789" s="119"/>
    </row>
    <row r="790" spans="1:165" s="45" customFormat="1" x14ac:dyDescent="0.25">
      <c r="A790" s="29"/>
      <c r="B790" s="35"/>
      <c r="C790" s="35"/>
      <c r="D790" s="4"/>
      <c r="E790" s="35"/>
      <c r="F790" s="4"/>
      <c r="G790" s="35"/>
      <c r="I790" s="35"/>
      <c r="K790" s="11"/>
      <c r="M790" s="4"/>
      <c r="N790" s="46"/>
      <c r="P790" s="35"/>
      <c r="Q790" s="29"/>
      <c r="R790" s="35"/>
      <c r="T790" s="23"/>
      <c r="U790" s="23"/>
      <c r="V790" s="96"/>
      <c r="W790" s="96"/>
      <c r="X790" s="23"/>
      <c r="Y790" s="96"/>
      <c r="Z790" s="96"/>
      <c r="AA790" s="23"/>
      <c r="AB790" s="96"/>
      <c r="AC790" s="96"/>
      <c r="AD790" s="23"/>
      <c r="AE790" s="96"/>
      <c r="AF790" s="96"/>
      <c r="AG790" s="23"/>
      <c r="AH790" s="96"/>
      <c r="AI790" s="96"/>
      <c r="AJ790" s="23"/>
      <c r="AK790" s="96"/>
      <c r="AL790" s="96"/>
      <c r="AM790" s="23"/>
      <c r="AN790" s="96"/>
      <c r="AO790" s="96"/>
      <c r="AP790" s="23"/>
      <c r="AQ790" s="96"/>
      <c r="AR790" s="96"/>
      <c r="AS790" s="23"/>
      <c r="AT790" s="4"/>
      <c r="AU790" s="4"/>
      <c r="AV790" s="35"/>
      <c r="AW790" s="4"/>
      <c r="AX790" s="156"/>
      <c r="AY790" s="104"/>
      <c r="AZ790" s="7"/>
      <c r="BA790" s="12"/>
      <c r="BB790" s="12"/>
      <c r="BC790" s="7"/>
      <c r="BD790" s="12"/>
      <c r="BE790" s="12"/>
      <c r="BF790" s="4"/>
      <c r="BG790" s="12"/>
      <c r="BH790" s="36"/>
      <c r="BI790" s="147"/>
      <c r="BJ790" s="12"/>
      <c r="BK790" s="36"/>
      <c r="BL790" s="147"/>
      <c r="BM790" s="12"/>
      <c r="BN790" s="36"/>
      <c r="BO790" s="147"/>
      <c r="BP790" s="160"/>
      <c r="BQ790" s="14"/>
      <c r="BR790" s="4"/>
      <c r="BS790" s="4"/>
      <c r="BU790" s="147"/>
      <c r="BV790" s="4"/>
      <c r="BW790" s="4"/>
      <c r="BX790" s="147"/>
      <c r="BY790" s="4"/>
      <c r="CA790" s="147"/>
      <c r="CB790" s="4"/>
      <c r="CD790" s="147"/>
      <c r="CF790" s="4"/>
      <c r="CG790" s="9"/>
      <c r="CH790" s="35"/>
      <c r="CI790" s="4"/>
      <c r="CJ790" s="145"/>
      <c r="CK790" s="4"/>
      <c r="CL790" s="4"/>
      <c r="CM790" s="4"/>
      <c r="CN790" s="4"/>
      <c r="CP790" s="29"/>
      <c r="CQ790" s="33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  <c r="DN790" s="78"/>
      <c r="DO790" s="78"/>
      <c r="DP790" s="42"/>
      <c r="DQ790" s="78"/>
      <c r="DR790" s="101"/>
      <c r="DS790" s="33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  <c r="EG790" s="29"/>
      <c r="EH790" s="29"/>
      <c r="EI790" s="29"/>
      <c r="EJ790" s="29"/>
      <c r="EK790" s="29"/>
      <c r="EL790" s="29"/>
      <c r="EM790" s="29"/>
      <c r="EN790" s="29"/>
      <c r="EO790" s="29"/>
      <c r="EP790" s="29"/>
      <c r="EQ790" s="29"/>
      <c r="ER790" s="29"/>
      <c r="ES790" s="29"/>
      <c r="ET790" s="29"/>
      <c r="EU790" s="29"/>
      <c r="EV790" s="29"/>
      <c r="EW790" s="29"/>
      <c r="EX790" s="29"/>
      <c r="EY790" s="29"/>
      <c r="EZ790" s="29"/>
      <c r="FA790" s="119"/>
      <c r="FB790" s="119"/>
      <c r="FC790" s="119"/>
      <c r="FD790" s="119"/>
      <c r="FE790" s="119"/>
      <c r="FF790" s="119"/>
      <c r="FG790" s="119"/>
      <c r="FH790" s="119"/>
      <c r="FI790" s="119"/>
    </row>
    <row r="791" spans="1:165" s="45" customFormat="1" x14ac:dyDescent="0.25">
      <c r="A791" s="29"/>
      <c r="B791" s="35"/>
      <c r="C791" s="35"/>
      <c r="D791" s="4"/>
      <c r="E791" s="35"/>
      <c r="F791" s="4"/>
      <c r="G791" s="35"/>
      <c r="I791" s="35"/>
      <c r="K791" s="11"/>
      <c r="M791" s="4"/>
      <c r="N791" s="46"/>
      <c r="P791" s="35"/>
      <c r="Q791" s="29"/>
      <c r="R791" s="35"/>
      <c r="T791" s="23"/>
      <c r="U791" s="23"/>
      <c r="V791" s="96"/>
      <c r="W791" s="96"/>
      <c r="X791" s="23"/>
      <c r="Y791" s="96"/>
      <c r="Z791" s="96"/>
      <c r="AA791" s="23"/>
      <c r="AB791" s="96"/>
      <c r="AC791" s="96"/>
      <c r="AD791" s="23"/>
      <c r="AE791" s="96"/>
      <c r="AF791" s="96"/>
      <c r="AG791" s="23"/>
      <c r="AH791" s="96"/>
      <c r="AI791" s="96"/>
      <c r="AJ791" s="23"/>
      <c r="AK791" s="96"/>
      <c r="AL791" s="96"/>
      <c r="AM791" s="23"/>
      <c r="AN791" s="96"/>
      <c r="AO791" s="96"/>
      <c r="AP791" s="23"/>
      <c r="AQ791" s="96"/>
      <c r="AR791" s="96"/>
      <c r="AS791" s="23"/>
      <c r="AT791" s="4"/>
      <c r="AU791" s="4"/>
      <c r="AV791" s="35"/>
      <c r="AW791" s="4"/>
      <c r="AX791" s="156"/>
      <c r="AY791" s="104"/>
      <c r="AZ791" s="7"/>
      <c r="BA791" s="12"/>
      <c r="BB791" s="12"/>
      <c r="BC791" s="7"/>
      <c r="BD791" s="12"/>
      <c r="BE791" s="12"/>
      <c r="BF791" s="4"/>
      <c r="BG791" s="12"/>
      <c r="BH791" s="36"/>
      <c r="BI791" s="147"/>
      <c r="BJ791" s="12"/>
      <c r="BK791" s="36"/>
      <c r="BL791" s="147"/>
      <c r="BM791" s="12"/>
      <c r="BN791" s="36"/>
      <c r="BO791" s="147"/>
      <c r="BP791" s="160"/>
      <c r="BQ791" s="14"/>
      <c r="BR791" s="4"/>
      <c r="BS791" s="4"/>
      <c r="BU791" s="147"/>
      <c r="BV791" s="4"/>
      <c r="BW791" s="4"/>
      <c r="BX791" s="147"/>
      <c r="BY791" s="4"/>
      <c r="CA791" s="147"/>
      <c r="CB791" s="4"/>
      <c r="CD791" s="147"/>
      <c r="CF791" s="4"/>
      <c r="CG791" s="9"/>
      <c r="CH791" s="35"/>
      <c r="CI791" s="4"/>
      <c r="CJ791" s="145"/>
      <c r="CK791" s="4"/>
      <c r="CL791" s="4"/>
      <c r="CM791" s="4"/>
      <c r="CN791" s="4"/>
      <c r="CP791" s="29"/>
      <c r="CQ791" s="33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  <c r="DN791" s="78"/>
      <c r="DO791" s="78"/>
      <c r="DP791" s="42"/>
      <c r="DQ791" s="78"/>
      <c r="DR791" s="101"/>
      <c r="DS791" s="33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  <c r="EG791" s="29"/>
      <c r="EH791" s="29"/>
      <c r="EI791" s="29"/>
      <c r="EJ791" s="29"/>
      <c r="EK791" s="29"/>
      <c r="EL791" s="29"/>
      <c r="EM791" s="29"/>
      <c r="EN791" s="29"/>
      <c r="EO791" s="29"/>
      <c r="EP791" s="29"/>
      <c r="EQ791" s="29"/>
      <c r="ER791" s="29"/>
      <c r="ES791" s="29"/>
      <c r="ET791" s="29"/>
      <c r="EU791" s="29"/>
      <c r="EV791" s="29"/>
      <c r="EW791" s="29"/>
      <c r="EX791" s="29"/>
      <c r="EY791" s="29"/>
      <c r="EZ791" s="29"/>
      <c r="FA791" s="119"/>
      <c r="FB791" s="119"/>
      <c r="FC791" s="119"/>
      <c r="FD791" s="119"/>
      <c r="FE791" s="119"/>
      <c r="FF791" s="119"/>
      <c r="FG791" s="119"/>
      <c r="FH791" s="119"/>
      <c r="FI791" s="119"/>
    </row>
    <row r="792" spans="1:165" s="45" customFormat="1" x14ac:dyDescent="0.25">
      <c r="A792" s="29"/>
      <c r="B792" s="35"/>
      <c r="C792" s="35"/>
      <c r="D792" s="4"/>
      <c r="E792" s="35"/>
      <c r="F792" s="4"/>
      <c r="G792" s="35"/>
      <c r="I792" s="35"/>
      <c r="K792" s="11"/>
      <c r="M792" s="4"/>
      <c r="N792" s="46"/>
      <c r="P792" s="35"/>
      <c r="Q792" s="29"/>
      <c r="R792" s="35"/>
      <c r="T792" s="23"/>
      <c r="U792" s="23"/>
      <c r="V792" s="96"/>
      <c r="W792" s="96"/>
      <c r="X792" s="23"/>
      <c r="Y792" s="96"/>
      <c r="Z792" s="96"/>
      <c r="AA792" s="23"/>
      <c r="AB792" s="96"/>
      <c r="AC792" s="96"/>
      <c r="AD792" s="23"/>
      <c r="AE792" s="96"/>
      <c r="AF792" s="96"/>
      <c r="AG792" s="23"/>
      <c r="AH792" s="96"/>
      <c r="AI792" s="96"/>
      <c r="AJ792" s="23"/>
      <c r="AK792" s="96"/>
      <c r="AL792" s="96"/>
      <c r="AM792" s="23"/>
      <c r="AN792" s="96"/>
      <c r="AO792" s="96"/>
      <c r="AP792" s="23"/>
      <c r="AQ792" s="96"/>
      <c r="AR792" s="96"/>
      <c r="AS792" s="23"/>
      <c r="AT792" s="4"/>
      <c r="AU792" s="4"/>
      <c r="AV792" s="35"/>
      <c r="AW792" s="4"/>
      <c r="AX792" s="156"/>
      <c r="AY792" s="104"/>
      <c r="AZ792" s="7"/>
      <c r="BA792" s="12"/>
      <c r="BB792" s="12"/>
      <c r="BC792" s="7"/>
      <c r="BD792" s="12"/>
      <c r="BE792" s="12"/>
      <c r="BF792" s="4"/>
      <c r="BG792" s="12"/>
      <c r="BH792" s="36"/>
      <c r="BI792" s="147"/>
      <c r="BJ792" s="12"/>
      <c r="BK792" s="36"/>
      <c r="BL792" s="147"/>
      <c r="BM792" s="12"/>
      <c r="BN792" s="36"/>
      <c r="BO792" s="147"/>
      <c r="BP792" s="160"/>
      <c r="BQ792" s="14"/>
      <c r="BR792" s="4"/>
      <c r="BS792" s="4"/>
      <c r="BU792" s="147"/>
      <c r="BV792" s="4"/>
      <c r="BW792" s="4"/>
      <c r="BX792" s="147"/>
      <c r="BY792" s="4"/>
      <c r="CA792" s="147"/>
      <c r="CB792" s="4"/>
      <c r="CD792" s="147"/>
      <c r="CF792" s="4"/>
      <c r="CG792" s="9"/>
      <c r="CH792" s="35"/>
      <c r="CI792" s="4"/>
      <c r="CJ792" s="145"/>
      <c r="CK792" s="4"/>
      <c r="CL792" s="4"/>
      <c r="CM792" s="4"/>
      <c r="CN792" s="4"/>
      <c r="CP792" s="29"/>
      <c r="CQ792" s="33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  <c r="DN792" s="78"/>
      <c r="DO792" s="78"/>
      <c r="DP792" s="42"/>
      <c r="DQ792" s="78"/>
      <c r="DR792" s="101"/>
      <c r="DS792" s="33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  <c r="EG792" s="29"/>
      <c r="EH792" s="29"/>
      <c r="EI792" s="29"/>
      <c r="EJ792" s="29"/>
      <c r="EK792" s="29"/>
      <c r="EL792" s="29"/>
      <c r="EM792" s="29"/>
      <c r="EN792" s="29"/>
      <c r="EO792" s="29"/>
      <c r="EP792" s="29"/>
      <c r="EQ792" s="29"/>
      <c r="ER792" s="29"/>
      <c r="ES792" s="29"/>
      <c r="ET792" s="29"/>
      <c r="EU792" s="29"/>
      <c r="EV792" s="29"/>
      <c r="EW792" s="29"/>
      <c r="EX792" s="29"/>
      <c r="EY792" s="29"/>
      <c r="EZ792" s="29"/>
      <c r="FA792" s="119"/>
      <c r="FB792" s="119"/>
      <c r="FC792" s="119"/>
      <c r="FD792" s="119"/>
      <c r="FE792" s="119"/>
      <c r="FF792" s="119"/>
      <c r="FG792" s="119"/>
      <c r="FH792" s="119"/>
      <c r="FI792" s="119"/>
    </row>
    <row r="793" spans="1:165" s="45" customFormat="1" x14ac:dyDescent="0.25">
      <c r="A793" s="29"/>
      <c r="B793" s="35"/>
      <c r="C793" s="35"/>
      <c r="D793" s="4"/>
      <c r="E793" s="35"/>
      <c r="F793" s="4"/>
      <c r="G793" s="35"/>
      <c r="I793" s="35"/>
      <c r="K793" s="11"/>
      <c r="M793" s="4"/>
      <c r="N793" s="46"/>
      <c r="P793" s="35"/>
      <c r="Q793" s="29"/>
      <c r="R793" s="35"/>
      <c r="T793" s="23"/>
      <c r="U793" s="23"/>
      <c r="V793" s="96"/>
      <c r="W793" s="96"/>
      <c r="X793" s="23"/>
      <c r="Y793" s="96"/>
      <c r="Z793" s="96"/>
      <c r="AA793" s="23"/>
      <c r="AB793" s="96"/>
      <c r="AC793" s="96"/>
      <c r="AD793" s="23"/>
      <c r="AE793" s="96"/>
      <c r="AF793" s="96"/>
      <c r="AG793" s="23"/>
      <c r="AH793" s="96"/>
      <c r="AI793" s="96"/>
      <c r="AJ793" s="23"/>
      <c r="AK793" s="96"/>
      <c r="AL793" s="96"/>
      <c r="AM793" s="23"/>
      <c r="AN793" s="96"/>
      <c r="AO793" s="96"/>
      <c r="AP793" s="23"/>
      <c r="AQ793" s="96"/>
      <c r="AR793" s="96"/>
      <c r="AS793" s="23"/>
      <c r="AT793" s="4"/>
      <c r="AU793" s="4"/>
      <c r="AV793" s="35"/>
      <c r="AW793" s="4"/>
      <c r="AX793" s="156"/>
      <c r="AY793" s="104"/>
      <c r="AZ793" s="7"/>
      <c r="BA793" s="12"/>
      <c r="BB793" s="12"/>
      <c r="BC793" s="7"/>
      <c r="BD793" s="12"/>
      <c r="BE793" s="12"/>
      <c r="BF793" s="4"/>
      <c r="BG793" s="12"/>
      <c r="BH793" s="36"/>
      <c r="BI793" s="147"/>
      <c r="BJ793" s="12"/>
      <c r="BK793" s="36"/>
      <c r="BL793" s="147"/>
      <c r="BM793" s="12"/>
      <c r="BN793" s="36"/>
      <c r="BO793" s="147"/>
      <c r="BP793" s="160"/>
      <c r="BQ793" s="14"/>
      <c r="BR793" s="4"/>
      <c r="BS793" s="4"/>
      <c r="BU793" s="147"/>
      <c r="BV793" s="4"/>
      <c r="BW793" s="4"/>
      <c r="BX793" s="147"/>
      <c r="BY793" s="4"/>
      <c r="CA793" s="147"/>
      <c r="CB793" s="4"/>
      <c r="CD793" s="147"/>
      <c r="CF793" s="4"/>
      <c r="CG793" s="9"/>
      <c r="CH793" s="35"/>
      <c r="CI793" s="4"/>
      <c r="CJ793" s="145"/>
      <c r="CK793" s="4"/>
      <c r="CL793" s="4"/>
      <c r="CM793" s="4"/>
      <c r="CN793" s="4"/>
      <c r="CP793" s="29"/>
      <c r="CQ793" s="33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42"/>
      <c r="DQ793" s="78"/>
      <c r="DR793" s="101"/>
      <c r="DS793" s="33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  <c r="EG793" s="29"/>
      <c r="EH793" s="29"/>
      <c r="EI793" s="29"/>
      <c r="EJ793" s="29"/>
      <c r="EK793" s="29"/>
      <c r="EL793" s="29"/>
      <c r="EM793" s="29"/>
      <c r="EN793" s="29"/>
      <c r="EO793" s="29"/>
      <c r="EP793" s="29"/>
      <c r="EQ793" s="29"/>
      <c r="ER793" s="29"/>
      <c r="ES793" s="29"/>
      <c r="ET793" s="29"/>
      <c r="EU793" s="29"/>
      <c r="EV793" s="29"/>
      <c r="EW793" s="29"/>
      <c r="EX793" s="29"/>
      <c r="EY793" s="29"/>
      <c r="EZ793" s="29"/>
      <c r="FA793" s="119"/>
      <c r="FB793" s="119"/>
      <c r="FC793" s="119"/>
      <c r="FD793" s="119"/>
      <c r="FE793" s="119"/>
      <c r="FF793" s="119"/>
      <c r="FG793" s="119"/>
      <c r="FH793" s="119"/>
      <c r="FI793" s="119"/>
    </row>
    <row r="794" spans="1:165" s="45" customFormat="1" x14ac:dyDescent="0.25">
      <c r="A794" s="29"/>
      <c r="B794" s="35"/>
      <c r="C794" s="35"/>
      <c r="D794" s="4"/>
      <c r="E794" s="35"/>
      <c r="F794" s="4"/>
      <c r="G794" s="35"/>
      <c r="I794" s="35"/>
      <c r="K794" s="11"/>
      <c r="M794" s="4"/>
      <c r="N794" s="46"/>
      <c r="P794" s="35"/>
      <c r="Q794" s="29"/>
      <c r="R794" s="35"/>
      <c r="T794" s="23"/>
      <c r="U794" s="23"/>
      <c r="V794" s="96"/>
      <c r="W794" s="96"/>
      <c r="X794" s="23"/>
      <c r="Y794" s="96"/>
      <c r="Z794" s="96"/>
      <c r="AA794" s="23"/>
      <c r="AB794" s="96"/>
      <c r="AC794" s="96"/>
      <c r="AD794" s="23"/>
      <c r="AE794" s="96"/>
      <c r="AF794" s="96"/>
      <c r="AG794" s="23"/>
      <c r="AH794" s="96"/>
      <c r="AI794" s="96"/>
      <c r="AJ794" s="23"/>
      <c r="AK794" s="96"/>
      <c r="AL794" s="96"/>
      <c r="AM794" s="23"/>
      <c r="AN794" s="96"/>
      <c r="AO794" s="96"/>
      <c r="AP794" s="23"/>
      <c r="AQ794" s="96"/>
      <c r="AR794" s="96"/>
      <c r="AS794" s="23"/>
      <c r="AT794" s="4"/>
      <c r="AU794" s="4"/>
      <c r="AV794" s="35"/>
      <c r="AW794" s="4"/>
      <c r="AX794" s="156"/>
      <c r="AY794" s="104"/>
      <c r="AZ794" s="7"/>
      <c r="BA794" s="12"/>
      <c r="BB794" s="12"/>
      <c r="BC794" s="7"/>
      <c r="BD794" s="12"/>
      <c r="BE794" s="12"/>
      <c r="BF794" s="4"/>
      <c r="BG794" s="12"/>
      <c r="BH794" s="36"/>
      <c r="BI794" s="147"/>
      <c r="BJ794" s="12"/>
      <c r="BK794" s="36"/>
      <c r="BL794" s="147"/>
      <c r="BM794" s="12"/>
      <c r="BN794" s="36"/>
      <c r="BO794" s="147"/>
      <c r="BP794" s="160"/>
      <c r="BQ794" s="14"/>
      <c r="BR794" s="4"/>
      <c r="BS794" s="4"/>
      <c r="BU794" s="147"/>
      <c r="BV794" s="4"/>
      <c r="BW794" s="4"/>
      <c r="BX794" s="147"/>
      <c r="BY794" s="4"/>
      <c r="CA794" s="147"/>
      <c r="CB794" s="4"/>
      <c r="CD794" s="147"/>
      <c r="CF794" s="4"/>
      <c r="CG794" s="9"/>
      <c r="CH794" s="35"/>
      <c r="CI794" s="4"/>
      <c r="CJ794" s="145"/>
      <c r="CK794" s="4"/>
      <c r="CL794" s="4"/>
      <c r="CM794" s="4"/>
      <c r="CN794" s="4"/>
      <c r="CP794" s="29"/>
      <c r="CQ794" s="33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42"/>
      <c r="DQ794" s="78"/>
      <c r="DR794" s="101"/>
      <c r="DS794" s="33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  <c r="EG794" s="29"/>
      <c r="EH794" s="29"/>
      <c r="EI794" s="29"/>
      <c r="EJ794" s="29"/>
      <c r="EK794" s="29"/>
      <c r="EL794" s="29"/>
      <c r="EM794" s="29"/>
      <c r="EN794" s="29"/>
      <c r="EO794" s="29"/>
      <c r="EP794" s="29"/>
      <c r="EQ794" s="29"/>
      <c r="ER794" s="29"/>
      <c r="ES794" s="29"/>
      <c r="ET794" s="29"/>
      <c r="EU794" s="29"/>
      <c r="EV794" s="29"/>
      <c r="EW794" s="29"/>
      <c r="EX794" s="29"/>
      <c r="EY794" s="29"/>
      <c r="EZ794" s="29"/>
      <c r="FA794" s="119"/>
      <c r="FB794" s="119"/>
      <c r="FC794" s="119"/>
      <c r="FD794" s="119"/>
      <c r="FE794" s="119"/>
      <c r="FF794" s="119"/>
      <c r="FG794" s="119"/>
      <c r="FH794" s="119"/>
      <c r="FI794" s="119"/>
    </row>
    <row r="795" spans="1:165" s="45" customFormat="1" x14ac:dyDescent="0.25">
      <c r="A795" s="29"/>
      <c r="B795" s="35"/>
      <c r="C795" s="35"/>
      <c r="D795" s="4"/>
      <c r="E795" s="35"/>
      <c r="F795" s="4"/>
      <c r="G795" s="35"/>
      <c r="I795" s="35"/>
      <c r="K795" s="11"/>
      <c r="M795" s="4"/>
      <c r="N795" s="46"/>
      <c r="P795" s="35"/>
      <c r="Q795" s="29"/>
      <c r="R795" s="35"/>
      <c r="T795" s="23"/>
      <c r="U795" s="23"/>
      <c r="V795" s="96"/>
      <c r="W795" s="96"/>
      <c r="X795" s="23"/>
      <c r="Y795" s="96"/>
      <c r="Z795" s="96"/>
      <c r="AA795" s="23"/>
      <c r="AB795" s="96"/>
      <c r="AC795" s="96"/>
      <c r="AD795" s="23"/>
      <c r="AE795" s="96"/>
      <c r="AF795" s="96"/>
      <c r="AG795" s="23"/>
      <c r="AH795" s="96"/>
      <c r="AI795" s="96"/>
      <c r="AJ795" s="23"/>
      <c r="AK795" s="96"/>
      <c r="AL795" s="96"/>
      <c r="AM795" s="23"/>
      <c r="AN795" s="96"/>
      <c r="AO795" s="96"/>
      <c r="AP795" s="23"/>
      <c r="AQ795" s="96"/>
      <c r="AR795" s="96"/>
      <c r="AS795" s="23"/>
      <c r="AT795" s="4"/>
      <c r="AU795" s="4"/>
      <c r="AV795" s="35"/>
      <c r="AW795" s="4"/>
      <c r="AX795" s="156"/>
      <c r="AY795" s="104"/>
      <c r="AZ795" s="7"/>
      <c r="BA795" s="12"/>
      <c r="BB795" s="12"/>
      <c r="BC795" s="7"/>
      <c r="BD795" s="12"/>
      <c r="BE795" s="12"/>
      <c r="BF795" s="4"/>
      <c r="BG795" s="12"/>
      <c r="BH795" s="36"/>
      <c r="BI795" s="147"/>
      <c r="BJ795" s="12"/>
      <c r="BK795" s="36"/>
      <c r="BL795" s="147"/>
      <c r="BM795" s="12"/>
      <c r="BN795" s="36"/>
      <c r="BO795" s="147"/>
      <c r="BP795" s="160"/>
      <c r="BQ795" s="14"/>
      <c r="BR795" s="4"/>
      <c r="BS795" s="4"/>
      <c r="BU795" s="147"/>
      <c r="BV795" s="4"/>
      <c r="BW795" s="4"/>
      <c r="BX795" s="147"/>
      <c r="BY795" s="4"/>
      <c r="CA795" s="147"/>
      <c r="CB795" s="4"/>
      <c r="CD795" s="147"/>
      <c r="CF795" s="4"/>
      <c r="CG795" s="9"/>
      <c r="CH795" s="35"/>
      <c r="CI795" s="4"/>
      <c r="CJ795" s="145"/>
      <c r="CK795" s="4"/>
      <c r="CL795" s="4"/>
      <c r="CM795" s="4"/>
      <c r="CN795" s="4"/>
      <c r="CP795" s="29"/>
      <c r="CQ795" s="33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  <c r="DN795" s="78"/>
      <c r="DO795" s="78"/>
      <c r="DP795" s="42"/>
      <c r="DQ795" s="78"/>
      <c r="DR795" s="101"/>
      <c r="DS795" s="33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  <c r="EG795" s="29"/>
      <c r="EH795" s="29"/>
      <c r="EI795" s="29"/>
      <c r="EJ795" s="29"/>
      <c r="EK795" s="29"/>
      <c r="EL795" s="29"/>
      <c r="EM795" s="29"/>
      <c r="EN795" s="29"/>
      <c r="EO795" s="29"/>
      <c r="EP795" s="29"/>
      <c r="EQ795" s="29"/>
      <c r="ER795" s="29"/>
      <c r="ES795" s="29"/>
      <c r="ET795" s="29"/>
      <c r="EU795" s="29"/>
      <c r="EV795" s="29"/>
      <c r="EW795" s="29"/>
      <c r="EX795" s="29"/>
      <c r="EY795" s="29"/>
      <c r="EZ795" s="29"/>
      <c r="FA795" s="119"/>
      <c r="FB795" s="119"/>
      <c r="FC795" s="119"/>
      <c r="FD795" s="119"/>
      <c r="FE795" s="119"/>
      <c r="FF795" s="119"/>
      <c r="FG795" s="119"/>
      <c r="FH795" s="119"/>
      <c r="FI795" s="119"/>
    </row>
    <row r="796" spans="1:165" s="45" customFormat="1" x14ac:dyDescent="0.25">
      <c r="A796" s="29"/>
      <c r="B796" s="35"/>
      <c r="C796" s="35"/>
      <c r="D796" s="4"/>
      <c r="E796" s="35"/>
      <c r="F796" s="4"/>
      <c r="G796" s="35"/>
      <c r="I796" s="35"/>
      <c r="K796" s="11"/>
      <c r="M796" s="4"/>
      <c r="N796" s="46"/>
      <c r="P796" s="35"/>
      <c r="Q796" s="29"/>
      <c r="R796" s="35"/>
      <c r="T796" s="23"/>
      <c r="U796" s="23"/>
      <c r="V796" s="96"/>
      <c r="W796" s="96"/>
      <c r="X796" s="23"/>
      <c r="Y796" s="96"/>
      <c r="Z796" s="96"/>
      <c r="AA796" s="23"/>
      <c r="AB796" s="96"/>
      <c r="AC796" s="96"/>
      <c r="AD796" s="23"/>
      <c r="AE796" s="96"/>
      <c r="AF796" s="96"/>
      <c r="AG796" s="23"/>
      <c r="AH796" s="96"/>
      <c r="AI796" s="96"/>
      <c r="AJ796" s="23"/>
      <c r="AK796" s="96"/>
      <c r="AL796" s="96"/>
      <c r="AM796" s="23"/>
      <c r="AN796" s="96"/>
      <c r="AO796" s="96"/>
      <c r="AP796" s="23"/>
      <c r="AQ796" s="96"/>
      <c r="AR796" s="96"/>
      <c r="AS796" s="23"/>
      <c r="AT796" s="4"/>
      <c r="AU796" s="4"/>
      <c r="AV796" s="35"/>
      <c r="AW796" s="4"/>
      <c r="AX796" s="156"/>
      <c r="AY796" s="104"/>
      <c r="AZ796" s="7"/>
      <c r="BA796" s="12"/>
      <c r="BB796" s="12"/>
      <c r="BC796" s="7"/>
      <c r="BD796" s="12"/>
      <c r="BE796" s="12"/>
      <c r="BF796" s="4"/>
      <c r="BG796" s="12"/>
      <c r="BH796" s="36"/>
      <c r="BI796" s="147"/>
      <c r="BJ796" s="12"/>
      <c r="BK796" s="36"/>
      <c r="BL796" s="147"/>
      <c r="BM796" s="12"/>
      <c r="BN796" s="36"/>
      <c r="BO796" s="147"/>
      <c r="BP796" s="160"/>
      <c r="BQ796" s="14"/>
      <c r="BR796" s="4"/>
      <c r="BS796" s="4"/>
      <c r="BU796" s="147"/>
      <c r="BV796" s="4"/>
      <c r="BW796" s="4"/>
      <c r="BX796" s="147"/>
      <c r="BY796" s="4"/>
      <c r="CA796" s="147"/>
      <c r="CB796" s="4"/>
      <c r="CD796" s="147"/>
      <c r="CF796" s="4"/>
      <c r="CG796" s="9"/>
      <c r="CH796" s="35"/>
      <c r="CI796" s="4"/>
      <c r="CJ796" s="145"/>
      <c r="CK796" s="4"/>
      <c r="CL796" s="4"/>
      <c r="CM796" s="4"/>
      <c r="CN796" s="4"/>
      <c r="CP796" s="29"/>
      <c r="CQ796" s="33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  <c r="DN796" s="78"/>
      <c r="DO796" s="78"/>
      <c r="DP796" s="42"/>
      <c r="DQ796" s="78"/>
      <c r="DR796" s="101"/>
      <c r="DS796" s="33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  <c r="EG796" s="29"/>
      <c r="EH796" s="29"/>
      <c r="EI796" s="29"/>
      <c r="EJ796" s="29"/>
      <c r="EK796" s="29"/>
      <c r="EL796" s="29"/>
      <c r="EM796" s="29"/>
      <c r="EN796" s="29"/>
      <c r="EO796" s="29"/>
      <c r="EP796" s="29"/>
      <c r="EQ796" s="29"/>
      <c r="ER796" s="29"/>
      <c r="ES796" s="29"/>
      <c r="ET796" s="29"/>
      <c r="EU796" s="29"/>
      <c r="EV796" s="29"/>
      <c r="EW796" s="29"/>
      <c r="EX796" s="29"/>
      <c r="EY796" s="29"/>
      <c r="EZ796" s="29"/>
      <c r="FA796" s="119"/>
      <c r="FB796" s="119"/>
      <c r="FC796" s="119"/>
      <c r="FD796" s="119"/>
      <c r="FE796" s="119"/>
      <c r="FF796" s="119"/>
      <c r="FG796" s="119"/>
      <c r="FH796" s="119"/>
      <c r="FI796" s="119"/>
    </row>
    <row r="797" spans="1:165" s="45" customFormat="1" x14ac:dyDescent="0.25">
      <c r="A797" s="29"/>
      <c r="B797" s="35"/>
      <c r="C797" s="35"/>
      <c r="D797" s="4"/>
      <c r="E797" s="35"/>
      <c r="F797" s="4"/>
      <c r="G797" s="35"/>
      <c r="I797" s="35"/>
      <c r="K797" s="11"/>
      <c r="M797" s="4"/>
      <c r="N797" s="46"/>
      <c r="P797" s="35"/>
      <c r="Q797" s="29"/>
      <c r="R797" s="35"/>
      <c r="T797" s="23"/>
      <c r="U797" s="23"/>
      <c r="V797" s="96"/>
      <c r="W797" s="96"/>
      <c r="X797" s="23"/>
      <c r="Y797" s="96"/>
      <c r="Z797" s="96"/>
      <c r="AA797" s="23"/>
      <c r="AB797" s="96"/>
      <c r="AC797" s="96"/>
      <c r="AD797" s="23"/>
      <c r="AE797" s="96"/>
      <c r="AF797" s="96"/>
      <c r="AG797" s="23"/>
      <c r="AH797" s="96"/>
      <c r="AI797" s="96"/>
      <c r="AJ797" s="23"/>
      <c r="AK797" s="96"/>
      <c r="AL797" s="96"/>
      <c r="AM797" s="23"/>
      <c r="AN797" s="96"/>
      <c r="AO797" s="96"/>
      <c r="AP797" s="23"/>
      <c r="AQ797" s="96"/>
      <c r="AR797" s="96"/>
      <c r="AS797" s="23"/>
      <c r="AT797" s="4"/>
      <c r="AU797" s="4"/>
      <c r="AV797" s="35"/>
      <c r="AW797" s="4"/>
      <c r="AX797" s="156"/>
      <c r="AY797" s="104"/>
      <c r="AZ797" s="7"/>
      <c r="BA797" s="12"/>
      <c r="BB797" s="12"/>
      <c r="BC797" s="7"/>
      <c r="BD797" s="12"/>
      <c r="BE797" s="12"/>
      <c r="BF797" s="4"/>
      <c r="BG797" s="12"/>
      <c r="BH797" s="36"/>
      <c r="BI797" s="147"/>
      <c r="BJ797" s="12"/>
      <c r="BK797" s="36"/>
      <c r="BL797" s="147"/>
      <c r="BM797" s="12"/>
      <c r="BN797" s="36"/>
      <c r="BO797" s="147"/>
      <c r="BP797" s="160"/>
      <c r="BQ797" s="14"/>
      <c r="BR797" s="4"/>
      <c r="BS797" s="4"/>
      <c r="BU797" s="147"/>
      <c r="BV797" s="4"/>
      <c r="BW797" s="4"/>
      <c r="BX797" s="147"/>
      <c r="BY797" s="4"/>
      <c r="CA797" s="147"/>
      <c r="CB797" s="4"/>
      <c r="CD797" s="147"/>
      <c r="CF797" s="4"/>
      <c r="CG797" s="9"/>
      <c r="CH797" s="35"/>
      <c r="CI797" s="4"/>
      <c r="CJ797" s="145"/>
      <c r="CK797" s="4"/>
      <c r="CL797" s="4"/>
      <c r="CM797" s="4"/>
      <c r="CN797" s="4"/>
      <c r="CP797" s="29"/>
      <c r="CQ797" s="33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  <c r="DN797" s="78"/>
      <c r="DO797" s="78"/>
      <c r="DP797" s="42"/>
      <c r="DQ797" s="78"/>
      <c r="DR797" s="101"/>
      <c r="DS797" s="33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29"/>
      <c r="EV797" s="29"/>
      <c r="EW797" s="29"/>
      <c r="EX797" s="29"/>
      <c r="EY797" s="29"/>
      <c r="EZ797" s="29"/>
      <c r="FA797" s="119"/>
      <c r="FB797" s="119"/>
      <c r="FC797" s="119"/>
      <c r="FD797" s="119"/>
      <c r="FE797" s="119"/>
      <c r="FF797" s="119"/>
      <c r="FG797" s="119"/>
      <c r="FH797" s="119"/>
      <c r="FI797" s="119"/>
    </row>
    <row r="798" spans="1:165" s="45" customFormat="1" x14ac:dyDescent="0.25">
      <c r="A798" s="29"/>
      <c r="B798" s="35"/>
      <c r="C798" s="35"/>
      <c r="D798" s="4"/>
      <c r="E798" s="35"/>
      <c r="F798" s="4"/>
      <c r="G798" s="35"/>
      <c r="I798" s="35"/>
      <c r="K798" s="11"/>
      <c r="M798" s="4"/>
      <c r="N798" s="46"/>
      <c r="P798" s="35"/>
      <c r="Q798" s="29"/>
      <c r="R798" s="35"/>
      <c r="T798" s="23"/>
      <c r="U798" s="23"/>
      <c r="V798" s="96"/>
      <c r="W798" s="96"/>
      <c r="X798" s="23"/>
      <c r="Y798" s="96"/>
      <c r="Z798" s="96"/>
      <c r="AA798" s="23"/>
      <c r="AB798" s="96"/>
      <c r="AC798" s="96"/>
      <c r="AD798" s="23"/>
      <c r="AE798" s="96"/>
      <c r="AF798" s="96"/>
      <c r="AG798" s="23"/>
      <c r="AH798" s="96"/>
      <c r="AI798" s="96"/>
      <c r="AJ798" s="23"/>
      <c r="AK798" s="96"/>
      <c r="AL798" s="96"/>
      <c r="AM798" s="23"/>
      <c r="AN798" s="96"/>
      <c r="AO798" s="96"/>
      <c r="AP798" s="23"/>
      <c r="AQ798" s="96"/>
      <c r="AR798" s="96"/>
      <c r="AS798" s="23"/>
      <c r="AT798" s="4"/>
      <c r="AU798" s="4"/>
      <c r="AV798" s="35"/>
      <c r="AW798" s="4"/>
      <c r="AX798" s="156"/>
      <c r="AY798" s="104"/>
      <c r="AZ798" s="7"/>
      <c r="BA798" s="12"/>
      <c r="BB798" s="12"/>
      <c r="BC798" s="7"/>
      <c r="BD798" s="12"/>
      <c r="BE798" s="12"/>
      <c r="BF798" s="4"/>
      <c r="BG798" s="12"/>
      <c r="BH798" s="36"/>
      <c r="BI798" s="147"/>
      <c r="BJ798" s="12"/>
      <c r="BK798" s="36"/>
      <c r="BL798" s="147"/>
      <c r="BM798" s="12"/>
      <c r="BN798" s="36"/>
      <c r="BO798" s="147"/>
      <c r="BP798" s="160"/>
      <c r="BQ798" s="14"/>
      <c r="BR798" s="4"/>
      <c r="BS798" s="4"/>
      <c r="BU798" s="147"/>
      <c r="BV798" s="4"/>
      <c r="BW798" s="4"/>
      <c r="BX798" s="147"/>
      <c r="BY798" s="4"/>
      <c r="CA798" s="147"/>
      <c r="CB798" s="4"/>
      <c r="CD798" s="147"/>
      <c r="CF798" s="4"/>
      <c r="CG798" s="9"/>
      <c r="CH798" s="35"/>
      <c r="CI798" s="4"/>
      <c r="CJ798" s="145"/>
      <c r="CK798" s="4"/>
      <c r="CL798" s="4"/>
      <c r="CM798" s="4"/>
      <c r="CN798" s="4"/>
      <c r="CP798" s="29"/>
      <c r="CQ798" s="33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  <c r="DN798" s="78"/>
      <c r="DO798" s="78"/>
      <c r="DP798" s="42"/>
      <c r="DQ798" s="78"/>
      <c r="DR798" s="101"/>
      <c r="DS798" s="33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  <c r="EG798" s="29"/>
      <c r="EH798" s="29"/>
      <c r="EI798" s="29"/>
      <c r="EJ798" s="29"/>
      <c r="EK798" s="29"/>
      <c r="EL798" s="29"/>
      <c r="EM798" s="29"/>
      <c r="EN798" s="29"/>
      <c r="EO798" s="29"/>
      <c r="EP798" s="29"/>
      <c r="EQ798" s="29"/>
      <c r="ER798" s="29"/>
      <c r="ES798" s="29"/>
      <c r="ET798" s="29"/>
      <c r="EU798" s="29"/>
      <c r="EV798" s="29"/>
      <c r="EW798" s="29"/>
      <c r="EX798" s="29"/>
      <c r="EY798" s="29"/>
      <c r="EZ798" s="29"/>
      <c r="FA798" s="119"/>
      <c r="FB798" s="119"/>
      <c r="FC798" s="119"/>
      <c r="FD798" s="119"/>
      <c r="FE798" s="119"/>
      <c r="FF798" s="119"/>
      <c r="FG798" s="119"/>
      <c r="FH798" s="119"/>
      <c r="FI798" s="119"/>
    </row>
    <row r="799" spans="1:165" s="45" customFormat="1" x14ac:dyDescent="0.25">
      <c r="A799" s="29"/>
      <c r="B799" s="35"/>
      <c r="C799" s="35"/>
      <c r="D799" s="4"/>
      <c r="E799" s="35"/>
      <c r="F799" s="4"/>
      <c r="G799" s="35"/>
      <c r="I799" s="35"/>
      <c r="K799" s="11"/>
      <c r="M799" s="4"/>
      <c r="N799" s="46"/>
      <c r="P799" s="35"/>
      <c r="Q799" s="29"/>
      <c r="R799" s="35"/>
      <c r="T799" s="23"/>
      <c r="U799" s="23"/>
      <c r="V799" s="96"/>
      <c r="W799" s="96"/>
      <c r="X799" s="23"/>
      <c r="Y799" s="96"/>
      <c r="Z799" s="96"/>
      <c r="AA799" s="23"/>
      <c r="AB799" s="96"/>
      <c r="AC799" s="96"/>
      <c r="AD799" s="23"/>
      <c r="AE799" s="96"/>
      <c r="AF799" s="96"/>
      <c r="AG799" s="23"/>
      <c r="AH799" s="96"/>
      <c r="AI799" s="96"/>
      <c r="AJ799" s="23"/>
      <c r="AK799" s="96"/>
      <c r="AL799" s="96"/>
      <c r="AM799" s="23"/>
      <c r="AN799" s="96"/>
      <c r="AO799" s="96"/>
      <c r="AP799" s="23"/>
      <c r="AQ799" s="96"/>
      <c r="AR799" s="96"/>
      <c r="AS799" s="23"/>
      <c r="AT799" s="4"/>
      <c r="AU799" s="4"/>
      <c r="AV799" s="35"/>
      <c r="AW799" s="4"/>
      <c r="AX799" s="156"/>
      <c r="AY799" s="104"/>
      <c r="AZ799" s="7"/>
      <c r="BA799" s="12"/>
      <c r="BB799" s="12"/>
      <c r="BC799" s="7"/>
      <c r="BD799" s="12"/>
      <c r="BE799" s="12"/>
      <c r="BF799" s="4"/>
      <c r="BG799" s="12"/>
      <c r="BH799" s="36"/>
      <c r="BI799" s="147"/>
      <c r="BJ799" s="12"/>
      <c r="BK799" s="36"/>
      <c r="BL799" s="147"/>
      <c r="BM799" s="12"/>
      <c r="BN799" s="36"/>
      <c r="BO799" s="147"/>
      <c r="BP799" s="160"/>
      <c r="BQ799" s="14"/>
      <c r="BR799" s="4"/>
      <c r="BS799" s="4"/>
      <c r="BU799" s="147"/>
      <c r="BV799" s="4"/>
      <c r="BW799" s="4"/>
      <c r="BX799" s="147"/>
      <c r="BY799" s="4"/>
      <c r="CA799" s="147"/>
      <c r="CB799" s="4"/>
      <c r="CD799" s="147"/>
      <c r="CF799" s="4"/>
      <c r="CG799" s="9"/>
      <c r="CH799" s="35"/>
      <c r="CI799" s="4"/>
      <c r="CJ799" s="145"/>
      <c r="CK799" s="4"/>
      <c r="CL799" s="4"/>
      <c r="CM799" s="4"/>
      <c r="CN799" s="4"/>
      <c r="CP799" s="29"/>
      <c r="CQ799" s="33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  <c r="DN799" s="78"/>
      <c r="DO799" s="78"/>
      <c r="DP799" s="42"/>
      <c r="DQ799" s="78"/>
      <c r="DR799" s="101"/>
      <c r="DS799" s="33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  <c r="EG799" s="29"/>
      <c r="EH799" s="29"/>
      <c r="EI799" s="29"/>
      <c r="EJ799" s="29"/>
      <c r="EK799" s="29"/>
      <c r="EL799" s="29"/>
      <c r="EM799" s="29"/>
      <c r="EN799" s="29"/>
      <c r="EO799" s="29"/>
      <c r="EP799" s="29"/>
      <c r="EQ799" s="29"/>
      <c r="ER799" s="29"/>
      <c r="ES799" s="29"/>
      <c r="ET799" s="29"/>
      <c r="EU799" s="29"/>
      <c r="EV799" s="29"/>
      <c r="EW799" s="29"/>
      <c r="EX799" s="29"/>
      <c r="EY799" s="29"/>
      <c r="EZ799" s="29"/>
      <c r="FA799" s="119"/>
      <c r="FB799" s="119"/>
      <c r="FC799" s="119"/>
      <c r="FD799" s="119"/>
      <c r="FE799" s="119"/>
      <c r="FF799" s="119"/>
      <c r="FG799" s="119"/>
      <c r="FH799" s="119"/>
      <c r="FI799" s="119"/>
    </row>
    <row r="800" spans="1:165" s="45" customFormat="1" x14ac:dyDescent="0.25">
      <c r="A800" s="29"/>
      <c r="B800" s="35"/>
      <c r="C800" s="35"/>
      <c r="D800" s="4"/>
      <c r="E800" s="35"/>
      <c r="F800" s="4"/>
      <c r="G800" s="35"/>
      <c r="I800" s="35"/>
      <c r="K800" s="11"/>
      <c r="M800" s="4"/>
      <c r="N800" s="46"/>
      <c r="P800" s="35"/>
      <c r="Q800" s="29"/>
      <c r="R800" s="35"/>
      <c r="T800" s="23"/>
      <c r="U800" s="23"/>
      <c r="V800" s="96"/>
      <c r="W800" s="96"/>
      <c r="X800" s="23"/>
      <c r="Y800" s="96"/>
      <c r="Z800" s="96"/>
      <c r="AA800" s="23"/>
      <c r="AB800" s="96"/>
      <c r="AC800" s="96"/>
      <c r="AD800" s="23"/>
      <c r="AE800" s="96"/>
      <c r="AF800" s="96"/>
      <c r="AG800" s="23"/>
      <c r="AH800" s="96"/>
      <c r="AI800" s="96"/>
      <c r="AJ800" s="23"/>
      <c r="AK800" s="96"/>
      <c r="AL800" s="96"/>
      <c r="AM800" s="23"/>
      <c r="AN800" s="96"/>
      <c r="AO800" s="96"/>
      <c r="AP800" s="23"/>
      <c r="AQ800" s="96"/>
      <c r="AR800" s="96"/>
      <c r="AS800" s="23"/>
      <c r="AT800" s="4"/>
      <c r="AU800" s="4"/>
      <c r="AV800" s="35"/>
      <c r="AW800" s="4"/>
      <c r="AX800" s="156"/>
      <c r="AY800" s="104"/>
      <c r="AZ800" s="7"/>
      <c r="BA800" s="12"/>
      <c r="BB800" s="12"/>
      <c r="BC800" s="7"/>
      <c r="BD800" s="12"/>
      <c r="BE800" s="12"/>
      <c r="BF800" s="4"/>
      <c r="BG800" s="12"/>
      <c r="BH800" s="36"/>
      <c r="BI800" s="147"/>
      <c r="BJ800" s="12"/>
      <c r="BK800" s="36"/>
      <c r="BL800" s="147"/>
      <c r="BM800" s="12"/>
      <c r="BN800" s="36"/>
      <c r="BO800" s="147"/>
      <c r="BP800" s="160"/>
      <c r="BQ800" s="14"/>
      <c r="BR800" s="4"/>
      <c r="BS800" s="4"/>
      <c r="BU800" s="147"/>
      <c r="BV800" s="4"/>
      <c r="BW800" s="4"/>
      <c r="BX800" s="147"/>
      <c r="BY800" s="4"/>
      <c r="CA800" s="147"/>
      <c r="CB800" s="4"/>
      <c r="CD800" s="147"/>
      <c r="CF800" s="4"/>
      <c r="CG800" s="9"/>
      <c r="CH800" s="35"/>
      <c r="CI800" s="4"/>
      <c r="CJ800" s="145"/>
      <c r="CK800" s="4"/>
      <c r="CL800" s="4"/>
      <c r="CM800" s="4"/>
      <c r="CN800" s="4"/>
      <c r="CP800" s="29"/>
      <c r="CQ800" s="33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  <c r="DN800" s="78"/>
      <c r="DO800" s="78"/>
      <c r="DP800" s="42"/>
      <c r="DQ800" s="78"/>
      <c r="DR800" s="101"/>
      <c r="DS800" s="33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  <c r="EG800" s="29"/>
      <c r="EH800" s="29"/>
      <c r="EI800" s="29"/>
      <c r="EJ800" s="29"/>
      <c r="EK800" s="29"/>
      <c r="EL800" s="29"/>
      <c r="EM800" s="29"/>
      <c r="EN800" s="29"/>
      <c r="EO800" s="29"/>
      <c r="EP800" s="29"/>
      <c r="EQ800" s="29"/>
      <c r="ER800" s="29"/>
      <c r="ES800" s="29"/>
      <c r="ET800" s="29"/>
      <c r="EU800" s="29"/>
      <c r="EV800" s="29"/>
      <c r="EW800" s="29"/>
      <c r="EX800" s="29"/>
      <c r="EY800" s="29"/>
      <c r="EZ800" s="29"/>
      <c r="FA800" s="119"/>
      <c r="FB800" s="119"/>
      <c r="FC800" s="119"/>
      <c r="FD800" s="119"/>
      <c r="FE800" s="119"/>
      <c r="FF800" s="119"/>
      <c r="FG800" s="119"/>
      <c r="FH800" s="119"/>
      <c r="FI800" s="119"/>
    </row>
    <row r="801" spans="1:165" s="45" customFormat="1" x14ac:dyDescent="0.25">
      <c r="A801" s="29"/>
      <c r="B801" s="35"/>
      <c r="C801" s="35"/>
      <c r="D801" s="4"/>
      <c r="E801" s="35"/>
      <c r="F801" s="4"/>
      <c r="G801" s="35"/>
      <c r="I801" s="35"/>
      <c r="K801" s="11"/>
      <c r="M801" s="4"/>
      <c r="N801" s="46"/>
      <c r="P801" s="35"/>
      <c r="Q801" s="29"/>
      <c r="R801" s="35"/>
      <c r="T801" s="23"/>
      <c r="U801" s="23"/>
      <c r="V801" s="96"/>
      <c r="W801" s="96"/>
      <c r="X801" s="23"/>
      <c r="Y801" s="96"/>
      <c r="Z801" s="96"/>
      <c r="AA801" s="23"/>
      <c r="AB801" s="96"/>
      <c r="AC801" s="96"/>
      <c r="AD801" s="23"/>
      <c r="AE801" s="96"/>
      <c r="AF801" s="96"/>
      <c r="AG801" s="23"/>
      <c r="AH801" s="96"/>
      <c r="AI801" s="96"/>
      <c r="AJ801" s="23"/>
      <c r="AK801" s="96"/>
      <c r="AL801" s="96"/>
      <c r="AM801" s="23"/>
      <c r="AN801" s="96"/>
      <c r="AO801" s="96"/>
      <c r="AP801" s="23"/>
      <c r="AQ801" s="96"/>
      <c r="AR801" s="96"/>
      <c r="AS801" s="23"/>
      <c r="AT801" s="4"/>
      <c r="AU801" s="4"/>
      <c r="AV801" s="35"/>
      <c r="AW801" s="4"/>
      <c r="AX801" s="156"/>
      <c r="AY801" s="104"/>
      <c r="AZ801" s="7"/>
      <c r="BA801" s="12"/>
      <c r="BB801" s="12"/>
      <c r="BC801" s="7"/>
      <c r="BD801" s="12"/>
      <c r="BE801" s="12"/>
      <c r="BF801" s="4"/>
      <c r="BG801" s="12"/>
      <c r="BH801" s="36"/>
      <c r="BI801" s="147"/>
      <c r="BJ801" s="12"/>
      <c r="BK801" s="36"/>
      <c r="BL801" s="147"/>
      <c r="BM801" s="12"/>
      <c r="BN801" s="36"/>
      <c r="BO801" s="147"/>
      <c r="BP801" s="160"/>
      <c r="BQ801" s="14"/>
      <c r="BR801" s="4"/>
      <c r="BS801" s="4"/>
      <c r="BU801" s="147"/>
      <c r="BV801" s="4"/>
      <c r="BW801" s="4"/>
      <c r="BX801" s="147"/>
      <c r="BY801" s="4"/>
      <c r="CA801" s="147"/>
      <c r="CB801" s="4"/>
      <c r="CD801" s="147"/>
      <c r="CF801" s="4"/>
      <c r="CG801" s="9"/>
      <c r="CH801" s="35"/>
      <c r="CI801" s="4"/>
      <c r="CJ801" s="145"/>
      <c r="CK801" s="4"/>
      <c r="CL801" s="4"/>
      <c r="CM801" s="4"/>
      <c r="CN801" s="4"/>
      <c r="CP801" s="29"/>
      <c r="CQ801" s="33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  <c r="DN801" s="78"/>
      <c r="DO801" s="78"/>
      <c r="DP801" s="42"/>
      <c r="DQ801" s="78"/>
      <c r="DR801" s="101"/>
      <c r="DS801" s="33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  <c r="EK801" s="29"/>
      <c r="EL801" s="29"/>
      <c r="EM801" s="29"/>
      <c r="EN801" s="29"/>
      <c r="EO801" s="29"/>
      <c r="EP801" s="29"/>
      <c r="EQ801" s="29"/>
      <c r="ER801" s="29"/>
      <c r="ES801" s="29"/>
      <c r="ET801" s="29"/>
      <c r="EU801" s="29"/>
      <c r="EV801" s="29"/>
      <c r="EW801" s="29"/>
      <c r="EX801" s="29"/>
      <c r="EY801" s="29"/>
      <c r="EZ801" s="29"/>
      <c r="FA801" s="119"/>
      <c r="FB801" s="119"/>
      <c r="FC801" s="119"/>
      <c r="FD801" s="119"/>
      <c r="FE801" s="119"/>
      <c r="FF801" s="119"/>
      <c r="FG801" s="119"/>
      <c r="FH801" s="119"/>
      <c r="FI801" s="119"/>
    </row>
    <row r="802" spans="1:165" s="45" customFormat="1" x14ac:dyDescent="0.25">
      <c r="A802" s="29"/>
      <c r="B802" s="35"/>
      <c r="C802" s="35"/>
      <c r="D802" s="4"/>
      <c r="E802" s="35"/>
      <c r="F802" s="4"/>
      <c r="G802" s="35"/>
      <c r="I802" s="35"/>
      <c r="K802" s="11"/>
      <c r="M802" s="4"/>
      <c r="N802" s="46"/>
      <c r="P802" s="35"/>
      <c r="Q802" s="29"/>
      <c r="R802" s="35"/>
      <c r="T802" s="23"/>
      <c r="U802" s="23"/>
      <c r="V802" s="96"/>
      <c r="W802" s="96"/>
      <c r="X802" s="23"/>
      <c r="Y802" s="96"/>
      <c r="Z802" s="96"/>
      <c r="AA802" s="23"/>
      <c r="AB802" s="96"/>
      <c r="AC802" s="96"/>
      <c r="AD802" s="23"/>
      <c r="AE802" s="96"/>
      <c r="AF802" s="96"/>
      <c r="AG802" s="23"/>
      <c r="AH802" s="96"/>
      <c r="AI802" s="96"/>
      <c r="AJ802" s="23"/>
      <c r="AK802" s="96"/>
      <c r="AL802" s="96"/>
      <c r="AM802" s="23"/>
      <c r="AN802" s="96"/>
      <c r="AO802" s="96"/>
      <c r="AP802" s="23"/>
      <c r="AQ802" s="96"/>
      <c r="AR802" s="96"/>
      <c r="AS802" s="23"/>
      <c r="AT802" s="4"/>
      <c r="AU802" s="4"/>
      <c r="AV802" s="35"/>
      <c r="AW802" s="4"/>
      <c r="AX802" s="156"/>
      <c r="AY802" s="104"/>
      <c r="AZ802" s="7"/>
      <c r="BA802" s="12"/>
      <c r="BB802" s="12"/>
      <c r="BC802" s="7"/>
      <c r="BD802" s="12"/>
      <c r="BE802" s="12"/>
      <c r="BF802" s="4"/>
      <c r="BG802" s="12"/>
      <c r="BH802" s="36"/>
      <c r="BI802" s="147"/>
      <c r="BJ802" s="12"/>
      <c r="BK802" s="36"/>
      <c r="BL802" s="147"/>
      <c r="BM802" s="12"/>
      <c r="BN802" s="36"/>
      <c r="BO802" s="147"/>
      <c r="BP802" s="160"/>
      <c r="BQ802" s="14"/>
      <c r="BR802" s="4"/>
      <c r="BS802" s="4"/>
      <c r="BU802" s="147"/>
      <c r="BV802" s="4"/>
      <c r="BW802" s="4"/>
      <c r="BX802" s="147"/>
      <c r="BY802" s="4"/>
      <c r="CA802" s="147"/>
      <c r="CB802" s="4"/>
      <c r="CD802" s="147"/>
      <c r="CF802" s="4"/>
      <c r="CG802" s="9"/>
      <c r="CH802" s="35"/>
      <c r="CI802" s="4"/>
      <c r="CJ802" s="145"/>
      <c r="CK802" s="4"/>
      <c r="CL802" s="4"/>
      <c r="CM802" s="4"/>
      <c r="CN802" s="4"/>
      <c r="CP802" s="29"/>
      <c r="CQ802" s="33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42"/>
      <c r="DQ802" s="78"/>
      <c r="DR802" s="101"/>
      <c r="DS802" s="33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  <c r="EK802" s="29"/>
      <c r="EL802" s="29"/>
      <c r="EM802" s="29"/>
      <c r="EN802" s="29"/>
      <c r="EO802" s="29"/>
      <c r="EP802" s="29"/>
      <c r="EQ802" s="29"/>
      <c r="ER802" s="29"/>
      <c r="ES802" s="29"/>
      <c r="ET802" s="29"/>
      <c r="EU802" s="29"/>
      <c r="EV802" s="29"/>
      <c r="EW802" s="29"/>
      <c r="EX802" s="29"/>
      <c r="EY802" s="29"/>
      <c r="EZ802" s="29"/>
      <c r="FA802" s="119"/>
      <c r="FB802" s="119"/>
      <c r="FC802" s="119"/>
      <c r="FD802" s="119"/>
      <c r="FE802" s="119"/>
      <c r="FF802" s="119"/>
      <c r="FG802" s="119"/>
      <c r="FH802" s="119"/>
      <c r="FI802" s="119"/>
    </row>
    <row r="803" spans="1:165" s="45" customFormat="1" x14ac:dyDescent="0.25">
      <c r="A803" s="29"/>
      <c r="B803" s="35"/>
      <c r="C803" s="35"/>
      <c r="D803" s="4"/>
      <c r="E803" s="35"/>
      <c r="F803" s="4"/>
      <c r="G803" s="35"/>
      <c r="I803" s="35"/>
      <c r="K803" s="11"/>
      <c r="M803" s="4"/>
      <c r="N803" s="46"/>
      <c r="P803" s="35"/>
      <c r="Q803" s="29"/>
      <c r="R803" s="35"/>
      <c r="T803" s="23"/>
      <c r="U803" s="23"/>
      <c r="V803" s="96"/>
      <c r="W803" s="96"/>
      <c r="X803" s="23"/>
      <c r="Y803" s="96"/>
      <c r="Z803" s="96"/>
      <c r="AA803" s="23"/>
      <c r="AB803" s="96"/>
      <c r="AC803" s="96"/>
      <c r="AD803" s="23"/>
      <c r="AE803" s="96"/>
      <c r="AF803" s="96"/>
      <c r="AG803" s="23"/>
      <c r="AH803" s="96"/>
      <c r="AI803" s="96"/>
      <c r="AJ803" s="23"/>
      <c r="AK803" s="96"/>
      <c r="AL803" s="96"/>
      <c r="AM803" s="23"/>
      <c r="AN803" s="96"/>
      <c r="AO803" s="96"/>
      <c r="AP803" s="23"/>
      <c r="AQ803" s="96"/>
      <c r="AR803" s="96"/>
      <c r="AS803" s="23"/>
      <c r="AT803" s="4"/>
      <c r="AU803" s="4"/>
      <c r="AV803" s="35"/>
      <c r="AW803" s="4"/>
      <c r="AX803" s="156"/>
      <c r="AY803" s="104"/>
      <c r="AZ803" s="7"/>
      <c r="BA803" s="12"/>
      <c r="BB803" s="12"/>
      <c r="BC803" s="7"/>
      <c r="BD803" s="12"/>
      <c r="BE803" s="12"/>
      <c r="BF803" s="4"/>
      <c r="BG803" s="12"/>
      <c r="BH803" s="36"/>
      <c r="BI803" s="147"/>
      <c r="BJ803" s="12"/>
      <c r="BK803" s="36"/>
      <c r="BL803" s="147"/>
      <c r="BM803" s="12"/>
      <c r="BN803" s="36"/>
      <c r="BO803" s="147"/>
      <c r="BP803" s="160"/>
      <c r="BQ803" s="14"/>
      <c r="BR803" s="4"/>
      <c r="BS803" s="4"/>
      <c r="BU803" s="147"/>
      <c r="BV803" s="4"/>
      <c r="BW803" s="4"/>
      <c r="BX803" s="147"/>
      <c r="BY803" s="4"/>
      <c r="CA803" s="147"/>
      <c r="CB803" s="4"/>
      <c r="CD803" s="147"/>
      <c r="CF803" s="4"/>
      <c r="CG803" s="9"/>
      <c r="CH803" s="35"/>
      <c r="CI803" s="4"/>
      <c r="CJ803" s="145"/>
      <c r="CK803" s="4"/>
      <c r="CL803" s="4"/>
      <c r="CM803" s="4"/>
      <c r="CN803" s="4"/>
      <c r="CP803" s="29"/>
      <c r="CQ803" s="33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  <c r="DN803" s="78"/>
      <c r="DO803" s="78"/>
      <c r="DP803" s="42"/>
      <c r="DQ803" s="78"/>
      <c r="DR803" s="101"/>
      <c r="DS803" s="33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  <c r="EG803" s="29"/>
      <c r="EH803" s="29"/>
      <c r="EI803" s="29"/>
      <c r="EJ803" s="29"/>
      <c r="EK803" s="29"/>
      <c r="EL803" s="29"/>
      <c r="EM803" s="29"/>
      <c r="EN803" s="29"/>
      <c r="EO803" s="29"/>
      <c r="EP803" s="29"/>
      <c r="EQ803" s="29"/>
      <c r="ER803" s="29"/>
      <c r="ES803" s="29"/>
      <c r="ET803" s="29"/>
      <c r="EU803" s="29"/>
      <c r="EV803" s="29"/>
      <c r="EW803" s="29"/>
      <c r="EX803" s="29"/>
      <c r="EY803" s="29"/>
      <c r="EZ803" s="29"/>
      <c r="FA803" s="119"/>
      <c r="FB803" s="119"/>
      <c r="FC803" s="119"/>
      <c r="FD803" s="119"/>
      <c r="FE803" s="119"/>
      <c r="FF803" s="119"/>
      <c r="FG803" s="119"/>
      <c r="FH803" s="119"/>
      <c r="FI803" s="119"/>
    </row>
    <row r="804" spans="1:165" s="45" customFormat="1" x14ac:dyDescent="0.25">
      <c r="A804" s="29"/>
      <c r="B804" s="35"/>
      <c r="C804" s="35"/>
      <c r="D804" s="4"/>
      <c r="E804" s="35"/>
      <c r="F804" s="4"/>
      <c r="G804" s="35"/>
      <c r="I804" s="35"/>
      <c r="K804" s="11"/>
      <c r="M804" s="4"/>
      <c r="N804" s="46"/>
      <c r="P804" s="35"/>
      <c r="Q804" s="29"/>
      <c r="R804" s="35"/>
      <c r="T804" s="23"/>
      <c r="U804" s="23"/>
      <c r="V804" s="96"/>
      <c r="W804" s="96"/>
      <c r="X804" s="23"/>
      <c r="Y804" s="96"/>
      <c r="Z804" s="96"/>
      <c r="AA804" s="23"/>
      <c r="AB804" s="96"/>
      <c r="AC804" s="96"/>
      <c r="AD804" s="23"/>
      <c r="AE804" s="96"/>
      <c r="AF804" s="96"/>
      <c r="AG804" s="23"/>
      <c r="AH804" s="96"/>
      <c r="AI804" s="96"/>
      <c r="AJ804" s="23"/>
      <c r="AK804" s="96"/>
      <c r="AL804" s="96"/>
      <c r="AM804" s="23"/>
      <c r="AN804" s="96"/>
      <c r="AO804" s="96"/>
      <c r="AP804" s="23"/>
      <c r="AQ804" s="96"/>
      <c r="AR804" s="96"/>
      <c r="AS804" s="23"/>
      <c r="AT804" s="4"/>
      <c r="AU804" s="4"/>
      <c r="AV804" s="35"/>
      <c r="AW804" s="4"/>
      <c r="AX804" s="156"/>
      <c r="AY804" s="104"/>
      <c r="AZ804" s="7"/>
      <c r="BA804" s="12"/>
      <c r="BB804" s="12"/>
      <c r="BC804" s="7"/>
      <c r="BD804" s="12"/>
      <c r="BE804" s="12"/>
      <c r="BF804" s="4"/>
      <c r="BG804" s="12"/>
      <c r="BH804" s="36"/>
      <c r="BI804" s="147"/>
      <c r="BJ804" s="12"/>
      <c r="BK804" s="36"/>
      <c r="BL804" s="147"/>
      <c r="BM804" s="12"/>
      <c r="BN804" s="36"/>
      <c r="BO804" s="147"/>
      <c r="BP804" s="160"/>
      <c r="BQ804" s="14"/>
      <c r="BR804" s="4"/>
      <c r="BS804" s="4"/>
      <c r="BU804" s="147"/>
      <c r="BV804" s="4"/>
      <c r="BW804" s="4"/>
      <c r="BX804" s="147"/>
      <c r="BY804" s="4"/>
      <c r="CA804" s="147"/>
      <c r="CB804" s="4"/>
      <c r="CD804" s="147"/>
      <c r="CF804" s="4"/>
      <c r="CG804" s="9"/>
      <c r="CH804" s="35"/>
      <c r="CI804" s="4"/>
      <c r="CJ804" s="145"/>
      <c r="CK804" s="4"/>
      <c r="CL804" s="4"/>
      <c r="CM804" s="4"/>
      <c r="CN804" s="4"/>
      <c r="CP804" s="29"/>
      <c r="CQ804" s="33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  <c r="DN804" s="78"/>
      <c r="DO804" s="78"/>
      <c r="DP804" s="42"/>
      <c r="DQ804" s="78"/>
      <c r="DR804" s="101"/>
      <c r="DS804" s="33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  <c r="EG804" s="29"/>
      <c r="EH804" s="29"/>
      <c r="EI804" s="29"/>
      <c r="EJ804" s="29"/>
      <c r="EK804" s="29"/>
      <c r="EL804" s="29"/>
      <c r="EM804" s="29"/>
      <c r="EN804" s="29"/>
      <c r="EO804" s="29"/>
      <c r="EP804" s="29"/>
      <c r="EQ804" s="29"/>
      <c r="ER804" s="29"/>
      <c r="ES804" s="29"/>
      <c r="ET804" s="29"/>
      <c r="EU804" s="29"/>
      <c r="EV804" s="29"/>
      <c r="EW804" s="29"/>
      <c r="EX804" s="29"/>
      <c r="EY804" s="29"/>
      <c r="EZ804" s="29"/>
      <c r="FA804" s="119"/>
      <c r="FB804" s="119"/>
      <c r="FC804" s="119"/>
      <c r="FD804" s="119"/>
      <c r="FE804" s="119"/>
      <c r="FF804" s="119"/>
      <c r="FG804" s="119"/>
      <c r="FH804" s="119"/>
      <c r="FI804" s="119"/>
    </row>
    <row r="805" spans="1:165" s="45" customFormat="1" x14ac:dyDescent="0.25">
      <c r="A805" s="29"/>
      <c r="B805" s="35"/>
      <c r="C805" s="35"/>
      <c r="D805" s="4"/>
      <c r="E805" s="35"/>
      <c r="F805" s="4"/>
      <c r="G805" s="35"/>
      <c r="I805" s="35"/>
      <c r="K805" s="11"/>
      <c r="M805" s="4"/>
      <c r="N805" s="46"/>
      <c r="P805" s="35"/>
      <c r="Q805" s="29"/>
      <c r="R805" s="35"/>
      <c r="T805" s="23"/>
      <c r="U805" s="23"/>
      <c r="V805" s="96"/>
      <c r="W805" s="96"/>
      <c r="X805" s="23"/>
      <c r="Y805" s="96"/>
      <c r="Z805" s="96"/>
      <c r="AA805" s="23"/>
      <c r="AB805" s="96"/>
      <c r="AC805" s="96"/>
      <c r="AD805" s="23"/>
      <c r="AE805" s="96"/>
      <c r="AF805" s="96"/>
      <c r="AG805" s="23"/>
      <c r="AH805" s="96"/>
      <c r="AI805" s="96"/>
      <c r="AJ805" s="23"/>
      <c r="AK805" s="96"/>
      <c r="AL805" s="96"/>
      <c r="AM805" s="23"/>
      <c r="AN805" s="96"/>
      <c r="AO805" s="96"/>
      <c r="AP805" s="23"/>
      <c r="AQ805" s="96"/>
      <c r="AR805" s="96"/>
      <c r="AS805" s="23"/>
      <c r="AT805" s="4"/>
      <c r="AU805" s="4"/>
      <c r="AV805" s="35"/>
      <c r="AW805" s="4"/>
      <c r="AX805" s="156"/>
      <c r="AY805" s="104"/>
      <c r="AZ805" s="7"/>
      <c r="BA805" s="12"/>
      <c r="BB805" s="12"/>
      <c r="BC805" s="7"/>
      <c r="BD805" s="12"/>
      <c r="BE805" s="12"/>
      <c r="BF805" s="4"/>
      <c r="BG805" s="12"/>
      <c r="BH805" s="36"/>
      <c r="BI805" s="147"/>
      <c r="BJ805" s="12"/>
      <c r="BK805" s="36"/>
      <c r="BL805" s="147"/>
      <c r="BM805" s="12"/>
      <c r="BN805" s="36"/>
      <c r="BO805" s="147"/>
      <c r="BP805" s="160"/>
      <c r="BQ805" s="14"/>
      <c r="BR805" s="4"/>
      <c r="BS805" s="4"/>
      <c r="BU805" s="147"/>
      <c r="BV805" s="4"/>
      <c r="BW805" s="4"/>
      <c r="BX805" s="147"/>
      <c r="BY805" s="4"/>
      <c r="CA805" s="147"/>
      <c r="CB805" s="4"/>
      <c r="CD805" s="147"/>
      <c r="CF805" s="4"/>
      <c r="CG805" s="9"/>
      <c r="CH805" s="35"/>
      <c r="CI805" s="4"/>
      <c r="CJ805" s="145"/>
      <c r="CK805" s="4"/>
      <c r="CL805" s="4"/>
      <c r="CM805" s="4"/>
      <c r="CN805" s="4"/>
      <c r="CP805" s="29"/>
      <c r="CQ805" s="33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  <c r="DN805" s="78"/>
      <c r="DO805" s="78"/>
      <c r="DP805" s="42"/>
      <c r="DQ805" s="78"/>
      <c r="DR805" s="101"/>
      <c r="DS805" s="33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  <c r="EG805" s="29"/>
      <c r="EH805" s="29"/>
      <c r="EI805" s="29"/>
      <c r="EJ805" s="29"/>
      <c r="EK805" s="29"/>
      <c r="EL805" s="29"/>
      <c r="EM805" s="29"/>
      <c r="EN805" s="29"/>
      <c r="EO805" s="29"/>
      <c r="EP805" s="29"/>
      <c r="EQ805" s="29"/>
      <c r="ER805" s="29"/>
      <c r="ES805" s="29"/>
      <c r="ET805" s="29"/>
      <c r="EU805" s="29"/>
      <c r="EV805" s="29"/>
      <c r="EW805" s="29"/>
      <c r="EX805" s="29"/>
      <c r="EY805" s="29"/>
      <c r="EZ805" s="29"/>
      <c r="FA805" s="119"/>
      <c r="FB805" s="119"/>
      <c r="FC805" s="119"/>
      <c r="FD805" s="119"/>
      <c r="FE805" s="119"/>
      <c r="FF805" s="119"/>
      <c r="FG805" s="119"/>
      <c r="FH805" s="119"/>
      <c r="FI805" s="119"/>
    </row>
    <row r="806" spans="1:165" s="45" customFormat="1" x14ac:dyDescent="0.25">
      <c r="A806" s="29"/>
      <c r="B806" s="35"/>
      <c r="C806" s="35"/>
      <c r="D806" s="4"/>
      <c r="E806" s="35"/>
      <c r="F806" s="4"/>
      <c r="G806" s="35"/>
      <c r="I806" s="35"/>
      <c r="K806" s="11"/>
      <c r="M806" s="4"/>
      <c r="N806" s="46"/>
      <c r="P806" s="35"/>
      <c r="Q806" s="29"/>
      <c r="R806" s="35"/>
      <c r="T806" s="23"/>
      <c r="U806" s="23"/>
      <c r="V806" s="96"/>
      <c r="W806" s="96"/>
      <c r="X806" s="23"/>
      <c r="Y806" s="96"/>
      <c r="Z806" s="96"/>
      <c r="AA806" s="23"/>
      <c r="AB806" s="96"/>
      <c r="AC806" s="96"/>
      <c r="AD806" s="23"/>
      <c r="AE806" s="96"/>
      <c r="AF806" s="96"/>
      <c r="AG806" s="23"/>
      <c r="AH806" s="96"/>
      <c r="AI806" s="96"/>
      <c r="AJ806" s="23"/>
      <c r="AK806" s="96"/>
      <c r="AL806" s="96"/>
      <c r="AM806" s="23"/>
      <c r="AN806" s="96"/>
      <c r="AO806" s="96"/>
      <c r="AP806" s="23"/>
      <c r="AQ806" s="96"/>
      <c r="AR806" s="96"/>
      <c r="AS806" s="23"/>
      <c r="AT806" s="4"/>
      <c r="AU806" s="4"/>
      <c r="AV806" s="35"/>
      <c r="AW806" s="4"/>
      <c r="AX806" s="156"/>
      <c r="AY806" s="104"/>
      <c r="AZ806" s="7"/>
      <c r="BA806" s="12"/>
      <c r="BB806" s="12"/>
      <c r="BC806" s="7"/>
      <c r="BD806" s="12"/>
      <c r="BE806" s="12"/>
      <c r="BF806" s="4"/>
      <c r="BG806" s="12"/>
      <c r="BH806" s="36"/>
      <c r="BI806" s="147"/>
      <c r="BJ806" s="12"/>
      <c r="BK806" s="36"/>
      <c r="BL806" s="147"/>
      <c r="BM806" s="12"/>
      <c r="BN806" s="36"/>
      <c r="BO806" s="147"/>
      <c r="BP806" s="160"/>
      <c r="BQ806" s="14"/>
      <c r="BR806" s="4"/>
      <c r="BS806" s="4"/>
      <c r="BU806" s="147"/>
      <c r="BV806" s="4"/>
      <c r="BW806" s="4"/>
      <c r="BX806" s="147"/>
      <c r="BY806" s="4"/>
      <c r="CA806" s="147"/>
      <c r="CB806" s="4"/>
      <c r="CD806" s="147"/>
      <c r="CF806" s="4"/>
      <c r="CG806" s="9"/>
      <c r="CH806" s="35"/>
      <c r="CI806" s="4"/>
      <c r="CJ806" s="145"/>
      <c r="CK806" s="4"/>
      <c r="CL806" s="4"/>
      <c r="CM806" s="4"/>
      <c r="CN806" s="4"/>
      <c r="CP806" s="29"/>
      <c r="CQ806" s="33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  <c r="DN806" s="78"/>
      <c r="DO806" s="78"/>
      <c r="DP806" s="42"/>
      <c r="DQ806" s="78"/>
      <c r="DR806" s="101"/>
      <c r="DS806" s="33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  <c r="EG806" s="29"/>
      <c r="EH806" s="29"/>
      <c r="EI806" s="29"/>
      <c r="EJ806" s="29"/>
      <c r="EK806" s="29"/>
      <c r="EL806" s="29"/>
      <c r="EM806" s="29"/>
      <c r="EN806" s="29"/>
      <c r="EO806" s="29"/>
      <c r="EP806" s="29"/>
      <c r="EQ806" s="29"/>
      <c r="ER806" s="29"/>
      <c r="ES806" s="29"/>
      <c r="ET806" s="29"/>
      <c r="EU806" s="29"/>
      <c r="EV806" s="29"/>
      <c r="EW806" s="29"/>
      <c r="EX806" s="29"/>
      <c r="EY806" s="29"/>
      <c r="EZ806" s="29"/>
      <c r="FA806" s="119"/>
      <c r="FB806" s="119"/>
      <c r="FC806" s="119"/>
      <c r="FD806" s="119"/>
      <c r="FE806" s="119"/>
      <c r="FF806" s="119"/>
      <c r="FG806" s="119"/>
      <c r="FH806" s="119"/>
      <c r="FI806" s="119"/>
    </row>
    <row r="807" spans="1:165" s="45" customFormat="1" x14ac:dyDescent="0.25">
      <c r="A807" s="29"/>
      <c r="B807" s="35"/>
      <c r="C807" s="35"/>
      <c r="D807" s="4"/>
      <c r="E807" s="35"/>
      <c r="F807" s="4"/>
      <c r="G807" s="35"/>
      <c r="I807" s="35"/>
      <c r="K807" s="11"/>
      <c r="M807" s="4"/>
      <c r="N807" s="46"/>
      <c r="P807" s="35"/>
      <c r="Q807" s="29"/>
      <c r="R807" s="35"/>
      <c r="T807" s="23"/>
      <c r="U807" s="23"/>
      <c r="V807" s="96"/>
      <c r="W807" s="96"/>
      <c r="X807" s="23"/>
      <c r="Y807" s="96"/>
      <c r="Z807" s="96"/>
      <c r="AA807" s="23"/>
      <c r="AB807" s="96"/>
      <c r="AC807" s="96"/>
      <c r="AD807" s="23"/>
      <c r="AE807" s="96"/>
      <c r="AF807" s="96"/>
      <c r="AG807" s="23"/>
      <c r="AH807" s="96"/>
      <c r="AI807" s="96"/>
      <c r="AJ807" s="23"/>
      <c r="AK807" s="96"/>
      <c r="AL807" s="96"/>
      <c r="AM807" s="23"/>
      <c r="AN807" s="96"/>
      <c r="AO807" s="96"/>
      <c r="AP807" s="23"/>
      <c r="AQ807" s="96"/>
      <c r="AR807" s="96"/>
      <c r="AS807" s="23"/>
      <c r="AT807" s="4"/>
      <c r="AU807" s="4"/>
      <c r="AV807" s="35"/>
      <c r="AW807" s="4"/>
      <c r="AX807" s="156"/>
      <c r="AY807" s="104"/>
      <c r="AZ807" s="7"/>
      <c r="BA807" s="12"/>
      <c r="BB807" s="12"/>
      <c r="BC807" s="7"/>
      <c r="BD807" s="12"/>
      <c r="BE807" s="12"/>
      <c r="BF807" s="4"/>
      <c r="BG807" s="12"/>
      <c r="BH807" s="36"/>
      <c r="BI807" s="147"/>
      <c r="BJ807" s="12"/>
      <c r="BK807" s="36"/>
      <c r="BL807" s="147"/>
      <c r="BM807" s="12"/>
      <c r="BN807" s="36"/>
      <c r="BO807" s="147"/>
      <c r="BP807" s="160"/>
      <c r="BQ807" s="14"/>
      <c r="BR807" s="4"/>
      <c r="BS807" s="4"/>
      <c r="BU807" s="147"/>
      <c r="BV807" s="4"/>
      <c r="BW807" s="4"/>
      <c r="BX807" s="147"/>
      <c r="BY807" s="4"/>
      <c r="CA807" s="147"/>
      <c r="CB807" s="4"/>
      <c r="CD807" s="147"/>
      <c r="CF807" s="4"/>
      <c r="CG807" s="9"/>
      <c r="CH807" s="35"/>
      <c r="CI807" s="4"/>
      <c r="CJ807" s="145"/>
      <c r="CK807" s="4"/>
      <c r="CL807" s="4"/>
      <c r="CM807" s="4"/>
      <c r="CN807" s="4"/>
      <c r="CP807" s="29"/>
      <c r="CQ807" s="33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  <c r="DN807" s="78"/>
      <c r="DO807" s="78"/>
      <c r="DP807" s="42"/>
      <c r="DQ807" s="78"/>
      <c r="DR807" s="101"/>
      <c r="DS807" s="33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  <c r="EG807" s="29"/>
      <c r="EH807" s="29"/>
      <c r="EI807" s="29"/>
      <c r="EJ807" s="29"/>
      <c r="EK807" s="29"/>
      <c r="EL807" s="29"/>
      <c r="EM807" s="29"/>
      <c r="EN807" s="29"/>
      <c r="EO807" s="29"/>
      <c r="EP807" s="29"/>
      <c r="EQ807" s="29"/>
      <c r="ER807" s="29"/>
      <c r="ES807" s="29"/>
      <c r="ET807" s="29"/>
      <c r="EU807" s="29"/>
      <c r="EV807" s="29"/>
      <c r="EW807" s="29"/>
      <c r="EX807" s="29"/>
      <c r="EY807" s="29"/>
      <c r="EZ807" s="29"/>
      <c r="FA807" s="119"/>
      <c r="FB807" s="119"/>
      <c r="FC807" s="119"/>
      <c r="FD807" s="119"/>
      <c r="FE807" s="119"/>
      <c r="FF807" s="119"/>
      <c r="FG807" s="119"/>
      <c r="FH807" s="119"/>
      <c r="FI807" s="119"/>
    </row>
    <row r="808" spans="1:165" s="45" customFormat="1" x14ac:dyDescent="0.25">
      <c r="A808" s="29"/>
      <c r="B808" s="35"/>
      <c r="C808" s="35"/>
      <c r="D808" s="4"/>
      <c r="E808" s="35"/>
      <c r="F808" s="4"/>
      <c r="G808" s="35"/>
      <c r="I808" s="35"/>
      <c r="K808" s="11"/>
      <c r="M808" s="4"/>
      <c r="N808" s="46"/>
      <c r="P808" s="35"/>
      <c r="Q808" s="29"/>
      <c r="R808" s="35"/>
      <c r="T808" s="23"/>
      <c r="U808" s="23"/>
      <c r="V808" s="96"/>
      <c r="W808" s="96"/>
      <c r="X808" s="23"/>
      <c r="Y808" s="96"/>
      <c r="Z808" s="96"/>
      <c r="AA808" s="23"/>
      <c r="AB808" s="96"/>
      <c r="AC808" s="96"/>
      <c r="AD808" s="23"/>
      <c r="AE808" s="96"/>
      <c r="AF808" s="96"/>
      <c r="AG808" s="23"/>
      <c r="AH808" s="96"/>
      <c r="AI808" s="96"/>
      <c r="AJ808" s="23"/>
      <c r="AK808" s="96"/>
      <c r="AL808" s="96"/>
      <c r="AM808" s="23"/>
      <c r="AN808" s="96"/>
      <c r="AO808" s="96"/>
      <c r="AP808" s="23"/>
      <c r="AQ808" s="96"/>
      <c r="AR808" s="96"/>
      <c r="AS808" s="23"/>
      <c r="AT808" s="4"/>
      <c r="AU808" s="4"/>
      <c r="AV808" s="35"/>
      <c r="AW808" s="4"/>
      <c r="AX808" s="156"/>
      <c r="AY808" s="104"/>
      <c r="AZ808" s="7"/>
      <c r="BA808" s="12"/>
      <c r="BB808" s="12"/>
      <c r="BC808" s="7"/>
      <c r="BD808" s="12"/>
      <c r="BE808" s="12"/>
      <c r="BF808" s="4"/>
      <c r="BG808" s="12"/>
      <c r="BH808" s="36"/>
      <c r="BI808" s="147"/>
      <c r="BJ808" s="12"/>
      <c r="BK808" s="36"/>
      <c r="BL808" s="147"/>
      <c r="BM808" s="12"/>
      <c r="BN808" s="36"/>
      <c r="BO808" s="147"/>
      <c r="BP808" s="160"/>
      <c r="BQ808" s="14"/>
      <c r="BR808" s="4"/>
      <c r="BS808" s="4"/>
      <c r="BU808" s="147"/>
      <c r="BV808" s="4"/>
      <c r="BW808" s="4"/>
      <c r="BX808" s="147"/>
      <c r="BY808" s="4"/>
      <c r="CA808" s="147"/>
      <c r="CB808" s="4"/>
      <c r="CD808" s="147"/>
      <c r="CF808" s="4"/>
      <c r="CG808" s="9"/>
      <c r="CH808" s="35"/>
      <c r="CI808" s="4"/>
      <c r="CJ808" s="145"/>
      <c r="CK808" s="4"/>
      <c r="CL808" s="4"/>
      <c r="CM808" s="4"/>
      <c r="CN808" s="4"/>
      <c r="CP808" s="29"/>
      <c r="CQ808" s="33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  <c r="DN808" s="78"/>
      <c r="DO808" s="78"/>
      <c r="DP808" s="42"/>
      <c r="DQ808" s="78"/>
      <c r="DR808" s="101"/>
      <c r="DS808" s="33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  <c r="EK808" s="29"/>
      <c r="EL808" s="29"/>
      <c r="EM808" s="29"/>
      <c r="EN808" s="29"/>
      <c r="EO808" s="29"/>
      <c r="EP808" s="29"/>
      <c r="EQ808" s="29"/>
      <c r="ER808" s="29"/>
      <c r="ES808" s="29"/>
      <c r="ET808" s="29"/>
      <c r="EU808" s="29"/>
      <c r="EV808" s="29"/>
      <c r="EW808" s="29"/>
      <c r="EX808" s="29"/>
      <c r="EY808" s="29"/>
      <c r="EZ808" s="29"/>
      <c r="FA808" s="119"/>
      <c r="FB808" s="119"/>
      <c r="FC808" s="119"/>
      <c r="FD808" s="119"/>
      <c r="FE808" s="119"/>
      <c r="FF808" s="119"/>
      <c r="FG808" s="119"/>
      <c r="FH808" s="119"/>
      <c r="FI808" s="119"/>
    </row>
    <row r="809" spans="1:165" s="45" customFormat="1" x14ac:dyDescent="0.25">
      <c r="A809" s="29"/>
      <c r="B809" s="35"/>
      <c r="C809" s="35"/>
      <c r="D809" s="4"/>
      <c r="E809" s="35"/>
      <c r="F809" s="4"/>
      <c r="G809" s="35"/>
      <c r="I809" s="35"/>
      <c r="K809" s="11"/>
      <c r="M809" s="4"/>
      <c r="N809" s="46"/>
      <c r="P809" s="35"/>
      <c r="Q809" s="29"/>
      <c r="R809" s="35"/>
      <c r="T809" s="23"/>
      <c r="U809" s="23"/>
      <c r="V809" s="96"/>
      <c r="W809" s="96"/>
      <c r="X809" s="23"/>
      <c r="Y809" s="96"/>
      <c r="Z809" s="96"/>
      <c r="AA809" s="23"/>
      <c r="AB809" s="96"/>
      <c r="AC809" s="96"/>
      <c r="AD809" s="23"/>
      <c r="AE809" s="96"/>
      <c r="AF809" s="96"/>
      <c r="AG809" s="23"/>
      <c r="AH809" s="96"/>
      <c r="AI809" s="96"/>
      <c r="AJ809" s="23"/>
      <c r="AK809" s="96"/>
      <c r="AL809" s="96"/>
      <c r="AM809" s="23"/>
      <c r="AN809" s="96"/>
      <c r="AO809" s="96"/>
      <c r="AP809" s="23"/>
      <c r="AQ809" s="96"/>
      <c r="AR809" s="96"/>
      <c r="AS809" s="23"/>
      <c r="AT809" s="4"/>
      <c r="AU809" s="4"/>
      <c r="AV809" s="35"/>
      <c r="AW809" s="4"/>
      <c r="AX809" s="156"/>
      <c r="AY809" s="104"/>
      <c r="AZ809" s="7"/>
      <c r="BA809" s="12"/>
      <c r="BB809" s="12"/>
      <c r="BC809" s="7"/>
      <c r="BD809" s="12"/>
      <c r="BE809" s="12"/>
      <c r="BF809" s="4"/>
      <c r="BG809" s="12"/>
      <c r="BH809" s="36"/>
      <c r="BI809" s="147"/>
      <c r="BJ809" s="12"/>
      <c r="BK809" s="36"/>
      <c r="BL809" s="147"/>
      <c r="BM809" s="12"/>
      <c r="BN809" s="36"/>
      <c r="BO809" s="147"/>
      <c r="BP809" s="160"/>
      <c r="BQ809" s="14"/>
      <c r="BR809" s="4"/>
      <c r="BS809" s="4"/>
      <c r="BU809" s="147"/>
      <c r="BV809" s="4"/>
      <c r="BW809" s="4"/>
      <c r="BX809" s="147"/>
      <c r="BY809" s="4"/>
      <c r="CA809" s="147"/>
      <c r="CB809" s="4"/>
      <c r="CD809" s="147"/>
      <c r="CF809" s="4"/>
      <c r="CG809" s="9"/>
      <c r="CH809" s="35"/>
      <c r="CI809" s="4"/>
      <c r="CJ809" s="145"/>
      <c r="CK809" s="4"/>
      <c r="CL809" s="4"/>
      <c r="CM809" s="4"/>
      <c r="CN809" s="4"/>
      <c r="CP809" s="29"/>
      <c r="CQ809" s="33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  <c r="DN809" s="78"/>
      <c r="DO809" s="78"/>
      <c r="DP809" s="42"/>
      <c r="DQ809" s="78"/>
      <c r="DR809" s="101"/>
      <c r="DS809" s="33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  <c r="EG809" s="29"/>
      <c r="EH809" s="29"/>
      <c r="EI809" s="29"/>
      <c r="EJ809" s="29"/>
      <c r="EK809" s="29"/>
      <c r="EL809" s="29"/>
      <c r="EM809" s="29"/>
      <c r="EN809" s="29"/>
      <c r="EO809" s="29"/>
      <c r="EP809" s="29"/>
      <c r="EQ809" s="29"/>
      <c r="ER809" s="29"/>
      <c r="ES809" s="29"/>
      <c r="ET809" s="29"/>
      <c r="EU809" s="29"/>
      <c r="EV809" s="29"/>
      <c r="EW809" s="29"/>
      <c r="EX809" s="29"/>
      <c r="EY809" s="29"/>
      <c r="EZ809" s="29"/>
      <c r="FA809" s="119"/>
      <c r="FB809" s="119"/>
      <c r="FC809" s="119"/>
      <c r="FD809" s="119"/>
      <c r="FE809" s="119"/>
      <c r="FF809" s="119"/>
      <c r="FG809" s="119"/>
      <c r="FH809" s="119"/>
      <c r="FI809" s="119"/>
    </row>
    <row r="810" spans="1:165" s="45" customFormat="1" x14ac:dyDescent="0.25">
      <c r="A810" s="29"/>
      <c r="B810" s="35"/>
      <c r="C810" s="35"/>
      <c r="D810" s="4"/>
      <c r="E810" s="35"/>
      <c r="F810" s="4"/>
      <c r="G810" s="35"/>
      <c r="I810" s="35"/>
      <c r="K810" s="11"/>
      <c r="M810" s="4"/>
      <c r="N810" s="46"/>
      <c r="P810" s="35"/>
      <c r="Q810" s="29"/>
      <c r="R810" s="35"/>
      <c r="T810" s="23"/>
      <c r="U810" s="23"/>
      <c r="V810" s="96"/>
      <c r="W810" s="96"/>
      <c r="X810" s="23"/>
      <c r="Y810" s="96"/>
      <c r="Z810" s="96"/>
      <c r="AA810" s="23"/>
      <c r="AB810" s="96"/>
      <c r="AC810" s="96"/>
      <c r="AD810" s="23"/>
      <c r="AE810" s="96"/>
      <c r="AF810" s="96"/>
      <c r="AG810" s="23"/>
      <c r="AH810" s="96"/>
      <c r="AI810" s="96"/>
      <c r="AJ810" s="23"/>
      <c r="AK810" s="96"/>
      <c r="AL810" s="96"/>
      <c r="AM810" s="23"/>
      <c r="AN810" s="96"/>
      <c r="AO810" s="96"/>
      <c r="AP810" s="23"/>
      <c r="AQ810" s="96"/>
      <c r="AR810" s="96"/>
      <c r="AS810" s="23"/>
      <c r="AT810" s="4"/>
      <c r="AU810" s="4"/>
      <c r="AV810" s="35"/>
      <c r="AW810" s="4"/>
      <c r="AX810" s="156"/>
      <c r="AY810" s="104"/>
      <c r="AZ810" s="7"/>
      <c r="BA810" s="12"/>
      <c r="BB810" s="12"/>
      <c r="BC810" s="7"/>
      <c r="BD810" s="12"/>
      <c r="BE810" s="12"/>
      <c r="BF810" s="4"/>
      <c r="BG810" s="12"/>
      <c r="BH810" s="36"/>
      <c r="BI810" s="147"/>
      <c r="BJ810" s="12"/>
      <c r="BK810" s="36"/>
      <c r="BL810" s="147"/>
      <c r="BM810" s="12"/>
      <c r="BN810" s="36"/>
      <c r="BO810" s="147"/>
      <c r="BP810" s="160"/>
      <c r="BQ810" s="14"/>
      <c r="BR810" s="4"/>
      <c r="BS810" s="4"/>
      <c r="BU810" s="147"/>
      <c r="BV810" s="4"/>
      <c r="BW810" s="4"/>
      <c r="BX810" s="147"/>
      <c r="BY810" s="4"/>
      <c r="CA810" s="147"/>
      <c r="CB810" s="4"/>
      <c r="CD810" s="147"/>
      <c r="CF810" s="4"/>
      <c r="CG810" s="9"/>
      <c r="CH810" s="35"/>
      <c r="CI810" s="4"/>
      <c r="CJ810" s="145"/>
      <c r="CK810" s="4"/>
      <c r="CL810" s="4"/>
      <c r="CM810" s="4"/>
      <c r="CN810" s="4"/>
      <c r="CP810" s="29"/>
      <c r="CQ810" s="33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42"/>
      <c r="DQ810" s="78"/>
      <c r="DR810" s="101"/>
      <c r="DS810" s="33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  <c r="EG810" s="29"/>
      <c r="EH810" s="29"/>
      <c r="EI810" s="29"/>
      <c r="EJ810" s="29"/>
      <c r="EK810" s="29"/>
      <c r="EL810" s="29"/>
      <c r="EM810" s="29"/>
      <c r="EN810" s="29"/>
      <c r="EO810" s="29"/>
      <c r="EP810" s="29"/>
      <c r="EQ810" s="29"/>
      <c r="ER810" s="29"/>
      <c r="ES810" s="29"/>
      <c r="ET810" s="29"/>
      <c r="EU810" s="29"/>
      <c r="EV810" s="29"/>
      <c r="EW810" s="29"/>
      <c r="EX810" s="29"/>
      <c r="EY810" s="29"/>
      <c r="EZ810" s="29"/>
      <c r="FA810" s="119"/>
      <c r="FB810" s="119"/>
      <c r="FC810" s="119"/>
      <c r="FD810" s="119"/>
      <c r="FE810" s="119"/>
      <c r="FF810" s="119"/>
      <c r="FG810" s="119"/>
      <c r="FH810" s="119"/>
      <c r="FI810" s="119"/>
    </row>
    <row r="811" spans="1:165" s="45" customFormat="1" x14ac:dyDescent="0.25">
      <c r="A811" s="29"/>
      <c r="B811" s="35"/>
      <c r="C811" s="35"/>
      <c r="D811" s="4"/>
      <c r="E811" s="35"/>
      <c r="F811" s="4"/>
      <c r="G811" s="35"/>
      <c r="I811" s="35"/>
      <c r="K811" s="11"/>
      <c r="M811" s="4"/>
      <c r="N811" s="46"/>
      <c r="P811" s="35"/>
      <c r="Q811" s="29"/>
      <c r="R811" s="35"/>
      <c r="T811" s="23"/>
      <c r="U811" s="23"/>
      <c r="V811" s="96"/>
      <c r="W811" s="96"/>
      <c r="X811" s="23"/>
      <c r="Y811" s="96"/>
      <c r="Z811" s="96"/>
      <c r="AA811" s="23"/>
      <c r="AB811" s="96"/>
      <c r="AC811" s="96"/>
      <c r="AD811" s="23"/>
      <c r="AE811" s="96"/>
      <c r="AF811" s="96"/>
      <c r="AG811" s="23"/>
      <c r="AH811" s="96"/>
      <c r="AI811" s="96"/>
      <c r="AJ811" s="23"/>
      <c r="AK811" s="96"/>
      <c r="AL811" s="96"/>
      <c r="AM811" s="23"/>
      <c r="AN811" s="96"/>
      <c r="AO811" s="96"/>
      <c r="AP811" s="23"/>
      <c r="AQ811" s="96"/>
      <c r="AR811" s="96"/>
      <c r="AS811" s="23"/>
      <c r="AT811" s="4"/>
      <c r="AU811" s="4"/>
      <c r="AV811" s="35"/>
      <c r="AW811" s="4"/>
      <c r="AX811" s="156"/>
      <c r="AY811" s="104"/>
      <c r="AZ811" s="7"/>
      <c r="BA811" s="12"/>
      <c r="BB811" s="12"/>
      <c r="BC811" s="7"/>
      <c r="BD811" s="12"/>
      <c r="BE811" s="12"/>
      <c r="BF811" s="4"/>
      <c r="BG811" s="12"/>
      <c r="BH811" s="36"/>
      <c r="BI811" s="147"/>
      <c r="BJ811" s="12"/>
      <c r="BK811" s="36"/>
      <c r="BL811" s="147"/>
      <c r="BM811" s="12"/>
      <c r="BN811" s="36"/>
      <c r="BO811" s="147"/>
      <c r="BP811" s="160"/>
      <c r="BQ811" s="14"/>
      <c r="BR811" s="4"/>
      <c r="BS811" s="4"/>
      <c r="BU811" s="147"/>
      <c r="BV811" s="4"/>
      <c r="BW811" s="4"/>
      <c r="BX811" s="147"/>
      <c r="BY811" s="4"/>
      <c r="CA811" s="147"/>
      <c r="CB811" s="4"/>
      <c r="CD811" s="147"/>
      <c r="CF811" s="4"/>
      <c r="CG811" s="9"/>
      <c r="CH811" s="35"/>
      <c r="CI811" s="4"/>
      <c r="CJ811" s="145"/>
      <c r="CK811" s="4"/>
      <c r="CL811" s="4"/>
      <c r="CM811" s="4"/>
      <c r="CN811" s="4"/>
      <c r="CP811" s="29"/>
      <c r="CQ811" s="33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  <c r="DN811" s="78"/>
      <c r="DO811" s="78"/>
      <c r="DP811" s="42"/>
      <c r="DQ811" s="78"/>
      <c r="DR811" s="101"/>
      <c r="DS811" s="33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  <c r="EG811" s="29"/>
      <c r="EH811" s="29"/>
      <c r="EI811" s="29"/>
      <c r="EJ811" s="29"/>
      <c r="EK811" s="29"/>
      <c r="EL811" s="29"/>
      <c r="EM811" s="29"/>
      <c r="EN811" s="29"/>
      <c r="EO811" s="29"/>
      <c r="EP811" s="29"/>
      <c r="EQ811" s="29"/>
      <c r="ER811" s="29"/>
      <c r="ES811" s="29"/>
      <c r="ET811" s="29"/>
      <c r="EU811" s="29"/>
      <c r="EV811" s="29"/>
      <c r="EW811" s="29"/>
      <c r="EX811" s="29"/>
      <c r="EY811" s="29"/>
      <c r="EZ811" s="29"/>
      <c r="FA811" s="119"/>
      <c r="FB811" s="119"/>
      <c r="FC811" s="119"/>
      <c r="FD811" s="119"/>
      <c r="FE811" s="119"/>
      <c r="FF811" s="119"/>
      <c r="FG811" s="119"/>
      <c r="FH811" s="119"/>
      <c r="FI811" s="119"/>
    </row>
    <row r="812" spans="1:165" s="45" customFormat="1" x14ac:dyDescent="0.25">
      <c r="A812" s="29"/>
      <c r="B812" s="35"/>
      <c r="C812" s="35"/>
      <c r="D812" s="4"/>
      <c r="E812" s="35"/>
      <c r="F812" s="4"/>
      <c r="G812" s="35"/>
      <c r="I812" s="35"/>
      <c r="K812" s="11"/>
      <c r="M812" s="4"/>
      <c r="N812" s="46"/>
      <c r="P812" s="35"/>
      <c r="Q812" s="29"/>
      <c r="R812" s="35"/>
      <c r="T812" s="23"/>
      <c r="U812" s="23"/>
      <c r="V812" s="96"/>
      <c r="W812" s="96"/>
      <c r="X812" s="23"/>
      <c r="Y812" s="96"/>
      <c r="Z812" s="96"/>
      <c r="AA812" s="23"/>
      <c r="AB812" s="96"/>
      <c r="AC812" s="96"/>
      <c r="AD812" s="23"/>
      <c r="AE812" s="96"/>
      <c r="AF812" s="96"/>
      <c r="AG812" s="23"/>
      <c r="AH812" s="96"/>
      <c r="AI812" s="96"/>
      <c r="AJ812" s="23"/>
      <c r="AK812" s="96"/>
      <c r="AL812" s="96"/>
      <c r="AM812" s="23"/>
      <c r="AN812" s="96"/>
      <c r="AO812" s="96"/>
      <c r="AP812" s="23"/>
      <c r="AQ812" s="96"/>
      <c r="AR812" s="96"/>
      <c r="AS812" s="23"/>
      <c r="AT812" s="4"/>
      <c r="AU812" s="4"/>
      <c r="AV812" s="35"/>
      <c r="AW812" s="4"/>
      <c r="AX812" s="156"/>
      <c r="AY812" s="104"/>
      <c r="AZ812" s="7"/>
      <c r="BA812" s="12"/>
      <c r="BB812" s="12"/>
      <c r="BC812" s="7"/>
      <c r="BD812" s="12"/>
      <c r="BE812" s="12"/>
      <c r="BF812" s="4"/>
      <c r="BG812" s="12"/>
      <c r="BH812" s="36"/>
      <c r="BI812" s="147"/>
      <c r="BJ812" s="12"/>
      <c r="BK812" s="36"/>
      <c r="BL812" s="147"/>
      <c r="BM812" s="12"/>
      <c r="BN812" s="36"/>
      <c r="BO812" s="147"/>
      <c r="BP812" s="160"/>
      <c r="BQ812" s="14"/>
      <c r="BR812" s="4"/>
      <c r="BS812" s="4"/>
      <c r="BU812" s="147"/>
      <c r="BV812" s="4"/>
      <c r="BW812" s="4"/>
      <c r="BX812" s="147"/>
      <c r="BY812" s="4"/>
      <c r="CA812" s="147"/>
      <c r="CB812" s="4"/>
      <c r="CD812" s="147"/>
      <c r="CF812" s="4"/>
      <c r="CG812" s="9"/>
      <c r="CH812" s="35"/>
      <c r="CI812" s="4"/>
      <c r="CJ812" s="145"/>
      <c r="CK812" s="4"/>
      <c r="CL812" s="4"/>
      <c r="CM812" s="4"/>
      <c r="CN812" s="4"/>
      <c r="CP812" s="29"/>
      <c r="CQ812" s="33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  <c r="DN812" s="78"/>
      <c r="DO812" s="78"/>
      <c r="DP812" s="42"/>
      <c r="DQ812" s="78"/>
      <c r="DR812" s="101"/>
      <c r="DS812" s="33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  <c r="EK812" s="29"/>
      <c r="EL812" s="29"/>
      <c r="EM812" s="29"/>
      <c r="EN812" s="29"/>
      <c r="EO812" s="29"/>
      <c r="EP812" s="29"/>
      <c r="EQ812" s="29"/>
      <c r="ER812" s="29"/>
      <c r="ES812" s="29"/>
      <c r="ET812" s="29"/>
      <c r="EU812" s="29"/>
      <c r="EV812" s="29"/>
      <c r="EW812" s="29"/>
      <c r="EX812" s="29"/>
      <c r="EY812" s="29"/>
      <c r="EZ812" s="29"/>
      <c r="FA812" s="119"/>
      <c r="FB812" s="119"/>
      <c r="FC812" s="119"/>
      <c r="FD812" s="119"/>
      <c r="FE812" s="119"/>
      <c r="FF812" s="119"/>
      <c r="FG812" s="119"/>
      <c r="FH812" s="119"/>
      <c r="FI812" s="119"/>
    </row>
    <row r="813" spans="1:165" s="45" customFormat="1" x14ac:dyDescent="0.25">
      <c r="A813" s="29"/>
      <c r="B813" s="35"/>
      <c r="C813" s="35"/>
      <c r="D813" s="4"/>
      <c r="E813" s="35"/>
      <c r="F813" s="4"/>
      <c r="G813" s="35"/>
      <c r="I813" s="35"/>
      <c r="K813" s="11"/>
      <c r="M813" s="4"/>
      <c r="N813" s="46"/>
      <c r="P813" s="35"/>
      <c r="Q813" s="29"/>
      <c r="R813" s="35"/>
      <c r="T813" s="23"/>
      <c r="U813" s="23"/>
      <c r="V813" s="96"/>
      <c r="W813" s="96"/>
      <c r="X813" s="23"/>
      <c r="Y813" s="96"/>
      <c r="Z813" s="96"/>
      <c r="AA813" s="23"/>
      <c r="AB813" s="96"/>
      <c r="AC813" s="96"/>
      <c r="AD813" s="23"/>
      <c r="AE813" s="96"/>
      <c r="AF813" s="96"/>
      <c r="AG813" s="23"/>
      <c r="AH813" s="96"/>
      <c r="AI813" s="96"/>
      <c r="AJ813" s="23"/>
      <c r="AK813" s="96"/>
      <c r="AL813" s="96"/>
      <c r="AM813" s="23"/>
      <c r="AN813" s="96"/>
      <c r="AO813" s="96"/>
      <c r="AP813" s="23"/>
      <c r="AQ813" s="96"/>
      <c r="AR813" s="96"/>
      <c r="AS813" s="23"/>
      <c r="AT813" s="4"/>
      <c r="AU813" s="4"/>
      <c r="AV813" s="35"/>
      <c r="AW813" s="4"/>
      <c r="AX813" s="156"/>
      <c r="AY813" s="104"/>
      <c r="AZ813" s="7"/>
      <c r="BA813" s="12"/>
      <c r="BB813" s="12"/>
      <c r="BC813" s="7"/>
      <c r="BD813" s="12"/>
      <c r="BE813" s="12"/>
      <c r="BF813" s="4"/>
      <c r="BG813" s="12"/>
      <c r="BH813" s="36"/>
      <c r="BI813" s="147"/>
      <c r="BJ813" s="12"/>
      <c r="BK813" s="36"/>
      <c r="BL813" s="147"/>
      <c r="BM813" s="12"/>
      <c r="BN813" s="36"/>
      <c r="BO813" s="147"/>
      <c r="BP813" s="160"/>
      <c r="BQ813" s="14"/>
      <c r="BR813" s="4"/>
      <c r="BS813" s="4"/>
      <c r="BU813" s="147"/>
      <c r="BV813" s="4"/>
      <c r="BW813" s="4"/>
      <c r="BX813" s="147"/>
      <c r="BY813" s="4"/>
      <c r="CA813" s="147"/>
      <c r="CB813" s="4"/>
      <c r="CD813" s="147"/>
      <c r="CF813" s="4"/>
      <c r="CG813" s="9"/>
      <c r="CH813" s="35"/>
      <c r="CI813" s="4"/>
      <c r="CJ813" s="145"/>
      <c r="CK813" s="4"/>
      <c r="CL813" s="4"/>
      <c r="CM813" s="4"/>
      <c r="CN813" s="4"/>
      <c r="CP813" s="29"/>
      <c r="CQ813" s="33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  <c r="DN813" s="78"/>
      <c r="DO813" s="78"/>
      <c r="DP813" s="42"/>
      <c r="DQ813" s="78"/>
      <c r="DR813" s="101"/>
      <c r="DS813" s="33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  <c r="EK813" s="29"/>
      <c r="EL813" s="29"/>
      <c r="EM813" s="29"/>
      <c r="EN813" s="29"/>
      <c r="EO813" s="29"/>
      <c r="EP813" s="29"/>
      <c r="EQ813" s="29"/>
      <c r="ER813" s="29"/>
      <c r="ES813" s="29"/>
      <c r="ET813" s="29"/>
      <c r="EU813" s="29"/>
      <c r="EV813" s="29"/>
      <c r="EW813" s="29"/>
      <c r="EX813" s="29"/>
      <c r="EY813" s="29"/>
      <c r="EZ813" s="29"/>
      <c r="FA813" s="119"/>
      <c r="FB813" s="119"/>
      <c r="FC813" s="119"/>
      <c r="FD813" s="119"/>
      <c r="FE813" s="119"/>
      <c r="FF813" s="119"/>
      <c r="FG813" s="119"/>
      <c r="FH813" s="119"/>
      <c r="FI813" s="119"/>
    </row>
    <row r="814" spans="1:165" s="45" customFormat="1" x14ac:dyDescent="0.25">
      <c r="A814" s="29"/>
      <c r="B814" s="35"/>
      <c r="C814" s="35"/>
      <c r="D814" s="4"/>
      <c r="E814" s="35"/>
      <c r="F814" s="4"/>
      <c r="G814" s="35"/>
      <c r="I814" s="35"/>
      <c r="K814" s="11"/>
      <c r="M814" s="4"/>
      <c r="N814" s="46"/>
      <c r="P814" s="35"/>
      <c r="Q814" s="29"/>
      <c r="R814" s="35"/>
      <c r="T814" s="23"/>
      <c r="U814" s="23"/>
      <c r="V814" s="96"/>
      <c r="W814" s="96"/>
      <c r="X814" s="23"/>
      <c r="Y814" s="96"/>
      <c r="Z814" s="96"/>
      <c r="AA814" s="23"/>
      <c r="AB814" s="96"/>
      <c r="AC814" s="96"/>
      <c r="AD814" s="23"/>
      <c r="AE814" s="96"/>
      <c r="AF814" s="96"/>
      <c r="AG814" s="23"/>
      <c r="AH814" s="96"/>
      <c r="AI814" s="96"/>
      <c r="AJ814" s="23"/>
      <c r="AK814" s="96"/>
      <c r="AL814" s="96"/>
      <c r="AM814" s="23"/>
      <c r="AN814" s="96"/>
      <c r="AO814" s="96"/>
      <c r="AP814" s="23"/>
      <c r="AQ814" s="96"/>
      <c r="AR814" s="96"/>
      <c r="AS814" s="23"/>
      <c r="AT814" s="4"/>
      <c r="AU814" s="4"/>
      <c r="AV814" s="35"/>
      <c r="AW814" s="4"/>
      <c r="AX814" s="156"/>
      <c r="AY814" s="104"/>
      <c r="AZ814" s="7"/>
      <c r="BA814" s="12"/>
      <c r="BB814" s="12"/>
      <c r="BC814" s="7"/>
      <c r="BD814" s="12"/>
      <c r="BE814" s="12"/>
      <c r="BF814" s="4"/>
      <c r="BG814" s="12"/>
      <c r="BH814" s="36"/>
      <c r="BI814" s="147"/>
      <c r="BJ814" s="12"/>
      <c r="BK814" s="36"/>
      <c r="BL814" s="147"/>
      <c r="BM814" s="12"/>
      <c r="BN814" s="36"/>
      <c r="BO814" s="147"/>
      <c r="BP814" s="160"/>
      <c r="BQ814" s="14"/>
      <c r="BR814" s="4"/>
      <c r="BS814" s="4"/>
      <c r="BU814" s="147"/>
      <c r="BV814" s="4"/>
      <c r="BW814" s="4"/>
      <c r="BX814" s="147"/>
      <c r="BY814" s="4"/>
      <c r="CA814" s="147"/>
      <c r="CB814" s="4"/>
      <c r="CD814" s="147"/>
      <c r="CF814" s="4"/>
      <c r="CG814" s="9"/>
      <c r="CH814" s="35"/>
      <c r="CI814" s="4"/>
      <c r="CJ814" s="145"/>
      <c r="CK814" s="4"/>
      <c r="CL814" s="4"/>
      <c r="CM814" s="4"/>
      <c r="CN814" s="4"/>
      <c r="CP814" s="29"/>
      <c r="CQ814" s="33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  <c r="DN814" s="78"/>
      <c r="DO814" s="78"/>
      <c r="DP814" s="42"/>
      <c r="DQ814" s="78"/>
      <c r="DR814" s="101"/>
      <c r="DS814" s="33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  <c r="EG814" s="29"/>
      <c r="EH814" s="29"/>
      <c r="EI814" s="29"/>
      <c r="EJ814" s="29"/>
      <c r="EK814" s="29"/>
      <c r="EL814" s="29"/>
      <c r="EM814" s="29"/>
      <c r="EN814" s="29"/>
      <c r="EO814" s="29"/>
      <c r="EP814" s="29"/>
      <c r="EQ814" s="29"/>
      <c r="ER814" s="29"/>
      <c r="ES814" s="29"/>
      <c r="ET814" s="29"/>
      <c r="EU814" s="29"/>
      <c r="EV814" s="29"/>
      <c r="EW814" s="29"/>
      <c r="EX814" s="29"/>
      <c r="EY814" s="29"/>
      <c r="EZ814" s="29"/>
      <c r="FA814" s="119"/>
      <c r="FB814" s="119"/>
      <c r="FC814" s="119"/>
      <c r="FD814" s="119"/>
      <c r="FE814" s="119"/>
      <c r="FF814" s="119"/>
      <c r="FG814" s="119"/>
      <c r="FH814" s="119"/>
      <c r="FI814" s="119"/>
    </row>
    <row r="815" spans="1:165" s="45" customFormat="1" x14ac:dyDescent="0.25">
      <c r="A815" s="29"/>
      <c r="B815" s="35"/>
      <c r="C815" s="35"/>
      <c r="D815" s="4"/>
      <c r="E815" s="35"/>
      <c r="F815" s="4"/>
      <c r="G815" s="35"/>
      <c r="I815" s="35"/>
      <c r="K815" s="11"/>
      <c r="M815" s="4"/>
      <c r="N815" s="46"/>
      <c r="P815" s="35"/>
      <c r="Q815" s="29"/>
      <c r="R815" s="35"/>
      <c r="T815" s="23"/>
      <c r="U815" s="23"/>
      <c r="V815" s="96"/>
      <c r="W815" s="96"/>
      <c r="X815" s="23"/>
      <c r="Y815" s="96"/>
      <c r="Z815" s="96"/>
      <c r="AA815" s="23"/>
      <c r="AB815" s="96"/>
      <c r="AC815" s="96"/>
      <c r="AD815" s="23"/>
      <c r="AE815" s="96"/>
      <c r="AF815" s="96"/>
      <c r="AG815" s="23"/>
      <c r="AH815" s="96"/>
      <c r="AI815" s="96"/>
      <c r="AJ815" s="23"/>
      <c r="AK815" s="96"/>
      <c r="AL815" s="96"/>
      <c r="AM815" s="23"/>
      <c r="AN815" s="96"/>
      <c r="AO815" s="96"/>
      <c r="AP815" s="23"/>
      <c r="AQ815" s="96"/>
      <c r="AR815" s="96"/>
      <c r="AS815" s="23"/>
      <c r="AT815" s="4"/>
      <c r="AU815" s="4"/>
      <c r="AV815" s="35"/>
      <c r="AW815" s="4"/>
      <c r="AX815" s="156"/>
      <c r="AY815" s="104"/>
      <c r="AZ815" s="7"/>
      <c r="BA815" s="12"/>
      <c r="BB815" s="12"/>
      <c r="BC815" s="7"/>
      <c r="BD815" s="12"/>
      <c r="BE815" s="12"/>
      <c r="BF815" s="4"/>
      <c r="BG815" s="12"/>
      <c r="BH815" s="36"/>
      <c r="BI815" s="147"/>
      <c r="BJ815" s="12"/>
      <c r="BK815" s="36"/>
      <c r="BL815" s="147"/>
      <c r="BM815" s="12"/>
      <c r="BN815" s="36"/>
      <c r="BO815" s="147"/>
      <c r="BP815" s="160"/>
      <c r="BQ815" s="14"/>
      <c r="BR815" s="4"/>
      <c r="BS815" s="4"/>
      <c r="BU815" s="147"/>
      <c r="BV815" s="4"/>
      <c r="BW815" s="4"/>
      <c r="BX815" s="147"/>
      <c r="BY815" s="4"/>
      <c r="CA815" s="147"/>
      <c r="CB815" s="4"/>
      <c r="CD815" s="147"/>
      <c r="CF815" s="4"/>
      <c r="CG815" s="9"/>
      <c r="CH815" s="35"/>
      <c r="CI815" s="4"/>
      <c r="CJ815" s="145"/>
      <c r="CK815" s="4"/>
      <c r="CL815" s="4"/>
      <c r="CM815" s="4"/>
      <c r="CN815" s="4"/>
      <c r="CP815" s="29"/>
      <c r="CQ815" s="33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  <c r="DN815" s="78"/>
      <c r="DO815" s="78"/>
      <c r="DP815" s="42"/>
      <c r="DQ815" s="78"/>
      <c r="DR815" s="101"/>
      <c r="DS815" s="33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  <c r="EG815" s="29"/>
      <c r="EH815" s="29"/>
      <c r="EI815" s="29"/>
      <c r="EJ815" s="29"/>
      <c r="EK815" s="29"/>
      <c r="EL815" s="29"/>
      <c r="EM815" s="29"/>
      <c r="EN815" s="29"/>
      <c r="EO815" s="29"/>
      <c r="EP815" s="29"/>
      <c r="EQ815" s="29"/>
      <c r="ER815" s="29"/>
      <c r="ES815" s="29"/>
      <c r="ET815" s="29"/>
      <c r="EU815" s="29"/>
      <c r="EV815" s="29"/>
      <c r="EW815" s="29"/>
      <c r="EX815" s="29"/>
      <c r="EY815" s="29"/>
      <c r="EZ815" s="29"/>
      <c r="FA815" s="119"/>
      <c r="FB815" s="119"/>
      <c r="FC815" s="119"/>
      <c r="FD815" s="119"/>
      <c r="FE815" s="119"/>
      <c r="FF815" s="119"/>
      <c r="FG815" s="119"/>
      <c r="FH815" s="119"/>
      <c r="FI815" s="119"/>
    </row>
    <row r="816" spans="1:165" s="45" customFormat="1" x14ac:dyDescent="0.25">
      <c r="A816" s="29"/>
      <c r="B816" s="35"/>
      <c r="C816" s="35"/>
      <c r="D816" s="4"/>
      <c r="E816" s="35"/>
      <c r="F816" s="4"/>
      <c r="G816" s="35"/>
      <c r="I816" s="35"/>
      <c r="K816" s="11"/>
      <c r="M816" s="4"/>
      <c r="N816" s="46"/>
      <c r="P816" s="35"/>
      <c r="Q816" s="29"/>
      <c r="R816" s="35"/>
      <c r="T816" s="23"/>
      <c r="U816" s="23"/>
      <c r="V816" s="96"/>
      <c r="W816" s="96"/>
      <c r="X816" s="23"/>
      <c r="Y816" s="96"/>
      <c r="Z816" s="96"/>
      <c r="AA816" s="23"/>
      <c r="AB816" s="96"/>
      <c r="AC816" s="96"/>
      <c r="AD816" s="23"/>
      <c r="AE816" s="96"/>
      <c r="AF816" s="96"/>
      <c r="AG816" s="23"/>
      <c r="AH816" s="96"/>
      <c r="AI816" s="96"/>
      <c r="AJ816" s="23"/>
      <c r="AK816" s="96"/>
      <c r="AL816" s="96"/>
      <c r="AM816" s="23"/>
      <c r="AN816" s="96"/>
      <c r="AO816" s="96"/>
      <c r="AP816" s="23"/>
      <c r="AQ816" s="96"/>
      <c r="AR816" s="96"/>
      <c r="AS816" s="23"/>
      <c r="AT816" s="4"/>
      <c r="AU816" s="4"/>
      <c r="AV816" s="35"/>
      <c r="AW816" s="4"/>
      <c r="AX816" s="156"/>
      <c r="AY816" s="104"/>
      <c r="AZ816" s="7"/>
      <c r="BA816" s="12"/>
      <c r="BB816" s="12"/>
      <c r="BC816" s="7"/>
      <c r="BD816" s="12"/>
      <c r="BE816" s="12"/>
      <c r="BF816" s="4"/>
      <c r="BG816" s="12"/>
      <c r="BH816" s="36"/>
      <c r="BI816" s="147"/>
      <c r="BJ816" s="12"/>
      <c r="BK816" s="36"/>
      <c r="BL816" s="147"/>
      <c r="BM816" s="12"/>
      <c r="BN816" s="36"/>
      <c r="BO816" s="147"/>
      <c r="BP816" s="160"/>
      <c r="BQ816" s="14"/>
      <c r="BR816" s="4"/>
      <c r="BS816" s="4"/>
      <c r="BU816" s="147"/>
      <c r="BV816" s="4"/>
      <c r="BW816" s="4"/>
      <c r="BX816" s="147"/>
      <c r="BY816" s="4"/>
      <c r="CA816" s="147"/>
      <c r="CB816" s="4"/>
      <c r="CD816" s="147"/>
      <c r="CF816" s="4"/>
      <c r="CG816" s="9"/>
      <c r="CH816" s="35"/>
      <c r="CI816" s="4"/>
      <c r="CJ816" s="145"/>
      <c r="CK816" s="4"/>
      <c r="CL816" s="4"/>
      <c r="CM816" s="4"/>
      <c r="CN816" s="4"/>
      <c r="CP816" s="29"/>
      <c r="CQ816" s="33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  <c r="DN816" s="78"/>
      <c r="DO816" s="78"/>
      <c r="DP816" s="42"/>
      <c r="DQ816" s="78"/>
      <c r="DR816" s="101"/>
      <c r="DS816" s="33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  <c r="EG816" s="29"/>
      <c r="EH816" s="29"/>
      <c r="EI816" s="29"/>
      <c r="EJ816" s="29"/>
      <c r="EK816" s="29"/>
      <c r="EL816" s="29"/>
      <c r="EM816" s="29"/>
      <c r="EN816" s="29"/>
      <c r="EO816" s="29"/>
      <c r="EP816" s="29"/>
      <c r="EQ816" s="29"/>
      <c r="ER816" s="29"/>
      <c r="ES816" s="29"/>
      <c r="ET816" s="29"/>
      <c r="EU816" s="29"/>
      <c r="EV816" s="29"/>
      <c r="EW816" s="29"/>
      <c r="EX816" s="29"/>
      <c r="EY816" s="29"/>
      <c r="EZ816" s="29"/>
      <c r="FA816" s="119"/>
      <c r="FB816" s="119"/>
      <c r="FC816" s="119"/>
      <c r="FD816" s="119"/>
      <c r="FE816" s="119"/>
      <c r="FF816" s="119"/>
      <c r="FG816" s="119"/>
      <c r="FH816" s="119"/>
      <c r="FI816" s="119"/>
    </row>
    <row r="817" spans="1:165" s="45" customFormat="1" x14ac:dyDescent="0.25">
      <c r="A817" s="29"/>
      <c r="B817" s="35"/>
      <c r="C817" s="35"/>
      <c r="D817" s="4"/>
      <c r="E817" s="35"/>
      <c r="F817" s="4"/>
      <c r="G817" s="35"/>
      <c r="I817" s="35"/>
      <c r="K817" s="11"/>
      <c r="M817" s="4"/>
      <c r="N817" s="46"/>
      <c r="P817" s="35"/>
      <c r="Q817" s="29"/>
      <c r="R817" s="35"/>
      <c r="T817" s="23"/>
      <c r="U817" s="23"/>
      <c r="V817" s="96"/>
      <c r="W817" s="96"/>
      <c r="X817" s="23"/>
      <c r="Y817" s="96"/>
      <c r="Z817" s="96"/>
      <c r="AA817" s="23"/>
      <c r="AB817" s="96"/>
      <c r="AC817" s="96"/>
      <c r="AD817" s="23"/>
      <c r="AE817" s="96"/>
      <c r="AF817" s="96"/>
      <c r="AG817" s="23"/>
      <c r="AH817" s="96"/>
      <c r="AI817" s="96"/>
      <c r="AJ817" s="23"/>
      <c r="AK817" s="96"/>
      <c r="AL817" s="96"/>
      <c r="AM817" s="23"/>
      <c r="AN817" s="96"/>
      <c r="AO817" s="96"/>
      <c r="AP817" s="23"/>
      <c r="AQ817" s="96"/>
      <c r="AR817" s="96"/>
      <c r="AS817" s="23"/>
      <c r="AT817" s="4"/>
      <c r="AU817" s="4"/>
      <c r="AV817" s="35"/>
      <c r="AW817" s="4"/>
      <c r="AX817" s="156"/>
      <c r="AY817" s="104"/>
      <c r="AZ817" s="7"/>
      <c r="BA817" s="12"/>
      <c r="BB817" s="12"/>
      <c r="BC817" s="7"/>
      <c r="BD817" s="12"/>
      <c r="BE817" s="12"/>
      <c r="BF817" s="4"/>
      <c r="BG817" s="12"/>
      <c r="BH817" s="36"/>
      <c r="BI817" s="147"/>
      <c r="BJ817" s="12"/>
      <c r="BK817" s="36"/>
      <c r="BL817" s="147"/>
      <c r="BM817" s="12"/>
      <c r="BN817" s="36"/>
      <c r="BO817" s="147"/>
      <c r="BP817" s="160"/>
      <c r="BQ817" s="14"/>
      <c r="BR817" s="4"/>
      <c r="BS817" s="4"/>
      <c r="BU817" s="147"/>
      <c r="BV817" s="4"/>
      <c r="BW817" s="4"/>
      <c r="BX817" s="147"/>
      <c r="BY817" s="4"/>
      <c r="CA817" s="147"/>
      <c r="CB817" s="4"/>
      <c r="CD817" s="147"/>
      <c r="CF817" s="4"/>
      <c r="CG817" s="9"/>
      <c r="CH817" s="35"/>
      <c r="CI817" s="4"/>
      <c r="CJ817" s="145"/>
      <c r="CK817" s="4"/>
      <c r="CL817" s="4"/>
      <c r="CM817" s="4"/>
      <c r="CN817" s="4"/>
      <c r="CP817" s="29"/>
      <c r="CQ817" s="33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  <c r="DN817" s="78"/>
      <c r="DO817" s="78"/>
      <c r="DP817" s="42"/>
      <c r="DQ817" s="78"/>
      <c r="DR817" s="101"/>
      <c r="DS817" s="33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  <c r="EG817" s="29"/>
      <c r="EH817" s="29"/>
      <c r="EI817" s="29"/>
      <c r="EJ817" s="29"/>
      <c r="EK817" s="29"/>
      <c r="EL817" s="29"/>
      <c r="EM817" s="29"/>
      <c r="EN817" s="29"/>
      <c r="EO817" s="29"/>
      <c r="EP817" s="29"/>
      <c r="EQ817" s="29"/>
      <c r="ER817" s="29"/>
      <c r="ES817" s="29"/>
      <c r="ET817" s="29"/>
      <c r="EU817" s="29"/>
      <c r="EV817" s="29"/>
      <c r="EW817" s="29"/>
      <c r="EX817" s="29"/>
      <c r="EY817" s="29"/>
      <c r="EZ817" s="29"/>
      <c r="FA817" s="119"/>
      <c r="FB817" s="119"/>
      <c r="FC817" s="119"/>
      <c r="FD817" s="119"/>
      <c r="FE817" s="119"/>
      <c r="FF817" s="119"/>
      <c r="FG817" s="119"/>
      <c r="FH817" s="119"/>
      <c r="FI817" s="119"/>
    </row>
    <row r="818" spans="1:165" s="45" customFormat="1" x14ac:dyDescent="0.25">
      <c r="A818" s="29"/>
      <c r="B818" s="35"/>
      <c r="C818" s="35"/>
      <c r="D818" s="4"/>
      <c r="E818" s="35"/>
      <c r="F818" s="4"/>
      <c r="G818" s="35"/>
      <c r="I818" s="35"/>
      <c r="K818" s="11"/>
      <c r="M818" s="4"/>
      <c r="N818" s="46"/>
      <c r="P818" s="35"/>
      <c r="Q818" s="29"/>
      <c r="R818" s="35"/>
      <c r="T818" s="23"/>
      <c r="U818" s="23"/>
      <c r="V818" s="96"/>
      <c r="W818" s="96"/>
      <c r="X818" s="23"/>
      <c r="Y818" s="96"/>
      <c r="Z818" s="96"/>
      <c r="AA818" s="23"/>
      <c r="AB818" s="96"/>
      <c r="AC818" s="96"/>
      <c r="AD818" s="23"/>
      <c r="AE818" s="96"/>
      <c r="AF818" s="96"/>
      <c r="AG818" s="23"/>
      <c r="AH818" s="96"/>
      <c r="AI818" s="96"/>
      <c r="AJ818" s="23"/>
      <c r="AK818" s="96"/>
      <c r="AL818" s="96"/>
      <c r="AM818" s="23"/>
      <c r="AN818" s="96"/>
      <c r="AO818" s="96"/>
      <c r="AP818" s="23"/>
      <c r="AQ818" s="96"/>
      <c r="AR818" s="96"/>
      <c r="AS818" s="23"/>
      <c r="AT818" s="4"/>
      <c r="AU818" s="4"/>
      <c r="AV818" s="35"/>
      <c r="AW818" s="4"/>
      <c r="AX818" s="156"/>
      <c r="AY818" s="104"/>
      <c r="AZ818" s="7"/>
      <c r="BA818" s="12"/>
      <c r="BB818" s="12"/>
      <c r="BC818" s="7"/>
      <c r="BD818" s="12"/>
      <c r="BE818" s="12"/>
      <c r="BF818" s="4"/>
      <c r="BG818" s="12"/>
      <c r="BH818" s="36"/>
      <c r="BI818" s="147"/>
      <c r="BJ818" s="12"/>
      <c r="BK818" s="36"/>
      <c r="BL818" s="147"/>
      <c r="BM818" s="12"/>
      <c r="BN818" s="36"/>
      <c r="BO818" s="147"/>
      <c r="BP818" s="160"/>
      <c r="BQ818" s="14"/>
      <c r="BR818" s="4"/>
      <c r="BS818" s="4"/>
      <c r="BU818" s="147"/>
      <c r="BV818" s="4"/>
      <c r="BW818" s="4"/>
      <c r="BX818" s="147"/>
      <c r="BY818" s="4"/>
      <c r="CA818" s="147"/>
      <c r="CB818" s="4"/>
      <c r="CD818" s="147"/>
      <c r="CF818" s="4"/>
      <c r="CG818" s="9"/>
      <c r="CH818" s="35"/>
      <c r="CI818" s="4"/>
      <c r="CJ818" s="145"/>
      <c r="CK818" s="4"/>
      <c r="CL818" s="4"/>
      <c r="CM818" s="4"/>
      <c r="CN818" s="4"/>
      <c r="CP818" s="29"/>
      <c r="CQ818" s="33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  <c r="DN818" s="78"/>
      <c r="DO818" s="78"/>
      <c r="DP818" s="42"/>
      <c r="DQ818" s="78"/>
      <c r="DR818" s="101"/>
      <c r="DS818" s="33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  <c r="EK818" s="29"/>
      <c r="EL818" s="29"/>
      <c r="EM818" s="29"/>
      <c r="EN818" s="29"/>
      <c r="EO818" s="29"/>
      <c r="EP818" s="29"/>
      <c r="EQ818" s="29"/>
      <c r="ER818" s="29"/>
      <c r="ES818" s="29"/>
      <c r="ET818" s="29"/>
      <c r="EU818" s="29"/>
      <c r="EV818" s="29"/>
      <c r="EW818" s="29"/>
      <c r="EX818" s="29"/>
      <c r="EY818" s="29"/>
      <c r="EZ818" s="29"/>
      <c r="FA818" s="119"/>
      <c r="FB818" s="119"/>
      <c r="FC818" s="119"/>
      <c r="FD818" s="119"/>
      <c r="FE818" s="119"/>
      <c r="FF818" s="119"/>
      <c r="FG818" s="119"/>
      <c r="FH818" s="119"/>
      <c r="FI818" s="119"/>
    </row>
    <row r="819" spans="1:165" s="45" customFormat="1" x14ac:dyDescent="0.25">
      <c r="A819" s="29"/>
      <c r="B819" s="35"/>
      <c r="C819" s="35"/>
      <c r="D819" s="4"/>
      <c r="E819" s="35"/>
      <c r="F819" s="4"/>
      <c r="G819" s="35"/>
      <c r="I819" s="35"/>
      <c r="K819" s="11"/>
      <c r="M819" s="4"/>
      <c r="N819" s="46"/>
      <c r="P819" s="35"/>
      <c r="Q819" s="29"/>
      <c r="R819" s="35"/>
      <c r="T819" s="23"/>
      <c r="U819" s="23"/>
      <c r="V819" s="96"/>
      <c r="W819" s="96"/>
      <c r="X819" s="23"/>
      <c r="Y819" s="96"/>
      <c r="Z819" s="96"/>
      <c r="AA819" s="23"/>
      <c r="AB819" s="96"/>
      <c r="AC819" s="96"/>
      <c r="AD819" s="23"/>
      <c r="AE819" s="96"/>
      <c r="AF819" s="96"/>
      <c r="AG819" s="23"/>
      <c r="AH819" s="96"/>
      <c r="AI819" s="96"/>
      <c r="AJ819" s="23"/>
      <c r="AK819" s="96"/>
      <c r="AL819" s="96"/>
      <c r="AM819" s="23"/>
      <c r="AN819" s="96"/>
      <c r="AO819" s="96"/>
      <c r="AP819" s="23"/>
      <c r="AQ819" s="96"/>
      <c r="AR819" s="96"/>
      <c r="AS819" s="23"/>
      <c r="AT819" s="4"/>
      <c r="AU819" s="4"/>
      <c r="AV819" s="35"/>
      <c r="AW819" s="4"/>
      <c r="AX819" s="156"/>
      <c r="AY819" s="104"/>
      <c r="AZ819" s="7"/>
      <c r="BA819" s="12"/>
      <c r="BB819" s="12"/>
      <c r="BC819" s="7"/>
      <c r="BD819" s="12"/>
      <c r="BE819" s="12"/>
      <c r="BF819" s="4"/>
      <c r="BG819" s="12"/>
      <c r="BH819" s="36"/>
      <c r="BI819" s="147"/>
      <c r="BJ819" s="12"/>
      <c r="BK819" s="36"/>
      <c r="BL819" s="147"/>
      <c r="BM819" s="12"/>
      <c r="BN819" s="36"/>
      <c r="BO819" s="147"/>
      <c r="BP819" s="160"/>
      <c r="BQ819" s="14"/>
      <c r="BR819" s="4"/>
      <c r="BS819" s="4"/>
      <c r="BU819" s="147"/>
      <c r="BV819" s="4"/>
      <c r="BW819" s="4"/>
      <c r="BX819" s="147"/>
      <c r="BY819" s="4"/>
      <c r="CA819" s="147"/>
      <c r="CB819" s="4"/>
      <c r="CD819" s="147"/>
      <c r="CF819" s="4"/>
      <c r="CG819" s="9"/>
      <c r="CH819" s="35"/>
      <c r="CI819" s="4"/>
      <c r="CJ819" s="145"/>
      <c r="CK819" s="4"/>
      <c r="CL819" s="4"/>
      <c r="CM819" s="4"/>
      <c r="CN819" s="4"/>
      <c r="CP819" s="29"/>
      <c r="CQ819" s="33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  <c r="DN819" s="78"/>
      <c r="DO819" s="78"/>
      <c r="DP819" s="42"/>
      <c r="DQ819" s="78"/>
      <c r="DR819" s="101"/>
      <c r="DS819" s="33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  <c r="EG819" s="29"/>
      <c r="EH819" s="29"/>
      <c r="EI819" s="29"/>
      <c r="EJ819" s="29"/>
      <c r="EK819" s="29"/>
      <c r="EL819" s="29"/>
      <c r="EM819" s="29"/>
      <c r="EN819" s="29"/>
      <c r="EO819" s="29"/>
      <c r="EP819" s="29"/>
      <c r="EQ819" s="29"/>
      <c r="ER819" s="29"/>
      <c r="ES819" s="29"/>
      <c r="ET819" s="29"/>
      <c r="EU819" s="29"/>
      <c r="EV819" s="29"/>
      <c r="EW819" s="29"/>
      <c r="EX819" s="29"/>
      <c r="EY819" s="29"/>
      <c r="EZ819" s="29"/>
      <c r="FA819" s="119"/>
      <c r="FB819" s="119"/>
      <c r="FC819" s="119"/>
      <c r="FD819" s="119"/>
      <c r="FE819" s="119"/>
      <c r="FF819" s="119"/>
      <c r="FG819" s="119"/>
      <c r="FH819" s="119"/>
      <c r="FI819" s="119"/>
    </row>
    <row r="820" spans="1:165" s="45" customFormat="1" x14ac:dyDescent="0.25">
      <c r="A820" s="29"/>
      <c r="B820" s="35"/>
      <c r="C820" s="35"/>
      <c r="D820" s="4"/>
      <c r="E820" s="35"/>
      <c r="F820" s="4"/>
      <c r="G820" s="35"/>
      <c r="I820" s="35"/>
      <c r="K820" s="11"/>
      <c r="M820" s="4"/>
      <c r="N820" s="46"/>
      <c r="P820" s="35"/>
      <c r="Q820" s="29"/>
      <c r="R820" s="35"/>
      <c r="T820" s="23"/>
      <c r="U820" s="23"/>
      <c r="V820" s="96"/>
      <c r="W820" s="96"/>
      <c r="X820" s="23"/>
      <c r="Y820" s="96"/>
      <c r="Z820" s="96"/>
      <c r="AA820" s="23"/>
      <c r="AB820" s="96"/>
      <c r="AC820" s="96"/>
      <c r="AD820" s="23"/>
      <c r="AE820" s="96"/>
      <c r="AF820" s="96"/>
      <c r="AG820" s="23"/>
      <c r="AH820" s="96"/>
      <c r="AI820" s="96"/>
      <c r="AJ820" s="23"/>
      <c r="AK820" s="96"/>
      <c r="AL820" s="96"/>
      <c r="AM820" s="23"/>
      <c r="AN820" s="96"/>
      <c r="AO820" s="96"/>
      <c r="AP820" s="23"/>
      <c r="AQ820" s="96"/>
      <c r="AR820" s="96"/>
      <c r="AS820" s="23"/>
      <c r="AT820" s="4"/>
      <c r="AU820" s="4"/>
      <c r="AV820" s="35"/>
      <c r="AW820" s="4"/>
      <c r="AX820" s="156"/>
      <c r="AY820" s="104"/>
      <c r="AZ820" s="7"/>
      <c r="BA820" s="12"/>
      <c r="BB820" s="12"/>
      <c r="BC820" s="7"/>
      <c r="BD820" s="12"/>
      <c r="BE820" s="12"/>
      <c r="BF820" s="4"/>
      <c r="BG820" s="12"/>
      <c r="BH820" s="36"/>
      <c r="BI820" s="147"/>
      <c r="BJ820" s="12"/>
      <c r="BK820" s="36"/>
      <c r="BL820" s="147"/>
      <c r="BM820" s="12"/>
      <c r="BN820" s="36"/>
      <c r="BO820" s="147"/>
      <c r="BP820" s="160"/>
      <c r="BQ820" s="14"/>
      <c r="BR820" s="4"/>
      <c r="BS820" s="4"/>
      <c r="BU820" s="147"/>
      <c r="BV820" s="4"/>
      <c r="BW820" s="4"/>
      <c r="BX820" s="147"/>
      <c r="BY820" s="4"/>
      <c r="CA820" s="147"/>
      <c r="CB820" s="4"/>
      <c r="CD820" s="147"/>
      <c r="CF820" s="4"/>
      <c r="CG820" s="9"/>
      <c r="CH820" s="35"/>
      <c r="CI820" s="4"/>
      <c r="CJ820" s="145"/>
      <c r="CK820" s="4"/>
      <c r="CL820" s="4"/>
      <c r="CM820" s="4"/>
      <c r="CN820" s="4"/>
      <c r="CP820" s="29"/>
      <c r="CQ820" s="33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  <c r="DN820" s="78"/>
      <c r="DO820" s="78"/>
      <c r="DP820" s="42"/>
      <c r="DQ820" s="78"/>
      <c r="DR820" s="101"/>
      <c r="DS820" s="33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  <c r="EG820" s="29"/>
      <c r="EH820" s="29"/>
      <c r="EI820" s="29"/>
      <c r="EJ820" s="29"/>
      <c r="EK820" s="29"/>
      <c r="EL820" s="29"/>
      <c r="EM820" s="29"/>
      <c r="EN820" s="29"/>
      <c r="EO820" s="29"/>
      <c r="EP820" s="29"/>
      <c r="EQ820" s="29"/>
      <c r="ER820" s="29"/>
      <c r="ES820" s="29"/>
      <c r="ET820" s="29"/>
      <c r="EU820" s="29"/>
      <c r="EV820" s="29"/>
      <c r="EW820" s="29"/>
      <c r="EX820" s="29"/>
      <c r="EY820" s="29"/>
      <c r="EZ820" s="29"/>
      <c r="FA820" s="119"/>
      <c r="FB820" s="119"/>
      <c r="FC820" s="119"/>
      <c r="FD820" s="119"/>
      <c r="FE820" s="119"/>
      <c r="FF820" s="119"/>
      <c r="FG820" s="119"/>
      <c r="FH820" s="119"/>
      <c r="FI820" s="119"/>
    </row>
    <row r="821" spans="1:165" s="45" customFormat="1" x14ac:dyDescent="0.25">
      <c r="A821" s="29"/>
      <c r="B821" s="35"/>
      <c r="C821" s="35"/>
      <c r="D821" s="4"/>
      <c r="E821" s="35"/>
      <c r="F821" s="4"/>
      <c r="G821" s="35"/>
      <c r="I821" s="35"/>
      <c r="K821" s="11"/>
      <c r="M821" s="4"/>
      <c r="N821" s="46"/>
      <c r="P821" s="35"/>
      <c r="Q821" s="29"/>
      <c r="R821" s="35"/>
      <c r="T821" s="23"/>
      <c r="U821" s="23"/>
      <c r="V821" s="96"/>
      <c r="W821" s="96"/>
      <c r="X821" s="23"/>
      <c r="Y821" s="96"/>
      <c r="Z821" s="96"/>
      <c r="AA821" s="23"/>
      <c r="AB821" s="96"/>
      <c r="AC821" s="96"/>
      <c r="AD821" s="23"/>
      <c r="AE821" s="96"/>
      <c r="AF821" s="96"/>
      <c r="AG821" s="23"/>
      <c r="AH821" s="96"/>
      <c r="AI821" s="96"/>
      <c r="AJ821" s="23"/>
      <c r="AK821" s="96"/>
      <c r="AL821" s="96"/>
      <c r="AM821" s="23"/>
      <c r="AN821" s="96"/>
      <c r="AO821" s="96"/>
      <c r="AP821" s="23"/>
      <c r="AQ821" s="96"/>
      <c r="AR821" s="96"/>
      <c r="AS821" s="23"/>
      <c r="AT821" s="4"/>
      <c r="AU821" s="4"/>
      <c r="AV821" s="35"/>
      <c r="AW821" s="4"/>
      <c r="AX821" s="156"/>
      <c r="AY821" s="104"/>
      <c r="AZ821" s="7"/>
      <c r="BA821" s="12"/>
      <c r="BB821" s="12"/>
      <c r="BC821" s="7"/>
      <c r="BD821" s="12"/>
      <c r="BE821" s="12"/>
      <c r="BF821" s="4"/>
      <c r="BG821" s="12"/>
      <c r="BH821" s="36"/>
      <c r="BI821" s="147"/>
      <c r="BJ821" s="12"/>
      <c r="BK821" s="36"/>
      <c r="BL821" s="147"/>
      <c r="BM821" s="12"/>
      <c r="BN821" s="36"/>
      <c r="BO821" s="147"/>
      <c r="BP821" s="160"/>
      <c r="BQ821" s="14"/>
      <c r="BR821" s="4"/>
      <c r="BS821" s="4"/>
      <c r="BU821" s="147"/>
      <c r="BV821" s="4"/>
      <c r="BW821" s="4"/>
      <c r="BX821" s="147"/>
      <c r="BY821" s="4"/>
      <c r="CA821" s="147"/>
      <c r="CB821" s="4"/>
      <c r="CD821" s="147"/>
      <c r="CF821" s="4"/>
      <c r="CG821" s="9"/>
      <c r="CH821" s="35"/>
      <c r="CI821" s="4"/>
      <c r="CJ821" s="145"/>
      <c r="CK821" s="4"/>
      <c r="CL821" s="4"/>
      <c r="CM821" s="4"/>
      <c r="CN821" s="4"/>
      <c r="CP821" s="29"/>
      <c r="CQ821" s="33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  <c r="DN821" s="78"/>
      <c r="DO821" s="78"/>
      <c r="DP821" s="42"/>
      <c r="DQ821" s="78"/>
      <c r="DR821" s="101"/>
      <c r="DS821" s="33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  <c r="EK821" s="29"/>
      <c r="EL821" s="29"/>
      <c r="EM821" s="29"/>
      <c r="EN821" s="29"/>
      <c r="EO821" s="29"/>
      <c r="EP821" s="29"/>
      <c r="EQ821" s="29"/>
      <c r="ER821" s="29"/>
      <c r="ES821" s="29"/>
      <c r="ET821" s="29"/>
      <c r="EU821" s="29"/>
      <c r="EV821" s="29"/>
      <c r="EW821" s="29"/>
      <c r="EX821" s="29"/>
      <c r="EY821" s="29"/>
      <c r="EZ821" s="29"/>
      <c r="FA821" s="119"/>
      <c r="FB821" s="119"/>
      <c r="FC821" s="119"/>
      <c r="FD821" s="119"/>
      <c r="FE821" s="119"/>
      <c r="FF821" s="119"/>
      <c r="FG821" s="119"/>
      <c r="FH821" s="119"/>
      <c r="FI821" s="119"/>
    </row>
    <row r="822" spans="1:165" s="45" customFormat="1" x14ac:dyDescent="0.25">
      <c r="A822" s="29"/>
      <c r="B822" s="35"/>
      <c r="C822" s="35"/>
      <c r="D822" s="4"/>
      <c r="E822" s="35"/>
      <c r="F822" s="4"/>
      <c r="G822" s="35"/>
      <c r="I822" s="35"/>
      <c r="K822" s="11"/>
      <c r="M822" s="4"/>
      <c r="N822" s="46"/>
      <c r="P822" s="35"/>
      <c r="Q822" s="29"/>
      <c r="R822" s="35"/>
      <c r="T822" s="23"/>
      <c r="U822" s="23"/>
      <c r="V822" s="96"/>
      <c r="W822" s="96"/>
      <c r="X822" s="23"/>
      <c r="Y822" s="96"/>
      <c r="Z822" s="96"/>
      <c r="AA822" s="23"/>
      <c r="AB822" s="96"/>
      <c r="AC822" s="96"/>
      <c r="AD822" s="23"/>
      <c r="AE822" s="96"/>
      <c r="AF822" s="96"/>
      <c r="AG822" s="23"/>
      <c r="AH822" s="96"/>
      <c r="AI822" s="96"/>
      <c r="AJ822" s="23"/>
      <c r="AK822" s="96"/>
      <c r="AL822" s="96"/>
      <c r="AM822" s="23"/>
      <c r="AN822" s="96"/>
      <c r="AO822" s="96"/>
      <c r="AP822" s="23"/>
      <c r="AQ822" s="96"/>
      <c r="AR822" s="96"/>
      <c r="AS822" s="23"/>
      <c r="AT822" s="4"/>
      <c r="AU822" s="4"/>
      <c r="AV822" s="35"/>
      <c r="AW822" s="4"/>
      <c r="AX822" s="156"/>
      <c r="AY822" s="104"/>
      <c r="AZ822" s="7"/>
      <c r="BA822" s="12"/>
      <c r="BB822" s="12"/>
      <c r="BC822" s="7"/>
      <c r="BD822" s="12"/>
      <c r="BE822" s="12"/>
      <c r="BF822" s="4"/>
      <c r="BG822" s="12"/>
      <c r="BH822" s="36"/>
      <c r="BI822" s="147"/>
      <c r="BJ822" s="12"/>
      <c r="BK822" s="36"/>
      <c r="BL822" s="147"/>
      <c r="BM822" s="12"/>
      <c r="BN822" s="36"/>
      <c r="BO822" s="147"/>
      <c r="BP822" s="160"/>
      <c r="BQ822" s="14"/>
      <c r="BR822" s="4"/>
      <c r="BS822" s="4"/>
      <c r="BU822" s="147"/>
      <c r="BV822" s="4"/>
      <c r="BW822" s="4"/>
      <c r="BX822" s="147"/>
      <c r="BY822" s="4"/>
      <c r="CA822" s="147"/>
      <c r="CB822" s="4"/>
      <c r="CD822" s="147"/>
      <c r="CF822" s="4"/>
      <c r="CG822" s="9"/>
      <c r="CH822" s="35"/>
      <c r="CI822" s="4"/>
      <c r="CJ822" s="145"/>
      <c r="CK822" s="4"/>
      <c r="CL822" s="4"/>
      <c r="CM822" s="4"/>
      <c r="CN822" s="4"/>
      <c r="CP822" s="29"/>
      <c r="CQ822" s="33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  <c r="DN822" s="78"/>
      <c r="DO822" s="78"/>
      <c r="DP822" s="42"/>
      <c r="DQ822" s="78"/>
      <c r="DR822" s="101"/>
      <c r="DS822" s="33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  <c r="EK822" s="29"/>
      <c r="EL822" s="29"/>
      <c r="EM822" s="29"/>
      <c r="EN822" s="29"/>
      <c r="EO822" s="29"/>
      <c r="EP822" s="29"/>
      <c r="EQ822" s="29"/>
      <c r="ER822" s="29"/>
      <c r="ES822" s="29"/>
      <c r="ET822" s="29"/>
      <c r="EU822" s="29"/>
      <c r="EV822" s="29"/>
      <c r="EW822" s="29"/>
      <c r="EX822" s="29"/>
      <c r="EY822" s="29"/>
      <c r="EZ822" s="29"/>
      <c r="FA822" s="119"/>
      <c r="FB822" s="119"/>
      <c r="FC822" s="119"/>
      <c r="FD822" s="119"/>
      <c r="FE822" s="119"/>
      <c r="FF822" s="119"/>
      <c r="FG822" s="119"/>
      <c r="FH822" s="119"/>
      <c r="FI822" s="119"/>
    </row>
    <row r="823" spans="1:165" s="45" customFormat="1" x14ac:dyDescent="0.25">
      <c r="A823" s="29"/>
      <c r="B823" s="35"/>
      <c r="C823" s="35"/>
      <c r="D823" s="4"/>
      <c r="E823" s="35"/>
      <c r="F823" s="4"/>
      <c r="G823" s="35"/>
      <c r="I823" s="35"/>
      <c r="K823" s="11"/>
      <c r="M823" s="4"/>
      <c r="N823" s="46"/>
      <c r="P823" s="35"/>
      <c r="Q823" s="29"/>
      <c r="R823" s="35"/>
      <c r="T823" s="23"/>
      <c r="U823" s="23"/>
      <c r="V823" s="96"/>
      <c r="W823" s="96"/>
      <c r="X823" s="23"/>
      <c r="Y823" s="96"/>
      <c r="Z823" s="96"/>
      <c r="AA823" s="23"/>
      <c r="AB823" s="96"/>
      <c r="AC823" s="96"/>
      <c r="AD823" s="23"/>
      <c r="AE823" s="96"/>
      <c r="AF823" s="96"/>
      <c r="AG823" s="23"/>
      <c r="AH823" s="96"/>
      <c r="AI823" s="96"/>
      <c r="AJ823" s="23"/>
      <c r="AK823" s="96"/>
      <c r="AL823" s="96"/>
      <c r="AM823" s="23"/>
      <c r="AN823" s="96"/>
      <c r="AO823" s="96"/>
      <c r="AP823" s="23"/>
      <c r="AQ823" s="96"/>
      <c r="AR823" s="96"/>
      <c r="AS823" s="23"/>
      <c r="AT823" s="4"/>
      <c r="AU823" s="4"/>
      <c r="AV823" s="35"/>
      <c r="AW823" s="4"/>
      <c r="AX823" s="156"/>
      <c r="AY823" s="104"/>
      <c r="AZ823" s="7"/>
      <c r="BA823" s="12"/>
      <c r="BB823" s="12"/>
      <c r="BC823" s="7"/>
      <c r="BD823" s="12"/>
      <c r="BE823" s="12"/>
      <c r="BF823" s="4"/>
      <c r="BG823" s="12"/>
      <c r="BH823" s="36"/>
      <c r="BI823" s="147"/>
      <c r="BJ823" s="12"/>
      <c r="BK823" s="36"/>
      <c r="BL823" s="147"/>
      <c r="BM823" s="12"/>
      <c r="BN823" s="36"/>
      <c r="BO823" s="147"/>
      <c r="BP823" s="160"/>
      <c r="BQ823" s="14"/>
      <c r="BR823" s="4"/>
      <c r="BS823" s="4"/>
      <c r="BU823" s="147"/>
      <c r="BV823" s="4"/>
      <c r="BW823" s="4"/>
      <c r="BX823" s="147"/>
      <c r="BY823" s="4"/>
      <c r="CA823" s="147"/>
      <c r="CB823" s="4"/>
      <c r="CD823" s="147"/>
      <c r="CF823" s="4"/>
      <c r="CG823" s="9"/>
      <c r="CH823" s="35"/>
      <c r="CI823" s="4"/>
      <c r="CJ823" s="145"/>
      <c r="CK823" s="4"/>
      <c r="CL823" s="4"/>
      <c r="CM823" s="4"/>
      <c r="CN823" s="4"/>
      <c r="CP823" s="29"/>
      <c r="CQ823" s="33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  <c r="DN823" s="78"/>
      <c r="DO823" s="78"/>
      <c r="DP823" s="42"/>
      <c r="DQ823" s="78"/>
      <c r="DR823" s="101"/>
      <c r="DS823" s="33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  <c r="EG823" s="29"/>
      <c r="EH823" s="29"/>
      <c r="EI823" s="29"/>
      <c r="EJ823" s="29"/>
      <c r="EK823" s="29"/>
      <c r="EL823" s="29"/>
      <c r="EM823" s="29"/>
      <c r="EN823" s="29"/>
      <c r="EO823" s="29"/>
      <c r="EP823" s="29"/>
      <c r="EQ823" s="29"/>
      <c r="ER823" s="29"/>
      <c r="ES823" s="29"/>
      <c r="ET823" s="29"/>
      <c r="EU823" s="29"/>
      <c r="EV823" s="29"/>
      <c r="EW823" s="29"/>
      <c r="EX823" s="29"/>
      <c r="EY823" s="29"/>
      <c r="EZ823" s="29"/>
      <c r="FA823" s="119"/>
      <c r="FB823" s="119"/>
      <c r="FC823" s="119"/>
      <c r="FD823" s="119"/>
      <c r="FE823" s="119"/>
      <c r="FF823" s="119"/>
      <c r="FG823" s="119"/>
      <c r="FH823" s="119"/>
      <c r="FI823" s="119"/>
    </row>
    <row r="824" spans="1:165" s="45" customFormat="1" x14ac:dyDescent="0.25">
      <c r="A824" s="29"/>
      <c r="B824" s="35"/>
      <c r="C824" s="35"/>
      <c r="D824" s="4"/>
      <c r="E824" s="35"/>
      <c r="F824" s="4"/>
      <c r="G824" s="35"/>
      <c r="I824" s="35"/>
      <c r="K824" s="11"/>
      <c r="M824" s="4"/>
      <c r="N824" s="46"/>
      <c r="P824" s="35"/>
      <c r="Q824" s="29"/>
      <c r="R824" s="35"/>
      <c r="T824" s="23"/>
      <c r="U824" s="23"/>
      <c r="V824" s="96"/>
      <c r="W824" s="96"/>
      <c r="X824" s="23"/>
      <c r="Y824" s="96"/>
      <c r="Z824" s="96"/>
      <c r="AA824" s="23"/>
      <c r="AB824" s="96"/>
      <c r="AC824" s="96"/>
      <c r="AD824" s="23"/>
      <c r="AE824" s="96"/>
      <c r="AF824" s="96"/>
      <c r="AG824" s="23"/>
      <c r="AH824" s="96"/>
      <c r="AI824" s="96"/>
      <c r="AJ824" s="23"/>
      <c r="AK824" s="96"/>
      <c r="AL824" s="96"/>
      <c r="AM824" s="23"/>
      <c r="AN824" s="96"/>
      <c r="AO824" s="96"/>
      <c r="AP824" s="23"/>
      <c r="AQ824" s="96"/>
      <c r="AR824" s="96"/>
      <c r="AS824" s="23"/>
      <c r="AT824" s="4"/>
      <c r="AU824" s="4"/>
      <c r="AV824" s="35"/>
      <c r="AW824" s="4"/>
      <c r="AX824" s="156"/>
      <c r="AY824" s="104"/>
      <c r="AZ824" s="7"/>
      <c r="BA824" s="12"/>
      <c r="BB824" s="12"/>
      <c r="BC824" s="7"/>
      <c r="BD824" s="12"/>
      <c r="BE824" s="12"/>
      <c r="BF824" s="4"/>
      <c r="BG824" s="12"/>
      <c r="BH824" s="36"/>
      <c r="BI824" s="147"/>
      <c r="BJ824" s="12"/>
      <c r="BK824" s="36"/>
      <c r="BL824" s="147"/>
      <c r="BM824" s="12"/>
      <c r="BN824" s="36"/>
      <c r="BO824" s="147"/>
      <c r="BP824" s="160"/>
      <c r="BQ824" s="14"/>
      <c r="BR824" s="4"/>
      <c r="BS824" s="4"/>
      <c r="BU824" s="147"/>
      <c r="BV824" s="4"/>
      <c r="BW824" s="4"/>
      <c r="BX824" s="147"/>
      <c r="BY824" s="4"/>
      <c r="CA824" s="147"/>
      <c r="CB824" s="4"/>
      <c r="CD824" s="147"/>
      <c r="CF824" s="4"/>
      <c r="CG824" s="9"/>
      <c r="CH824" s="35"/>
      <c r="CI824" s="4"/>
      <c r="CJ824" s="145"/>
      <c r="CK824" s="4"/>
      <c r="CL824" s="4"/>
      <c r="CM824" s="4"/>
      <c r="CN824" s="4"/>
      <c r="CP824" s="29"/>
      <c r="CQ824" s="33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  <c r="DN824" s="78"/>
      <c r="DO824" s="78"/>
      <c r="DP824" s="42"/>
      <c r="DQ824" s="78"/>
      <c r="DR824" s="101"/>
      <c r="DS824" s="33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  <c r="EG824" s="29"/>
      <c r="EH824" s="29"/>
      <c r="EI824" s="29"/>
      <c r="EJ824" s="29"/>
      <c r="EK824" s="29"/>
      <c r="EL824" s="29"/>
      <c r="EM824" s="29"/>
      <c r="EN824" s="29"/>
      <c r="EO824" s="29"/>
      <c r="EP824" s="29"/>
      <c r="EQ824" s="29"/>
      <c r="ER824" s="29"/>
      <c r="ES824" s="29"/>
      <c r="ET824" s="29"/>
      <c r="EU824" s="29"/>
      <c r="EV824" s="29"/>
      <c r="EW824" s="29"/>
      <c r="EX824" s="29"/>
      <c r="EY824" s="29"/>
      <c r="EZ824" s="29"/>
      <c r="FA824" s="119"/>
      <c r="FB824" s="119"/>
      <c r="FC824" s="119"/>
      <c r="FD824" s="119"/>
      <c r="FE824" s="119"/>
      <c r="FF824" s="119"/>
      <c r="FG824" s="119"/>
      <c r="FH824" s="119"/>
      <c r="FI824" s="119"/>
    </row>
    <row r="825" spans="1:165" s="45" customFormat="1" x14ac:dyDescent="0.25">
      <c r="A825" s="29"/>
      <c r="B825" s="35"/>
      <c r="C825" s="35"/>
      <c r="D825" s="4"/>
      <c r="E825" s="35"/>
      <c r="F825" s="4"/>
      <c r="G825" s="35"/>
      <c r="I825" s="35"/>
      <c r="K825" s="11"/>
      <c r="M825" s="4"/>
      <c r="N825" s="46"/>
      <c r="P825" s="35"/>
      <c r="Q825" s="29"/>
      <c r="R825" s="35"/>
      <c r="T825" s="23"/>
      <c r="U825" s="23"/>
      <c r="V825" s="96"/>
      <c r="W825" s="96"/>
      <c r="X825" s="23"/>
      <c r="Y825" s="96"/>
      <c r="Z825" s="96"/>
      <c r="AA825" s="23"/>
      <c r="AB825" s="96"/>
      <c r="AC825" s="96"/>
      <c r="AD825" s="23"/>
      <c r="AE825" s="96"/>
      <c r="AF825" s="96"/>
      <c r="AG825" s="23"/>
      <c r="AH825" s="96"/>
      <c r="AI825" s="96"/>
      <c r="AJ825" s="23"/>
      <c r="AK825" s="96"/>
      <c r="AL825" s="96"/>
      <c r="AM825" s="23"/>
      <c r="AN825" s="96"/>
      <c r="AO825" s="96"/>
      <c r="AP825" s="23"/>
      <c r="AQ825" s="96"/>
      <c r="AR825" s="96"/>
      <c r="AS825" s="23"/>
      <c r="AT825" s="4"/>
      <c r="AU825" s="4"/>
      <c r="AV825" s="35"/>
      <c r="AW825" s="4"/>
      <c r="AX825" s="156"/>
      <c r="AY825" s="104"/>
      <c r="AZ825" s="7"/>
      <c r="BA825" s="12"/>
      <c r="BB825" s="12"/>
      <c r="BC825" s="7"/>
      <c r="BD825" s="12"/>
      <c r="BE825" s="12"/>
      <c r="BF825" s="4"/>
      <c r="BG825" s="12"/>
      <c r="BH825" s="36"/>
      <c r="BI825" s="147"/>
      <c r="BJ825" s="12"/>
      <c r="BK825" s="36"/>
      <c r="BL825" s="147"/>
      <c r="BM825" s="12"/>
      <c r="BN825" s="36"/>
      <c r="BO825" s="147"/>
      <c r="BP825" s="160"/>
      <c r="BQ825" s="14"/>
      <c r="BR825" s="4"/>
      <c r="BS825" s="4"/>
      <c r="BU825" s="147"/>
      <c r="BV825" s="4"/>
      <c r="BW825" s="4"/>
      <c r="BX825" s="147"/>
      <c r="BY825" s="4"/>
      <c r="CA825" s="147"/>
      <c r="CB825" s="4"/>
      <c r="CD825" s="147"/>
      <c r="CF825" s="4"/>
      <c r="CG825" s="9"/>
      <c r="CH825" s="35"/>
      <c r="CI825" s="4"/>
      <c r="CJ825" s="145"/>
      <c r="CK825" s="4"/>
      <c r="CL825" s="4"/>
      <c r="CM825" s="4"/>
      <c r="CN825" s="4"/>
      <c r="CP825" s="29"/>
      <c r="CQ825" s="33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  <c r="DN825" s="78"/>
      <c r="DO825" s="78"/>
      <c r="DP825" s="42"/>
      <c r="DQ825" s="78"/>
      <c r="DR825" s="101"/>
      <c r="DS825" s="33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  <c r="EG825" s="29"/>
      <c r="EH825" s="29"/>
      <c r="EI825" s="29"/>
      <c r="EJ825" s="29"/>
      <c r="EK825" s="29"/>
      <c r="EL825" s="29"/>
      <c r="EM825" s="29"/>
      <c r="EN825" s="29"/>
      <c r="EO825" s="29"/>
      <c r="EP825" s="29"/>
      <c r="EQ825" s="29"/>
      <c r="ER825" s="29"/>
      <c r="ES825" s="29"/>
      <c r="ET825" s="29"/>
      <c r="EU825" s="29"/>
      <c r="EV825" s="29"/>
      <c r="EW825" s="29"/>
      <c r="EX825" s="29"/>
      <c r="EY825" s="29"/>
      <c r="EZ825" s="29"/>
      <c r="FA825" s="119"/>
      <c r="FB825" s="119"/>
      <c r="FC825" s="119"/>
      <c r="FD825" s="119"/>
      <c r="FE825" s="119"/>
      <c r="FF825" s="119"/>
      <c r="FG825" s="119"/>
      <c r="FH825" s="119"/>
      <c r="FI825" s="119"/>
    </row>
    <row r="826" spans="1:165" s="45" customFormat="1" x14ac:dyDescent="0.25">
      <c r="A826" s="29"/>
      <c r="B826" s="35"/>
      <c r="C826" s="35"/>
      <c r="D826" s="4"/>
      <c r="E826" s="35"/>
      <c r="F826" s="4"/>
      <c r="G826" s="35"/>
      <c r="I826" s="35"/>
      <c r="K826" s="11"/>
      <c r="M826" s="4"/>
      <c r="N826" s="46"/>
      <c r="P826" s="35"/>
      <c r="Q826" s="29"/>
      <c r="R826" s="35"/>
      <c r="T826" s="23"/>
      <c r="U826" s="23"/>
      <c r="V826" s="96"/>
      <c r="W826" s="96"/>
      <c r="X826" s="23"/>
      <c r="Y826" s="96"/>
      <c r="Z826" s="96"/>
      <c r="AA826" s="23"/>
      <c r="AB826" s="96"/>
      <c r="AC826" s="96"/>
      <c r="AD826" s="23"/>
      <c r="AE826" s="96"/>
      <c r="AF826" s="96"/>
      <c r="AG826" s="23"/>
      <c r="AH826" s="96"/>
      <c r="AI826" s="96"/>
      <c r="AJ826" s="23"/>
      <c r="AK826" s="96"/>
      <c r="AL826" s="96"/>
      <c r="AM826" s="23"/>
      <c r="AN826" s="96"/>
      <c r="AO826" s="96"/>
      <c r="AP826" s="23"/>
      <c r="AQ826" s="96"/>
      <c r="AR826" s="96"/>
      <c r="AS826" s="23"/>
      <c r="AT826" s="4"/>
      <c r="AU826" s="4"/>
      <c r="AV826" s="35"/>
      <c r="AW826" s="4"/>
      <c r="AX826" s="156"/>
      <c r="AY826" s="104"/>
      <c r="AZ826" s="7"/>
      <c r="BA826" s="12"/>
      <c r="BB826" s="12"/>
      <c r="BC826" s="7"/>
      <c r="BD826" s="12"/>
      <c r="BE826" s="12"/>
      <c r="BF826" s="4"/>
      <c r="BG826" s="12"/>
      <c r="BH826" s="36"/>
      <c r="BI826" s="147"/>
      <c r="BJ826" s="12"/>
      <c r="BK826" s="36"/>
      <c r="BL826" s="147"/>
      <c r="BM826" s="12"/>
      <c r="BN826" s="36"/>
      <c r="BO826" s="147"/>
      <c r="BP826" s="160"/>
      <c r="BQ826" s="14"/>
      <c r="BR826" s="4"/>
      <c r="BS826" s="4"/>
      <c r="BU826" s="147"/>
      <c r="BV826" s="4"/>
      <c r="BW826" s="4"/>
      <c r="BX826" s="147"/>
      <c r="BY826" s="4"/>
      <c r="CA826" s="147"/>
      <c r="CB826" s="4"/>
      <c r="CD826" s="147"/>
      <c r="CF826" s="4"/>
      <c r="CG826" s="9"/>
      <c r="CH826" s="35"/>
      <c r="CI826" s="4"/>
      <c r="CJ826" s="145"/>
      <c r="CK826" s="4"/>
      <c r="CL826" s="4"/>
      <c r="CM826" s="4"/>
      <c r="CN826" s="4"/>
      <c r="CP826" s="29"/>
      <c r="CQ826" s="33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  <c r="DN826" s="78"/>
      <c r="DO826" s="78"/>
      <c r="DP826" s="42"/>
      <c r="DQ826" s="78"/>
      <c r="DR826" s="101"/>
      <c r="DS826" s="33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  <c r="EG826" s="29"/>
      <c r="EH826" s="29"/>
      <c r="EI826" s="29"/>
      <c r="EJ826" s="29"/>
      <c r="EK826" s="29"/>
      <c r="EL826" s="29"/>
      <c r="EM826" s="29"/>
      <c r="EN826" s="29"/>
      <c r="EO826" s="29"/>
      <c r="EP826" s="29"/>
      <c r="EQ826" s="29"/>
      <c r="ER826" s="29"/>
      <c r="ES826" s="29"/>
      <c r="ET826" s="29"/>
      <c r="EU826" s="29"/>
      <c r="EV826" s="29"/>
      <c r="EW826" s="29"/>
      <c r="EX826" s="29"/>
      <c r="EY826" s="29"/>
      <c r="EZ826" s="29"/>
      <c r="FA826" s="119"/>
      <c r="FB826" s="119"/>
      <c r="FC826" s="119"/>
      <c r="FD826" s="119"/>
      <c r="FE826" s="119"/>
      <c r="FF826" s="119"/>
      <c r="FG826" s="119"/>
      <c r="FH826" s="119"/>
      <c r="FI826" s="119"/>
    </row>
    <row r="827" spans="1:165" s="45" customFormat="1" x14ac:dyDescent="0.25">
      <c r="A827" s="29"/>
      <c r="B827" s="35"/>
      <c r="C827" s="35"/>
      <c r="D827" s="4"/>
      <c r="E827" s="35"/>
      <c r="F827" s="4"/>
      <c r="G827" s="35"/>
      <c r="I827" s="35"/>
      <c r="K827" s="11"/>
      <c r="M827" s="4"/>
      <c r="N827" s="46"/>
      <c r="P827" s="35"/>
      <c r="Q827" s="29"/>
      <c r="R827" s="35"/>
      <c r="T827" s="23"/>
      <c r="U827" s="23"/>
      <c r="V827" s="96"/>
      <c r="W827" s="96"/>
      <c r="X827" s="23"/>
      <c r="Y827" s="96"/>
      <c r="Z827" s="96"/>
      <c r="AA827" s="23"/>
      <c r="AB827" s="96"/>
      <c r="AC827" s="96"/>
      <c r="AD827" s="23"/>
      <c r="AE827" s="96"/>
      <c r="AF827" s="96"/>
      <c r="AG827" s="23"/>
      <c r="AH827" s="96"/>
      <c r="AI827" s="96"/>
      <c r="AJ827" s="23"/>
      <c r="AK827" s="96"/>
      <c r="AL827" s="96"/>
      <c r="AM827" s="23"/>
      <c r="AN827" s="96"/>
      <c r="AO827" s="96"/>
      <c r="AP827" s="23"/>
      <c r="AQ827" s="96"/>
      <c r="AR827" s="96"/>
      <c r="AS827" s="23"/>
      <c r="AT827" s="4"/>
      <c r="AU827" s="4"/>
      <c r="AV827" s="35"/>
      <c r="AW827" s="4"/>
      <c r="AX827" s="156"/>
      <c r="AY827" s="104"/>
      <c r="AZ827" s="7"/>
      <c r="BA827" s="12"/>
      <c r="BB827" s="12"/>
      <c r="BC827" s="7"/>
      <c r="BD827" s="12"/>
      <c r="BE827" s="12"/>
      <c r="BF827" s="4"/>
      <c r="BG827" s="12"/>
      <c r="BH827" s="36"/>
      <c r="BI827" s="147"/>
      <c r="BJ827" s="12"/>
      <c r="BK827" s="36"/>
      <c r="BL827" s="147"/>
      <c r="BM827" s="12"/>
      <c r="BN827" s="36"/>
      <c r="BO827" s="147"/>
      <c r="BP827" s="160"/>
      <c r="BQ827" s="14"/>
      <c r="BR827" s="4"/>
      <c r="BS827" s="4"/>
      <c r="BU827" s="147"/>
      <c r="BV827" s="4"/>
      <c r="BW827" s="4"/>
      <c r="BX827" s="147"/>
      <c r="BY827" s="4"/>
      <c r="CA827" s="147"/>
      <c r="CB827" s="4"/>
      <c r="CD827" s="147"/>
      <c r="CF827" s="4"/>
      <c r="CG827" s="9"/>
      <c r="CH827" s="35"/>
      <c r="CI827" s="4"/>
      <c r="CJ827" s="145"/>
      <c r="CK827" s="4"/>
      <c r="CL827" s="4"/>
      <c r="CM827" s="4"/>
      <c r="CN827" s="4"/>
      <c r="CP827" s="29"/>
      <c r="CQ827" s="33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42"/>
      <c r="DQ827" s="78"/>
      <c r="DR827" s="101"/>
      <c r="DS827" s="33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  <c r="EG827" s="29"/>
      <c r="EH827" s="29"/>
      <c r="EI827" s="29"/>
      <c r="EJ827" s="29"/>
      <c r="EK827" s="29"/>
      <c r="EL827" s="29"/>
      <c r="EM827" s="29"/>
      <c r="EN827" s="29"/>
      <c r="EO827" s="29"/>
      <c r="EP827" s="29"/>
      <c r="EQ827" s="29"/>
      <c r="ER827" s="29"/>
      <c r="ES827" s="29"/>
      <c r="ET827" s="29"/>
      <c r="EU827" s="29"/>
      <c r="EV827" s="29"/>
      <c r="EW827" s="29"/>
      <c r="EX827" s="29"/>
      <c r="EY827" s="29"/>
      <c r="EZ827" s="29"/>
      <c r="FA827" s="119"/>
      <c r="FB827" s="119"/>
      <c r="FC827" s="119"/>
      <c r="FD827" s="119"/>
      <c r="FE827" s="119"/>
      <c r="FF827" s="119"/>
      <c r="FG827" s="119"/>
      <c r="FH827" s="119"/>
      <c r="FI827" s="119"/>
    </row>
    <row r="828" spans="1:165" s="45" customFormat="1" x14ac:dyDescent="0.25">
      <c r="A828" s="29"/>
      <c r="B828" s="35"/>
      <c r="C828" s="35"/>
      <c r="D828" s="4"/>
      <c r="E828" s="35"/>
      <c r="F828" s="4"/>
      <c r="G828" s="35"/>
      <c r="I828" s="35"/>
      <c r="K828" s="11"/>
      <c r="M828" s="4"/>
      <c r="N828" s="46"/>
      <c r="P828" s="35"/>
      <c r="Q828" s="29"/>
      <c r="R828" s="35"/>
      <c r="T828" s="23"/>
      <c r="U828" s="23"/>
      <c r="V828" s="96"/>
      <c r="W828" s="96"/>
      <c r="X828" s="23"/>
      <c r="Y828" s="96"/>
      <c r="Z828" s="96"/>
      <c r="AA828" s="23"/>
      <c r="AB828" s="96"/>
      <c r="AC828" s="96"/>
      <c r="AD828" s="23"/>
      <c r="AE828" s="96"/>
      <c r="AF828" s="96"/>
      <c r="AG828" s="23"/>
      <c r="AH828" s="96"/>
      <c r="AI828" s="96"/>
      <c r="AJ828" s="23"/>
      <c r="AK828" s="96"/>
      <c r="AL828" s="96"/>
      <c r="AM828" s="23"/>
      <c r="AN828" s="96"/>
      <c r="AO828" s="96"/>
      <c r="AP828" s="23"/>
      <c r="AQ828" s="96"/>
      <c r="AR828" s="96"/>
      <c r="AS828" s="23"/>
      <c r="AT828" s="4"/>
      <c r="AU828" s="4"/>
      <c r="AV828" s="35"/>
      <c r="AW828" s="4"/>
      <c r="AX828" s="156"/>
      <c r="AY828" s="104"/>
      <c r="AZ828" s="7"/>
      <c r="BA828" s="12"/>
      <c r="BB828" s="12"/>
      <c r="BC828" s="7"/>
      <c r="BD828" s="12"/>
      <c r="BE828" s="12"/>
      <c r="BF828" s="4"/>
      <c r="BG828" s="12"/>
      <c r="BH828" s="36"/>
      <c r="BI828" s="147"/>
      <c r="BJ828" s="12"/>
      <c r="BK828" s="36"/>
      <c r="BL828" s="147"/>
      <c r="BM828" s="12"/>
      <c r="BN828" s="36"/>
      <c r="BO828" s="147"/>
      <c r="BP828" s="160"/>
      <c r="BQ828" s="14"/>
      <c r="BR828" s="4"/>
      <c r="BS828" s="4"/>
      <c r="BU828" s="147"/>
      <c r="BV828" s="4"/>
      <c r="BW828" s="4"/>
      <c r="BX828" s="147"/>
      <c r="BY828" s="4"/>
      <c r="CA828" s="147"/>
      <c r="CB828" s="4"/>
      <c r="CD828" s="147"/>
      <c r="CF828" s="4"/>
      <c r="CG828" s="9"/>
      <c r="CH828" s="35"/>
      <c r="CI828" s="4"/>
      <c r="CJ828" s="145"/>
      <c r="CK828" s="4"/>
      <c r="CL828" s="4"/>
      <c r="CM828" s="4"/>
      <c r="CN828" s="4"/>
      <c r="CP828" s="29"/>
      <c r="CQ828" s="33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  <c r="DN828" s="78"/>
      <c r="DO828" s="78"/>
      <c r="DP828" s="42"/>
      <c r="DQ828" s="78"/>
      <c r="DR828" s="101"/>
      <c r="DS828" s="33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  <c r="EG828" s="29"/>
      <c r="EH828" s="29"/>
      <c r="EI828" s="29"/>
      <c r="EJ828" s="29"/>
      <c r="EK828" s="29"/>
      <c r="EL828" s="29"/>
      <c r="EM828" s="29"/>
      <c r="EN828" s="29"/>
      <c r="EO828" s="29"/>
      <c r="EP828" s="29"/>
      <c r="EQ828" s="29"/>
      <c r="ER828" s="29"/>
      <c r="ES828" s="29"/>
      <c r="ET828" s="29"/>
      <c r="EU828" s="29"/>
      <c r="EV828" s="29"/>
      <c r="EW828" s="29"/>
      <c r="EX828" s="29"/>
      <c r="EY828" s="29"/>
      <c r="EZ828" s="29"/>
      <c r="FA828" s="119"/>
      <c r="FB828" s="119"/>
      <c r="FC828" s="119"/>
      <c r="FD828" s="119"/>
      <c r="FE828" s="119"/>
      <c r="FF828" s="119"/>
      <c r="FG828" s="119"/>
      <c r="FH828" s="119"/>
      <c r="FI828" s="119"/>
    </row>
    <row r="829" spans="1:165" s="45" customFormat="1" x14ac:dyDescent="0.25">
      <c r="A829" s="29"/>
      <c r="B829" s="35"/>
      <c r="C829" s="35"/>
      <c r="D829" s="4"/>
      <c r="E829" s="35"/>
      <c r="F829" s="4"/>
      <c r="G829" s="35"/>
      <c r="I829" s="35"/>
      <c r="K829" s="11"/>
      <c r="M829" s="4"/>
      <c r="N829" s="46"/>
      <c r="P829" s="35"/>
      <c r="Q829" s="29"/>
      <c r="R829" s="35"/>
      <c r="T829" s="23"/>
      <c r="U829" s="23"/>
      <c r="V829" s="96"/>
      <c r="W829" s="96"/>
      <c r="X829" s="23"/>
      <c r="Y829" s="96"/>
      <c r="Z829" s="96"/>
      <c r="AA829" s="23"/>
      <c r="AB829" s="96"/>
      <c r="AC829" s="96"/>
      <c r="AD829" s="23"/>
      <c r="AE829" s="96"/>
      <c r="AF829" s="96"/>
      <c r="AG829" s="23"/>
      <c r="AH829" s="96"/>
      <c r="AI829" s="96"/>
      <c r="AJ829" s="23"/>
      <c r="AK829" s="96"/>
      <c r="AL829" s="96"/>
      <c r="AM829" s="23"/>
      <c r="AN829" s="96"/>
      <c r="AO829" s="96"/>
      <c r="AP829" s="23"/>
      <c r="AQ829" s="96"/>
      <c r="AR829" s="96"/>
      <c r="AS829" s="23"/>
      <c r="AT829" s="4"/>
      <c r="AU829" s="4"/>
      <c r="AV829" s="35"/>
      <c r="AW829" s="4"/>
      <c r="AX829" s="156"/>
      <c r="AY829" s="104"/>
      <c r="AZ829" s="7"/>
      <c r="BA829" s="12"/>
      <c r="BB829" s="12"/>
      <c r="BC829" s="7"/>
      <c r="BD829" s="12"/>
      <c r="BE829" s="12"/>
      <c r="BF829" s="4"/>
      <c r="BG829" s="12"/>
      <c r="BH829" s="36"/>
      <c r="BI829" s="147"/>
      <c r="BJ829" s="12"/>
      <c r="BK829" s="36"/>
      <c r="BL829" s="147"/>
      <c r="BM829" s="12"/>
      <c r="BN829" s="36"/>
      <c r="BO829" s="147"/>
      <c r="BP829" s="160"/>
      <c r="BQ829" s="14"/>
      <c r="BR829" s="4"/>
      <c r="BS829" s="4"/>
      <c r="BU829" s="147"/>
      <c r="BV829" s="4"/>
      <c r="BW829" s="4"/>
      <c r="BX829" s="147"/>
      <c r="BY829" s="4"/>
      <c r="CA829" s="147"/>
      <c r="CB829" s="4"/>
      <c r="CD829" s="147"/>
      <c r="CF829" s="4"/>
      <c r="CG829" s="9"/>
      <c r="CH829" s="35"/>
      <c r="CI829" s="4"/>
      <c r="CJ829" s="145"/>
      <c r="CK829" s="4"/>
      <c r="CL829" s="4"/>
      <c r="CM829" s="4"/>
      <c r="CN829" s="4"/>
      <c r="CP829" s="29"/>
      <c r="CQ829" s="33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  <c r="DN829" s="78"/>
      <c r="DO829" s="78"/>
      <c r="DP829" s="42"/>
      <c r="DQ829" s="78"/>
      <c r="DR829" s="101"/>
      <c r="DS829" s="33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  <c r="EK829" s="29"/>
      <c r="EL829" s="29"/>
      <c r="EM829" s="29"/>
      <c r="EN829" s="29"/>
      <c r="EO829" s="29"/>
      <c r="EP829" s="29"/>
      <c r="EQ829" s="29"/>
      <c r="ER829" s="29"/>
      <c r="ES829" s="29"/>
      <c r="ET829" s="29"/>
      <c r="EU829" s="29"/>
      <c r="EV829" s="29"/>
      <c r="EW829" s="29"/>
      <c r="EX829" s="29"/>
      <c r="EY829" s="29"/>
      <c r="EZ829" s="29"/>
      <c r="FA829" s="119"/>
      <c r="FB829" s="119"/>
      <c r="FC829" s="119"/>
      <c r="FD829" s="119"/>
      <c r="FE829" s="119"/>
      <c r="FF829" s="119"/>
      <c r="FG829" s="119"/>
      <c r="FH829" s="119"/>
      <c r="FI829" s="119"/>
    </row>
    <row r="830" spans="1:165" s="45" customFormat="1" x14ac:dyDescent="0.25">
      <c r="A830" s="29"/>
      <c r="B830" s="35"/>
      <c r="C830" s="35"/>
      <c r="D830" s="4"/>
      <c r="E830" s="35"/>
      <c r="F830" s="4"/>
      <c r="G830" s="35"/>
      <c r="I830" s="35"/>
      <c r="K830" s="11"/>
      <c r="M830" s="4"/>
      <c r="N830" s="46"/>
      <c r="P830" s="35"/>
      <c r="Q830" s="29"/>
      <c r="R830" s="35"/>
      <c r="T830" s="23"/>
      <c r="U830" s="23"/>
      <c r="V830" s="96"/>
      <c r="W830" s="96"/>
      <c r="X830" s="23"/>
      <c r="Y830" s="96"/>
      <c r="Z830" s="96"/>
      <c r="AA830" s="23"/>
      <c r="AB830" s="96"/>
      <c r="AC830" s="96"/>
      <c r="AD830" s="23"/>
      <c r="AE830" s="96"/>
      <c r="AF830" s="96"/>
      <c r="AG830" s="23"/>
      <c r="AH830" s="96"/>
      <c r="AI830" s="96"/>
      <c r="AJ830" s="23"/>
      <c r="AK830" s="96"/>
      <c r="AL830" s="96"/>
      <c r="AM830" s="23"/>
      <c r="AN830" s="96"/>
      <c r="AO830" s="96"/>
      <c r="AP830" s="23"/>
      <c r="AQ830" s="96"/>
      <c r="AR830" s="96"/>
      <c r="AS830" s="23"/>
      <c r="AT830" s="4"/>
      <c r="AU830" s="4"/>
      <c r="AV830" s="35"/>
      <c r="AW830" s="4"/>
      <c r="AX830" s="156"/>
      <c r="AY830" s="104"/>
      <c r="AZ830" s="7"/>
      <c r="BA830" s="12"/>
      <c r="BB830" s="12"/>
      <c r="BC830" s="7"/>
      <c r="BD830" s="12"/>
      <c r="BE830" s="12"/>
      <c r="BF830" s="4"/>
      <c r="BG830" s="12"/>
      <c r="BH830" s="36"/>
      <c r="BI830" s="147"/>
      <c r="BJ830" s="12"/>
      <c r="BK830" s="36"/>
      <c r="BL830" s="147"/>
      <c r="BM830" s="12"/>
      <c r="BN830" s="36"/>
      <c r="BO830" s="147"/>
      <c r="BP830" s="160"/>
      <c r="BQ830" s="14"/>
      <c r="BR830" s="4"/>
      <c r="BS830" s="4"/>
      <c r="BU830" s="147"/>
      <c r="BV830" s="4"/>
      <c r="BW830" s="4"/>
      <c r="BX830" s="147"/>
      <c r="BY830" s="4"/>
      <c r="CA830" s="147"/>
      <c r="CB830" s="4"/>
      <c r="CD830" s="147"/>
      <c r="CF830" s="4"/>
      <c r="CG830" s="9"/>
      <c r="CH830" s="35"/>
      <c r="CI830" s="4"/>
      <c r="CJ830" s="145"/>
      <c r="CK830" s="4"/>
      <c r="CL830" s="4"/>
      <c r="CM830" s="4"/>
      <c r="CN830" s="4"/>
      <c r="CP830" s="29"/>
      <c r="CQ830" s="33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  <c r="DN830" s="78"/>
      <c r="DO830" s="78"/>
      <c r="DP830" s="42"/>
      <c r="DQ830" s="78"/>
      <c r="DR830" s="101"/>
      <c r="DS830" s="33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  <c r="EG830" s="29"/>
      <c r="EH830" s="29"/>
      <c r="EI830" s="29"/>
      <c r="EJ830" s="29"/>
      <c r="EK830" s="29"/>
      <c r="EL830" s="29"/>
      <c r="EM830" s="29"/>
      <c r="EN830" s="29"/>
      <c r="EO830" s="29"/>
      <c r="EP830" s="29"/>
      <c r="EQ830" s="29"/>
      <c r="ER830" s="29"/>
      <c r="ES830" s="29"/>
      <c r="ET830" s="29"/>
      <c r="EU830" s="29"/>
      <c r="EV830" s="29"/>
      <c r="EW830" s="29"/>
      <c r="EX830" s="29"/>
      <c r="EY830" s="29"/>
      <c r="EZ830" s="29"/>
      <c r="FA830" s="119"/>
      <c r="FB830" s="119"/>
      <c r="FC830" s="119"/>
      <c r="FD830" s="119"/>
      <c r="FE830" s="119"/>
      <c r="FF830" s="119"/>
      <c r="FG830" s="119"/>
      <c r="FH830" s="119"/>
      <c r="FI830" s="119"/>
    </row>
    <row r="831" spans="1:165" s="45" customFormat="1" x14ac:dyDescent="0.25">
      <c r="A831" s="29"/>
      <c r="B831" s="35"/>
      <c r="C831" s="35"/>
      <c r="D831" s="4"/>
      <c r="E831" s="35"/>
      <c r="F831" s="4"/>
      <c r="G831" s="35"/>
      <c r="I831" s="35"/>
      <c r="K831" s="11"/>
      <c r="M831" s="4"/>
      <c r="N831" s="46"/>
      <c r="P831" s="35"/>
      <c r="Q831" s="29"/>
      <c r="R831" s="35"/>
      <c r="T831" s="23"/>
      <c r="U831" s="23"/>
      <c r="V831" s="96"/>
      <c r="W831" s="96"/>
      <c r="X831" s="23"/>
      <c r="Y831" s="96"/>
      <c r="Z831" s="96"/>
      <c r="AA831" s="23"/>
      <c r="AB831" s="96"/>
      <c r="AC831" s="96"/>
      <c r="AD831" s="23"/>
      <c r="AE831" s="96"/>
      <c r="AF831" s="96"/>
      <c r="AG831" s="23"/>
      <c r="AH831" s="96"/>
      <c r="AI831" s="96"/>
      <c r="AJ831" s="23"/>
      <c r="AK831" s="96"/>
      <c r="AL831" s="96"/>
      <c r="AM831" s="23"/>
      <c r="AN831" s="96"/>
      <c r="AO831" s="96"/>
      <c r="AP831" s="23"/>
      <c r="AQ831" s="96"/>
      <c r="AR831" s="96"/>
      <c r="AS831" s="23"/>
      <c r="AT831" s="4"/>
      <c r="AU831" s="4"/>
      <c r="AV831" s="35"/>
      <c r="AW831" s="4"/>
      <c r="AX831" s="156"/>
      <c r="AY831" s="104"/>
      <c r="AZ831" s="7"/>
      <c r="BA831" s="12"/>
      <c r="BB831" s="12"/>
      <c r="BC831" s="7"/>
      <c r="BD831" s="12"/>
      <c r="BE831" s="12"/>
      <c r="BF831" s="4"/>
      <c r="BG831" s="12"/>
      <c r="BH831" s="36"/>
      <c r="BI831" s="147"/>
      <c r="BJ831" s="12"/>
      <c r="BK831" s="36"/>
      <c r="BL831" s="147"/>
      <c r="BM831" s="12"/>
      <c r="BN831" s="36"/>
      <c r="BO831" s="147"/>
      <c r="BP831" s="160"/>
      <c r="BQ831" s="14"/>
      <c r="BR831" s="4"/>
      <c r="BS831" s="4"/>
      <c r="BU831" s="147"/>
      <c r="BV831" s="4"/>
      <c r="BW831" s="4"/>
      <c r="BX831" s="147"/>
      <c r="BY831" s="4"/>
      <c r="CA831" s="147"/>
      <c r="CB831" s="4"/>
      <c r="CD831" s="147"/>
      <c r="CF831" s="4"/>
      <c r="CG831" s="9"/>
      <c r="CH831" s="35"/>
      <c r="CI831" s="4"/>
      <c r="CJ831" s="145"/>
      <c r="CK831" s="4"/>
      <c r="CL831" s="4"/>
      <c r="CM831" s="4"/>
      <c r="CN831" s="4"/>
      <c r="CP831" s="29"/>
      <c r="CQ831" s="33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  <c r="DN831" s="78"/>
      <c r="DO831" s="78"/>
      <c r="DP831" s="42"/>
      <c r="DQ831" s="78"/>
      <c r="DR831" s="101"/>
      <c r="DS831" s="33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  <c r="EG831" s="29"/>
      <c r="EH831" s="29"/>
      <c r="EI831" s="29"/>
      <c r="EJ831" s="29"/>
      <c r="EK831" s="29"/>
      <c r="EL831" s="29"/>
      <c r="EM831" s="29"/>
      <c r="EN831" s="29"/>
      <c r="EO831" s="29"/>
      <c r="EP831" s="29"/>
      <c r="EQ831" s="29"/>
      <c r="ER831" s="29"/>
      <c r="ES831" s="29"/>
      <c r="ET831" s="29"/>
      <c r="EU831" s="29"/>
      <c r="EV831" s="29"/>
      <c r="EW831" s="29"/>
      <c r="EX831" s="29"/>
      <c r="EY831" s="29"/>
      <c r="EZ831" s="29"/>
      <c r="FA831" s="119"/>
      <c r="FB831" s="119"/>
      <c r="FC831" s="119"/>
      <c r="FD831" s="119"/>
      <c r="FE831" s="119"/>
      <c r="FF831" s="119"/>
      <c r="FG831" s="119"/>
      <c r="FH831" s="119"/>
      <c r="FI831" s="119"/>
    </row>
    <row r="832" spans="1:165" s="45" customFormat="1" x14ac:dyDescent="0.25">
      <c r="A832" s="29"/>
      <c r="B832" s="35"/>
      <c r="C832" s="35"/>
      <c r="D832" s="4"/>
      <c r="E832" s="35"/>
      <c r="F832" s="4"/>
      <c r="G832" s="35"/>
      <c r="I832" s="35"/>
      <c r="K832" s="11"/>
      <c r="M832" s="4"/>
      <c r="N832" s="46"/>
      <c r="P832" s="35"/>
      <c r="Q832" s="29"/>
      <c r="R832" s="35"/>
      <c r="T832" s="23"/>
      <c r="U832" s="23"/>
      <c r="V832" s="96"/>
      <c r="W832" s="96"/>
      <c r="X832" s="23"/>
      <c r="Y832" s="96"/>
      <c r="Z832" s="96"/>
      <c r="AA832" s="23"/>
      <c r="AB832" s="96"/>
      <c r="AC832" s="96"/>
      <c r="AD832" s="23"/>
      <c r="AE832" s="96"/>
      <c r="AF832" s="96"/>
      <c r="AG832" s="23"/>
      <c r="AH832" s="96"/>
      <c r="AI832" s="96"/>
      <c r="AJ832" s="23"/>
      <c r="AK832" s="96"/>
      <c r="AL832" s="96"/>
      <c r="AM832" s="23"/>
      <c r="AN832" s="96"/>
      <c r="AO832" s="96"/>
      <c r="AP832" s="23"/>
      <c r="AQ832" s="96"/>
      <c r="AR832" s="96"/>
      <c r="AS832" s="23"/>
      <c r="AT832" s="4"/>
      <c r="AU832" s="4"/>
      <c r="AV832" s="35"/>
      <c r="AW832" s="4"/>
      <c r="AX832" s="156"/>
      <c r="AY832" s="104"/>
      <c r="AZ832" s="7"/>
      <c r="BA832" s="12"/>
      <c r="BB832" s="12"/>
      <c r="BC832" s="7"/>
      <c r="BD832" s="12"/>
      <c r="BE832" s="12"/>
      <c r="BF832" s="4"/>
      <c r="BG832" s="12"/>
      <c r="BH832" s="36"/>
      <c r="BI832" s="147"/>
      <c r="BJ832" s="12"/>
      <c r="BK832" s="36"/>
      <c r="BL832" s="147"/>
      <c r="BM832" s="12"/>
      <c r="BN832" s="36"/>
      <c r="BO832" s="147"/>
      <c r="BP832" s="160"/>
      <c r="BQ832" s="14"/>
      <c r="BR832" s="4"/>
      <c r="BS832" s="4"/>
      <c r="BU832" s="147"/>
      <c r="BV832" s="4"/>
      <c r="BW832" s="4"/>
      <c r="BX832" s="147"/>
      <c r="BY832" s="4"/>
      <c r="CA832" s="147"/>
      <c r="CB832" s="4"/>
      <c r="CD832" s="147"/>
      <c r="CF832" s="4"/>
      <c r="CG832" s="9"/>
      <c r="CH832" s="35"/>
      <c r="CI832" s="4"/>
      <c r="CJ832" s="145"/>
      <c r="CK832" s="4"/>
      <c r="CL832" s="4"/>
      <c r="CM832" s="4"/>
      <c r="CN832" s="4"/>
      <c r="CP832" s="29"/>
      <c r="CQ832" s="33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  <c r="DN832" s="78"/>
      <c r="DO832" s="78"/>
      <c r="DP832" s="42"/>
      <c r="DQ832" s="78"/>
      <c r="DR832" s="101"/>
      <c r="DS832" s="33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  <c r="EG832" s="29"/>
      <c r="EH832" s="29"/>
      <c r="EI832" s="29"/>
      <c r="EJ832" s="29"/>
      <c r="EK832" s="29"/>
      <c r="EL832" s="29"/>
      <c r="EM832" s="29"/>
      <c r="EN832" s="29"/>
      <c r="EO832" s="29"/>
      <c r="EP832" s="29"/>
      <c r="EQ832" s="29"/>
      <c r="ER832" s="29"/>
      <c r="ES832" s="29"/>
      <c r="ET832" s="29"/>
      <c r="EU832" s="29"/>
      <c r="EV832" s="29"/>
      <c r="EW832" s="29"/>
      <c r="EX832" s="29"/>
      <c r="EY832" s="29"/>
      <c r="EZ832" s="29"/>
      <c r="FA832" s="119"/>
      <c r="FB832" s="119"/>
      <c r="FC832" s="119"/>
      <c r="FD832" s="119"/>
      <c r="FE832" s="119"/>
      <c r="FF832" s="119"/>
      <c r="FG832" s="119"/>
      <c r="FH832" s="119"/>
      <c r="FI832" s="119"/>
    </row>
    <row r="833" spans="1:165" s="45" customFormat="1" x14ac:dyDescent="0.25">
      <c r="A833" s="29"/>
      <c r="B833" s="35"/>
      <c r="C833" s="35"/>
      <c r="D833" s="4"/>
      <c r="E833" s="35"/>
      <c r="F833" s="4"/>
      <c r="G833" s="35"/>
      <c r="I833" s="35"/>
      <c r="K833" s="11"/>
      <c r="M833" s="4"/>
      <c r="N833" s="46"/>
      <c r="P833" s="35"/>
      <c r="Q833" s="29"/>
      <c r="R833" s="35"/>
      <c r="T833" s="23"/>
      <c r="U833" s="23"/>
      <c r="V833" s="96"/>
      <c r="W833" s="96"/>
      <c r="X833" s="23"/>
      <c r="Y833" s="96"/>
      <c r="Z833" s="96"/>
      <c r="AA833" s="23"/>
      <c r="AB833" s="96"/>
      <c r="AC833" s="96"/>
      <c r="AD833" s="23"/>
      <c r="AE833" s="96"/>
      <c r="AF833" s="96"/>
      <c r="AG833" s="23"/>
      <c r="AH833" s="96"/>
      <c r="AI833" s="96"/>
      <c r="AJ833" s="23"/>
      <c r="AK833" s="96"/>
      <c r="AL833" s="96"/>
      <c r="AM833" s="23"/>
      <c r="AN833" s="96"/>
      <c r="AO833" s="96"/>
      <c r="AP833" s="23"/>
      <c r="AQ833" s="96"/>
      <c r="AR833" s="96"/>
      <c r="AS833" s="23"/>
      <c r="AT833" s="4"/>
      <c r="AU833" s="4"/>
      <c r="AV833" s="35"/>
      <c r="AW833" s="4"/>
      <c r="AX833" s="156"/>
      <c r="AY833" s="104"/>
      <c r="AZ833" s="7"/>
      <c r="BA833" s="12"/>
      <c r="BB833" s="12"/>
      <c r="BC833" s="7"/>
      <c r="BD833" s="12"/>
      <c r="BE833" s="12"/>
      <c r="BF833" s="4"/>
      <c r="BG833" s="12"/>
      <c r="BH833" s="36"/>
      <c r="BI833" s="147"/>
      <c r="BJ833" s="12"/>
      <c r="BK833" s="36"/>
      <c r="BL833" s="147"/>
      <c r="BM833" s="12"/>
      <c r="BN833" s="36"/>
      <c r="BO833" s="147"/>
      <c r="BP833" s="160"/>
      <c r="BQ833" s="14"/>
      <c r="BR833" s="4"/>
      <c r="BS833" s="4"/>
      <c r="BU833" s="147"/>
      <c r="BV833" s="4"/>
      <c r="BW833" s="4"/>
      <c r="BX833" s="147"/>
      <c r="BY833" s="4"/>
      <c r="CA833" s="147"/>
      <c r="CB833" s="4"/>
      <c r="CD833" s="147"/>
      <c r="CF833" s="4"/>
      <c r="CG833" s="9"/>
      <c r="CH833" s="35"/>
      <c r="CI833" s="4"/>
      <c r="CJ833" s="145"/>
      <c r="CK833" s="4"/>
      <c r="CL833" s="4"/>
      <c r="CM833" s="4"/>
      <c r="CN833" s="4"/>
      <c r="CP833" s="29"/>
      <c r="CQ833" s="33"/>
      <c r="CR833" s="78"/>
      <c r="CS833" s="78"/>
      <c r="CT833" s="78"/>
      <c r="CU833" s="78"/>
      <c r="CV833" s="78"/>
      <c r="CW833" s="78"/>
      <c r="CX833" s="78"/>
      <c r="CY833" s="78"/>
      <c r="CZ833" s="78"/>
      <c r="DA833" s="78"/>
      <c r="DB833" s="78"/>
      <c r="DC833" s="78"/>
      <c r="DD833" s="78"/>
      <c r="DE833" s="78"/>
      <c r="DF833" s="78"/>
      <c r="DG833" s="78"/>
      <c r="DH833" s="78"/>
      <c r="DI833" s="78"/>
      <c r="DJ833" s="78"/>
      <c r="DK833" s="78"/>
      <c r="DL833" s="78"/>
      <c r="DM833" s="78"/>
      <c r="DN833" s="78"/>
      <c r="DO833" s="78"/>
      <c r="DP833" s="42"/>
      <c r="DQ833" s="78"/>
      <c r="DR833" s="101"/>
      <c r="DS833" s="33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  <c r="EG833" s="29"/>
      <c r="EH833" s="29"/>
      <c r="EI833" s="29"/>
      <c r="EJ833" s="29"/>
      <c r="EK833" s="29"/>
      <c r="EL833" s="29"/>
      <c r="EM833" s="29"/>
      <c r="EN833" s="29"/>
      <c r="EO833" s="29"/>
      <c r="EP833" s="29"/>
      <c r="EQ833" s="29"/>
      <c r="ER833" s="29"/>
      <c r="ES833" s="29"/>
      <c r="ET833" s="29"/>
      <c r="EU833" s="29"/>
      <c r="EV833" s="29"/>
      <c r="EW833" s="29"/>
      <c r="EX833" s="29"/>
      <c r="EY833" s="29"/>
      <c r="EZ833" s="29"/>
      <c r="FA833" s="119"/>
      <c r="FB833" s="119"/>
      <c r="FC833" s="119"/>
      <c r="FD833" s="119"/>
      <c r="FE833" s="119"/>
      <c r="FF833" s="119"/>
      <c r="FG833" s="119"/>
      <c r="FH833" s="119"/>
      <c r="FI833" s="119"/>
    </row>
    <row r="834" spans="1:165" s="45" customFormat="1" x14ac:dyDescent="0.25">
      <c r="A834" s="29"/>
      <c r="B834" s="35"/>
      <c r="C834" s="35"/>
      <c r="D834" s="4"/>
      <c r="E834" s="35"/>
      <c r="F834" s="4"/>
      <c r="G834" s="35"/>
      <c r="I834" s="35"/>
      <c r="K834" s="11"/>
      <c r="M834" s="4"/>
      <c r="N834" s="46"/>
      <c r="P834" s="35"/>
      <c r="Q834" s="29"/>
      <c r="R834" s="35"/>
      <c r="T834" s="23"/>
      <c r="U834" s="23"/>
      <c r="V834" s="96"/>
      <c r="W834" s="96"/>
      <c r="X834" s="23"/>
      <c r="Y834" s="96"/>
      <c r="Z834" s="96"/>
      <c r="AA834" s="23"/>
      <c r="AB834" s="96"/>
      <c r="AC834" s="96"/>
      <c r="AD834" s="23"/>
      <c r="AE834" s="96"/>
      <c r="AF834" s="96"/>
      <c r="AG834" s="23"/>
      <c r="AH834" s="96"/>
      <c r="AI834" s="96"/>
      <c r="AJ834" s="23"/>
      <c r="AK834" s="96"/>
      <c r="AL834" s="96"/>
      <c r="AM834" s="23"/>
      <c r="AN834" s="96"/>
      <c r="AO834" s="96"/>
      <c r="AP834" s="23"/>
      <c r="AQ834" s="96"/>
      <c r="AR834" s="96"/>
      <c r="AS834" s="23"/>
      <c r="AT834" s="4"/>
      <c r="AU834" s="4"/>
      <c r="AV834" s="35"/>
      <c r="AW834" s="4"/>
      <c r="AX834" s="156"/>
      <c r="AY834" s="104"/>
      <c r="AZ834" s="7"/>
      <c r="BA834" s="12"/>
      <c r="BB834" s="12"/>
      <c r="BC834" s="7"/>
      <c r="BD834" s="12"/>
      <c r="BE834" s="12"/>
      <c r="BF834" s="4"/>
      <c r="BG834" s="12"/>
      <c r="BH834" s="36"/>
      <c r="BI834" s="147"/>
      <c r="BJ834" s="12"/>
      <c r="BK834" s="36"/>
      <c r="BL834" s="147"/>
      <c r="BM834" s="12"/>
      <c r="BN834" s="36"/>
      <c r="BO834" s="147"/>
      <c r="BP834" s="160"/>
      <c r="BQ834" s="14"/>
      <c r="BR834" s="4"/>
      <c r="BS834" s="4"/>
      <c r="BU834" s="147"/>
      <c r="BV834" s="4"/>
      <c r="BW834" s="4"/>
      <c r="BX834" s="147"/>
      <c r="BY834" s="4"/>
      <c r="CA834" s="147"/>
      <c r="CB834" s="4"/>
      <c r="CD834" s="147"/>
      <c r="CF834" s="4"/>
      <c r="CG834" s="9"/>
      <c r="CH834" s="35"/>
      <c r="CI834" s="4"/>
      <c r="CJ834" s="145"/>
      <c r="CK834" s="4"/>
      <c r="CL834" s="4"/>
      <c r="CM834" s="4"/>
      <c r="CN834" s="4"/>
      <c r="CP834" s="29"/>
      <c r="CQ834" s="33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8"/>
      <c r="DF834" s="78"/>
      <c r="DG834" s="78"/>
      <c r="DH834" s="78"/>
      <c r="DI834" s="78"/>
      <c r="DJ834" s="78"/>
      <c r="DK834" s="78"/>
      <c r="DL834" s="78"/>
      <c r="DM834" s="78"/>
      <c r="DN834" s="78"/>
      <c r="DO834" s="78"/>
      <c r="DP834" s="42"/>
      <c r="DQ834" s="78"/>
      <c r="DR834" s="101"/>
      <c r="DS834" s="33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  <c r="EG834" s="29"/>
      <c r="EH834" s="29"/>
      <c r="EI834" s="29"/>
      <c r="EJ834" s="29"/>
      <c r="EK834" s="29"/>
      <c r="EL834" s="29"/>
      <c r="EM834" s="29"/>
      <c r="EN834" s="29"/>
      <c r="EO834" s="29"/>
      <c r="EP834" s="29"/>
      <c r="EQ834" s="29"/>
      <c r="ER834" s="29"/>
      <c r="ES834" s="29"/>
      <c r="ET834" s="29"/>
      <c r="EU834" s="29"/>
      <c r="EV834" s="29"/>
      <c r="EW834" s="29"/>
      <c r="EX834" s="29"/>
      <c r="EY834" s="29"/>
      <c r="EZ834" s="29"/>
      <c r="FA834" s="119"/>
      <c r="FB834" s="119"/>
      <c r="FC834" s="119"/>
      <c r="FD834" s="119"/>
      <c r="FE834" s="119"/>
      <c r="FF834" s="119"/>
      <c r="FG834" s="119"/>
      <c r="FH834" s="119"/>
      <c r="FI834" s="119"/>
    </row>
    <row r="835" spans="1:165" s="45" customFormat="1" x14ac:dyDescent="0.25">
      <c r="A835" s="29"/>
      <c r="B835" s="35"/>
      <c r="C835" s="35"/>
      <c r="D835" s="4"/>
      <c r="E835" s="35"/>
      <c r="F835" s="4"/>
      <c r="G835" s="35"/>
      <c r="I835" s="35"/>
      <c r="K835" s="11"/>
      <c r="M835" s="4"/>
      <c r="N835" s="46"/>
      <c r="P835" s="35"/>
      <c r="Q835" s="29"/>
      <c r="R835" s="35"/>
      <c r="T835" s="23"/>
      <c r="U835" s="23"/>
      <c r="V835" s="96"/>
      <c r="W835" s="96"/>
      <c r="X835" s="23"/>
      <c r="Y835" s="96"/>
      <c r="Z835" s="96"/>
      <c r="AA835" s="23"/>
      <c r="AB835" s="96"/>
      <c r="AC835" s="96"/>
      <c r="AD835" s="23"/>
      <c r="AE835" s="96"/>
      <c r="AF835" s="96"/>
      <c r="AG835" s="23"/>
      <c r="AH835" s="96"/>
      <c r="AI835" s="96"/>
      <c r="AJ835" s="23"/>
      <c r="AK835" s="96"/>
      <c r="AL835" s="96"/>
      <c r="AM835" s="23"/>
      <c r="AN835" s="96"/>
      <c r="AO835" s="96"/>
      <c r="AP835" s="23"/>
      <c r="AQ835" s="96"/>
      <c r="AR835" s="96"/>
      <c r="AS835" s="23"/>
      <c r="AT835" s="4"/>
      <c r="AU835" s="4"/>
      <c r="AV835" s="35"/>
      <c r="AW835" s="4"/>
      <c r="AX835" s="156"/>
      <c r="AY835" s="104"/>
      <c r="AZ835" s="7"/>
      <c r="BA835" s="12"/>
      <c r="BB835" s="12"/>
      <c r="BC835" s="7"/>
      <c r="BD835" s="12"/>
      <c r="BE835" s="12"/>
      <c r="BF835" s="4"/>
      <c r="BG835" s="12"/>
      <c r="BH835" s="36"/>
      <c r="BI835" s="147"/>
      <c r="BJ835" s="12"/>
      <c r="BK835" s="36"/>
      <c r="BL835" s="147"/>
      <c r="BM835" s="12"/>
      <c r="BN835" s="36"/>
      <c r="BO835" s="147"/>
      <c r="BP835" s="160"/>
      <c r="BQ835" s="14"/>
      <c r="BR835" s="4"/>
      <c r="BS835" s="4"/>
      <c r="BU835" s="147"/>
      <c r="BV835" s="4"/>
      <c r="BW835" s="4"/>
      <c r="BX835" s="147"/>
      <c r="BY835" s="4"/>
      <c r="CA835" s="147"/>
      <c r="CB835" s="4"/>
      <c r="CD835" s="147"/>
      <c r="CF835" s="4"/>
      <c r="CG835" s="9"/>
      <c r="CH835" s="35"/>
      <c r="CI835" s="4"/>
      <c r="CJ835" s="145"/>
      <c r="CK835" s="4"/>
      <c r="CL835" s="4"/>
      <c r="CM835" s="4"/>
      <c r="CN835" s="4"/>
      <c r="CP835" s="29"/>
      <c r="CQ835" s="33"/>
      <c r="CR835" s="78"/>
      <c r="CS835" s="78"/>
      <c r="CT835" s="78"/>
      <c r="CU835" s="78"/>
      <c r="CV835" s="78"/>
      <c r="CW835" s="78"/>
      <c r="CX835" s="78"/>
      <c r="CY835" s="78"/>
      <c r="CZ835" s="78"/>
      <c r="DA835" s="78"/>
      <c r="DB835" s="78"/>
      <c r="DC835" s="78"/>
      <c r="DD835" s="78"/>
      <c r="DE835" s="78"/>
      <c r="DF835" s="78"/>
      <c r="DG835" s="78"/>
      <c r="DH835" s="78"/>
      <c r="DI835" s="78"/>
      <c r="DJ835" s="78"/>
      <c r="DK835" s="78"/>
      <c r="DL835" s="78"/>
      <c r="DM835" s="78"/>
      <c r="DN835" s="78"/>
      <c r="DO835" s="78"/>
      <c r="DP835" s="42"/>
      <c r="DQ835" s="78"/>
      <c r="DR835" s="101"/>
      <c r="DS835" s="33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  <c r="EG835" s="29"/>
      <c r="EH835" s="29"/>
      <c r="EI835" s="29"/>
      <c r="EJ835" s="29"/>
      <c r="EK835" s="29"/>
      <c r="EL835" s="29"/>
      <c r="EM835" s="29"/>
      <c r="EN835" s="29"/>
      <c r="EO835" s="29"/>
      <c r="EP835" s="29"/>
      <c r="EQ835" s="29"/>
      <c r="ER835" s="29"/>
      <c r="ES835" s="29"/>
      <c r="ET835" s="29"/>
      <c r="EU835" s="29"/>
      <c r="EV835" s="29"/>
      <c r="EW835" s="29"/>
      <c r="EX835" s="29"/>
      <c r="EY835" s="29"/>
      <c r="EZ835" s="29"/>
      <c r="FA835" s="119"/>
      <c r="FB835" s="119"/>
      <c r="FC835" s="119"/>
      <c r="FD835" s="119"/>
      <c r="FE835" s="119"/>
      <c r="FF835" s="119"/>
      <c r="FG835" s="119"/>
      <c r="FH835" s="119"/>
      <c r="FI835" s="119"/>
    </row>
    <row r="836" spans="1:165" s="45" customFormat="1" x14ac:dyDescent="0.25">
      <c r="A836" s="29"/>
      <c r="B836" s="35"/>
      <c r="C836" s="35"/>
      <c r="D836" s="4"/>
      <c r="E836" s="35"/>
      <c r="F836" s="4"/>
      <c r="G836" s="35"/>
      <c r="I836" s="35"/>
      <c r="K836" s="11"/>
      <c r="M836" s="4"/>
      <c r="N836" s="46"/>
      <c r="P836" s="35"/>
      <c r="Q836" s="29"/>
      <c r="R836" s="35"/>
      <c r="T836" s="23"/>
      <c r="U836" s="23"/>
      <c r="V836" s="96"/>
      <c r="W836" s="96"/>
      <c r="X836" s="23"/>
      <c r="Y836" s="96"/>
      <c r="Z836" s="96"/>
      <c r="AA836" s="23"/>
      <c r="AB836" s="96"/>
      <c r="AC836" s="96"/>
      <c r="AD836" s="23"/>
      <c r="AE836" s="96"/>
      <c r="AF836" s="96"/>
      <c r="AG836" s="23"/>
      <c r="AH836" s="96"/>
      <c r="AI836" s="96"/>
      <c r="AJ836" s="23"/>
      <c r="AK836" s="96"/>
      <c r="AL836" s="96"/>
      <c r="AM836" s="23"/>
      <c r="AN836" s="96"/>
      <c r="AO836" s="96"/>
      <c r="AP836" s="23"/>
      <c r="AQ836" s="96"/>
      <c r="AR836" s="96"/>
      <c r="AS836" s="23"/>
      <c r="AT836" s="4"/>
      <c r="AU836" s="4"/>
      <c r="AV836" s="35"/>
      <c r="AW836" s="4"/>
      <c r="AX836" s="156"/>
      <c r="AY836" s="104"/>
      <c r="AZ836" s="7"/>
      <c r="BA836" s="12"/>
      <c r="BB836" s="12"/>
      <c r="BC836" s="7"/>
      <c r="BD836" s="12"/>
      <c r="BE836" s="12"/>
      <c r="BF836" s="4"/>
      <c r="BG836" s="12"/>
      <c r="BH836" s="36"/>
      <c r="BI836" s="147"/>
      <c r="BJ836" s="12"/>
      <c r="BK836" s="36"/>
      <c r="BL836" s="147"/>
      <c r="BM836" s="12"/>
      <c r="BN836" s="36"/>
      <c r="BO836" s="147"/>
      <c r="BP836" s="160"/>
      <c r="BQ836" s="14"/>
      <c r="BR836" s="4"/>
      <c r="BS836" s="4"/>
      <c r="BU836" s="147"/>
      <c r="BV836" s="4"/>
      <c r="BW836" s="4"/>
      <c r="BX836" s="147"/>
      <c r="BY836" s="4"/>
      <c r="CA836" s="147"/>
      <c r="CB836" s="4"/>
      <c r="CD836" s="147"/>
      <c r="CF836" s="4"/>
      <c r="CG836" s="9"/>
      <c r="CH836" s="35"/>
      <c r="CI836" s="4"/>
      <c r="CJ836" s="145"/>
      <c r="CK836" s="4"/>
      <c r="CL836" s="4"/>
      <c r="CM836" s="4"/>
      <c r="CN836" s="4"/>
      <c r="CP836" s="29"/>
      <c r="CQ836" s="33"/>
      <c r="CR836" s="78"/>
      <c r="CS836" s="78"/>
      <c r="CT836" s="78"/>
      <c r="CU836" s="78"/>
      <c r="CV836" s="78"/>
      <c r="CW836" s="78"/>
      <c r="CX836" s="78"/>
      <c r="CY836" s="78"/>
      <c r="CZ836" s="78"/>
      <c r="DA836" s="78"/>
      <c r="DB836" s="78"/>
      <c r="DC836" s="78"/>
      <c r="DD836" s="78"/>
      <c r="DE836" s="78"/>
      <c r="DF836" s="78"/>
      <c r="DG836" s="78"/>
      <c r="DH836" s="78"/>
      <c r="DI836" s="78"/>
      <c r="DJ836" s="78"/>
      <c r="DK836" s="78"/>
      <c r="DL836" s="78"/>
      <c r="DM836" s="78"/>
      <c r="DN836" s="78"/>
      <c r="DO836" s="78"/>
      <c r="DP836" s="42"/>
      <c r="DQ836" s="78"/>
      <c r="DR836" s="101"/>
      <c r="DS836" s="33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  <c r="EG836" s="29"/>
      <c r="EH836" s="29"/>
      <c r="EI836" s="29"/>
      <c r="EJ836" s="29"/>
      <c r="EK836" s="29"/>
      <c r="EL836" s="29"/>
      <c r="EM836" s="29"/>
      <c r="EN836" s="29"/>
      <c r="EO836" s="29"/>
      <c r="EP836" s="29"/>
      <c r="EQ836" s="29"/>
      <c r="ER836" s="29"/>
      <c r="ES836" s="29"/>
      <c r="ET836" s="29"/>
      <c r="EU836" s="29"/>
      <c r="EV836" s="29"/>
      <c r="EW836" s="29"/>
      <c r="EX836" s="29"/>
      <c r="EY836" s="29"/>
      <c r="EZ836" s="29"/>
      <c r="FA836" s="119"/>
      <c r="FB836" s="119"/>
      <c r="FC836" s="119"/>
      <c r="FD836" s="119"/>
      <c r="FE836" s="119"/>
      <c r="FF836" s="119"/>
      <c r="FG836" s="119"/>
      <c r="FH836" s="119"/>
      <c r="FI836" s="119"/>
    </row>
    <row r="837" spans="1:165" s="45" customFormat="1" x14ac:dyDescent="0.25">
      <c r="A837" s="29"/>
      <c r="B837" s="35"/>
      <c r="C837" s="35"/>
      <c r="D837" s="4"/>
      <c r="E837" s="35"/>
      <c r="F837" s="4"/>
      <c r="G837" s="35"/>
      <c r="I837" s="35"/>
      <c r="K837" s="11"/>
      <c r="M837" s="4"/>
      <c r="N837" s="46"/>
      <c r="P837" s="35"/>
      <c r="Q837" s="29"/>
      <c r="R837" s="35"/>
      <c r="T837" s="23"/>
      <c r="U837" s="23"/>
      <c r="V837" s="96"/>
      <c r="W837" s="96"/>
      <c r="X837" s="23"/>
      <c r="Y837" s="96"/>
      <c r="Z837" s="96"/>
      <c r="AA837" s="23"/>
      <c r="AB837" s="96"/>
      <c r="AC837" s="96"/>
      <c r="AD837" s="23"/>
      <c r="AE837" s="96"/>
      <c r="AF837" s="96"/>
      <c r="AG837" s="23"/>
      <c r="AH837" s="96"/>
      <c r="AI837" s="96"/>
      <c r="AJ837" s="23"/>
      <c r="AK837" s="96"/>
      <c r="AL837" s="96"/>
      <c r="AM837" s="23"/>
      <c r="AN837" s="96"/>
      <c r="AO837" s="96"/>
      <c r="AP837" s="23"/>
      <c r="AQ837" s="96"/>
      <c r="AR837" s="96"/>
      <c r="AS837" s="23"/>
      <c r="AT837" s="4"/>
      <c r="AU837" s="4"/>
      <c r="AV837" s="35"/>
      <c r="AW837" s="4"/>
      <c r="AX837" s="156"/>
      <c r="AY837" s="104"/>
      <c r="AZ837" s="7"/>
      <c r="BA837" s="12"/>
      <c r="BB837" s="12"/>
      <c r="BC837" s="7"/>
      <c r="BD837" s="12"/>
      <c r="BE837" s="12"/>
      <c r="BF837" s="4"/>
      <c r="BG837" s="12"/>
      <c r="BH837" s="36"/>
      <c r="BI837" s="147"/>
      <c r="BJ837" s="12"/>
      <c r="BK837" s="36"/>
      <c r="BL837" s="147"/>
      <c r="BM837" s="12"/>
      <c r="BN837" s="36"/>
      <c r="BO837" s="147"/>
      <c r="BP837" s="160"/>
      <c r="BQ837" s="14"/>
      <c r="BR837" s="4"/>
      <c r="BS837" s="4"/>
      <c r="BU837" s="147"/>
      <c r="BV837" s="4"/>
      <c r="BW837" s="4"/>
      <c r="BX837" s="147"/>
      <c r="BY837" s="4"/>
      <c r="CA837" s="147"/>
      <c r="CB837" s="4"/>
      <c r="CD837" s="147"/>
      <c r="CF837" s="4"/>
      <c r="CG837" s="9"/>
      <c r="CH837" s="35"/>
      <c r="CI837" s="4"/>
      <c r="CJ837" s="145"/>
      <c r="CK837" s="4"/>
      <c r="CL837" s="4"/>
      <c r="CM837" s="4"/>
      <c r="CN837" s="4"/>
      <c r="CP837" s="29"/>
      <c r="CQ837" s="33"/>
      <c r="CR837" s="78"/>
      <c r="CS837" s="78"/>
      <c r="CT837" s="78"/>
      <c r="CU837" s="78"/>
      <c r="CV837" s="78"/>
      <c r="CW837" s="78"/>
      <c r="CX837" s="78"/>
      <c r="CY837" s="78"/>
      <c r="CZ837" s="78"/>
      <c r="DA837" s="78"/>
      <c r="DB837" s="78"/>
      <c r="DC837" s="78"/>
      <c r="DD837" s="78"/>
      <c r="DE837" s="78"/>
      <c r="DF837" s="78"/>
      <c r="DG837" s="78"/>
      <c r="DH837" s="78"/>
      <c r="DI837" s="78"/>
      <c r="DJ837" s="78"/>
      <c r="DK837" s="78"/>
      <c r="DL837" s="78"/>
      <c r="DM837" s="78"/>
      <c r="DN837" s="78"/>
      <c r="DO837" s="78"/>
      <c r="DP837" s="42"/>
      <c r="DQ837" s="78"/>
      <c r="DR837" s="101"/>
      <c r="DS837" s="33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  <c r="EG837" s="29"/>
      <c r="EH837" s="29"/>
      <c r="EI837" s="29"/>
      <c r="EJ837" s="29"/>
      <c r="EK837" s="29"/>
      <c r="EL837" s="29"/>
      <c r="EM837" s="29"/>
      <c r="EN837" s="29"/>
      <c r="EO837" s="29"/>
      <c r="EP837" s="29"/>
      <c r="EQ837" s="29"/>
      <c r="ER837" s="29"/>
      <c r="ES837" s="29"/>
      <c r="ET837" s="29"/>
      <c r="EU837" s="29"/>
      <c r="EV837" s="29"/>
      <c r="EW837" s="29"/>
      <c r="EX837" s="29"/>
      <c r="EY837" s="29"/>
      <c r="EZ837" s="29"/>
      <c r="FA837" s="119"/>
      <c r="FB837" s="119"/>
      <c r="FC837" s="119"/>
      <c r="FD837" s="119"/>
      <c r="FE837" s="119"/>
      <c r="FF837" s="119"/>
      <c r="FG837" s="119"/>
      <c r="FH837" s="119"/>
      <c r="FI837" s="119"/>
    </row>
    <row r="838" spans="1:165" s="45" customFormat="1" x14ac:dyDescent="0.25">
      <c r="A838" s="29"/>
      <c r="B838" s="35"/>
      <c r="C838" s="35"/>
      <c r="D838" s="4"/>
      <c r="E838" s="35"/>
      <c r="F838" s="4"/>
      <c r="G838" s="35"/>
      <c r="I838" s="35"/>
      <c r="K838" s="11"/>
      <c r="M838" s="4"/>
      <c r="N838" s="46"/>
      <c r="P838" s="35"/>
      <c r="Q838" s="29"/>
      <c r="R838" s="35"/>
      <c r="T838" s="23"/>
      <c r="U838" s="23"/>
      <c r="V838" s="96"/>
      <c r="W838" s="96"/>
      <c r="X838" s="23"/>
      <c r="Y838" s="96"/>
      <c r="Z838" s="96"/>
      <c r="AA838" s="23"/>
      <c r="AB838" s="96"/>
      <c r="AC838" s="96"/>
      <c r="AD838" s="23"/>
      <c r="AE838" s="96"/>
      <c r="AF838" s="96"/>
      <c r="AG838" s="23"/>
      <c r="AH838" s="96"/>
      <c r="AI838" s="96"/>
      <c r="AJ838" s="23"/>
      <c r="AK838" s="96"/>
      <c r="AL838" s="96"/>
      <c r="AM838" s="23"/>
      <c r="AN838" s="96"/>
      <c r="AO838" s="96"/>
      <c r="AP838" s="23"/>
      <c r="AQ838" s="96"/>
      <c r="AR838" s="96"/>
      <c r="AS838" s="23"/>
      <c r="AT838" s="4"/>
      <c r="AU838" s="4"/>
      <c r="AV838" s="35"/>
      <c r="AW838" s="4"/>
      <c r="AX838" s="156"/>
      <c r="AY838" s="104"/>
      <c r="AZ838" s="7"/>
      <c r="BA838" s="12"/>
      <c r="BB838" s="12"/>
      <c r="BC838" s="7"/>
      <c r="BD838" s="12"/>
      <c r="BE838" s="12"/>
      <c r="BF838" s="4"/>
      <c r="BG838" s="12"/>
      <c r="BH838" s="36"/>
      <c r="BI838" s="147"/>
      <c r="BJ838" s="12"/>
      <c r="BK838" s="36"/>
      <c r="BL838" s="147"/>
      <c r="BM838" s="12"/>
      <c r="BN838" s="36"/>
      <c r="BO838" s="147"/>
      <c r="BP838" s="160"/>
      <c r="BQ838" s="14"/>
      <c r="BR838" s="4"/>
      <c r="BS838" s="4"/>
      <c r="BU838" s="147"/>
      <c r="BV838" s="4"/>
      <c r="BW838" s="4"/>
      <c r="BX838" s="147"/>
      <c r="BY838" s="4"/>
      <c r="CA838" s="147"/>
      <c r="CB838" s="4"/>
      <c r="CD838" s="147"/>
      <c r="CF838" s="4"/>
      <c r="CG838" s="9"/>
      <c r="CH838" s="35"/>
      <c r="CI838" s="4"/>
      <c r="CJ838" s="145"/>
      <c r="CK838" s="4"/>
      <c r="CL838" s="4"/>
      <c r="CM838" s="4"/>
      <c r="CN838" s="4"/>
      <c r="CP838" s="29"/>
      <c r="CQ838" s="33"/>
      <c r="CR838" s="78"/>
      <c r="CS838" s="78"/>
      <c r="CT838" s="78"/>
      <c r="CU838" s="78"/>
      <c r="CV838" s="78"/>
      <c r="CW838" s="78"/>
      <c r="CX838" s="78"/>
      <c r="CY838" s="78"/>
      <c r="CZ838" s="78"/>
      <c r="DA838" s="78"/>
      <c r="DB838" s="78"/>
      <c r="DC838" s="78"/>
      <c r="DD838" s="78"/>
      <c r="DE838" s="78"/>
      <c r="DF838" s="78"/>
      <c r="DG838" s="78"/>
      <c r="DH838" s="78"/>
      <c r="DI838" s="78"/>
      <c r="DJ838" s="78"/>
      <c r="DK838" s="78"/>
      <c r="DL838" s="78"/>
      <c r="DM838" s="78"/>
      <c r="DN838" s="78"/>
      <c r="DO838" s="78"/>
      <c r="DP838" s="42"/>
      <c r="DQ838" s="78"/>
      <c r="DR838" s="101"/>
      <c r="DS838" s="33"/>
      <c r="DT838" s="29"/>
      <c r="DU838" s="29"/>
      <c r="DV838" s="29"/>
      <c r="DW838" s="29"/>
      <c r="DX838" s="29"/>
      <c r="DY838" s="29"/>
      <c r="DZ838" s="29"/>
      <c r="EA838" s="29"/>
      <c r="EB838" s="29"/>
      <c r="EC838" s="29"/>
      <c r="ED838" s="29"/>
      <c r="EE838" s="29"/>
      <c r="EF838" s="29"/>
      <c r="EG838" s="29"/>
      <c r="EH838" s="29"/>
      <c r="EI838" s="29"/>
      <c r="EJ838" s="29"/>
      <c r="EK838" s="29"/>
      <c r="EL838" s="29"/>
      <c r="EM838" s="29"/>
      <c r="EN838" s="29"/>
      <c r="EO838" s="29"/>
      <c r="EP838" s="29"/>
      <c r="EQ838" s="29"/>
      <c r="ER838" s="29"/>
      <c r="ES838" s="29"/>
      <c r="ET838" s="29"/>
      <c r="EU838" s="29"/>
      <c r="EV838" s="29"/>
      <c r="EW838" s="29"/>
      <c r="EX838" s="29"/>
      <c r="EY838" s="29"/>
      <c r="EZ838" s="29"/>
      <c r="FA838" s="119"/>
      <c r="FB838" s="119"/>
      <c r="FC838" s="119"/>
      <c r="FD838" s="119"/>
      <c r="FE838" s="119"/>
      <c r="FF838" s="119"/>
      <c r="FG838" s="119"/>
      <c r="FH838" s="119"/>
      <c r="FI838" s="119"/>
    </row>
    <row r="839" spans="1:165" s="45" customFormat="1" x14ac:dyDescent="0.25">
      <c r="A839" s="29"/>
      <c r="B839" s="35"/>
      <c r="C839" s="35"/>
      <c r="D839" s="4"/>
      <c r="E839" s="35"/>
      <c r="F839" s="4"/>
      <c r="G839" s="35"/>
      <c r="I839" s="35"/>
      <c r="K839" s="11"/>
      <c r="M839" s="4"/>
      <c r="N839" s="46"/>
      <c r="P839" s="35"/>
      <c r="Q839" s="29"/>
      <c r="R839" s="35"/>
      <c r="T839" s="23"/>
      <c r="U839" s="23"/>
      <c r="V839" s="96"/>
      <c r="W839" s="96"/>
      <c r="X839" s="23"/>
      <c r="Y839" s="96"/>
      <c r="Z839" s="96"/>
      <c r="AA839" s="23"/>
      <c r="AB839" s="96"/>
      <c r="AC839" s="96"/>
      <c r="AD839" s="23"/>
      <c r="AE839" s="96"/>
      <c r="AF839" s="96"/>
      <c r="AG839" s="23"/>
      <c r="AH839" s="96"/>
      <c r="AI839" s="96"/>
      <c r="AJ839" s="23"/>
      <c r="AK839" s="96"/>
      <c r="AL839" s="96"/>
      <c r="AM839" s="23"/>
      <c r="AN839" s="96"/>
      <c r="AO839" s="96"/>
      <c r="AP839" s="23"/>
      <c r="AQ839" s="96"/>
      <c r="AR839" s="96"/>
      <c r="AS839" s="23"/>
      <c r="AT839" s="4"/>
      <c r="AU839" s="4"/>
      <c r="AV839" s="35"/>
      <c r="AW839" s="4"/>
      <c r="AX839" s="156"/>
      <c r="AY839" s="104"/>
      <c r="AZ839" s="7"/>
      <c r="BA839" s="12"/>
      <c r="BB839" s="12"/>
      <c r="BC839" s="7"/>
      <c r="BD839" s="12"/>
      <c r="BE839" s="12"/>
      <c r="BF839" s="4"/>
      <c r="BG839" s="12"/>
      <c r="BH839" s="36"/>
      <c r="BI839" s="147"/>
      <c r="BJ839" s="12"/>
      <c r="BK839" s="36"/>
      <c r="BL839" s="147"/>
      <c r="BM839" s="12"/>
      <c r="BN839" s="36"/>
      <c r="BO839" s="147"/>
      <c r="BP839" s="160"/>
      <c r="BQ839" s="14"/>
      <c r="BR839" s="4"/>
      <c r="BS839" s="4"/>
      <c r="BU839" s="147"/>
      <c r="BV839" s="4"/>
      <c r="BW839" s="4"/>
      <c r="BX839" s="147"/>
      <c r="BY839" s="4"/>
      <c r="CA839" s="147"/>
      <c r="CB839" s="4"/>
      <c r="CD839" s="147"/>
      <c r="CF839" s="4"/>
      <c r="CG839" s="9"/>
      <c r="CH839" s="35"/>
      <c r="CI839" s="4"/>
      <c r="CJ839" s="145"/>
      <c r="CK839" s="4"/>
      <c r="CL839" s="4"/>
      <c r="CM839" s="4"/>
      <c r="CN839" s="4"/>
      <c r="CP839" s="29"/>
      <c r="CQ839" s="33"/>
      <c r="CR839" s="78"/>
      <c r="CS839" s="78"/>
      <c r="CT839" s="78"/>
      <c r="CU839" s="78"/>
      <c r="CV839" s="78"/>
      <c r="CW839" s="78"/>
      <c r="CX839" s="78"/>
      <c r="CY839" s="78"/>
      <c r="CZ839" s="78"/>
      <c r="DA839" s="78"/>
      <c r="DB839" s="78"/>
      <c r="DC839" s="78"/>
      <c r="DD839" s="78"/>
      <c r="DE839" s="78"/>
      <c r="DF839" s="78"/>
      <c r="DG839" s="78"/>
      <c r="DH839" s="78"/>
      <c r="DI839" s="78"/>
      <c r="DJ839" s="78"/>
      <c r="DK839" s="78"/>
      <c r="DL839" s="78"/>
      <c r="DM839" s="78"/>
      <c r="DN839" s="78"/>
      <c r="DO839" s="78"/>
      <c r="DP839" s="42"/>
      <c r="DQ839" s="78"/>
      <c r="DR839" s="101"/>
      <c r="DS839" s="33"/>
      <c r="DT839" s="29"/>
      <c r="DU839" s="29"/>
      <c r="DV839" s="29"/>
      <c r="DW839" s="29"/>
      <c r="DX839" s="29"/>
      <c r="DY839" s="29"/>
      <c r="DZ839" s="29"/>
      <c r="EA839" s="29"/>
      <c r="EB839" s="29"/>
      <c r="EC839" s="29"/>
      <c r="ED839" s="29"/>
      <c r="EE839" s="29"/>
      <c r="EF839" s="29"/>
      <c r="EG839" s="29"/>
      <c r="EH839" s="29"/>
      <c r="EI839" s="29"/>
      <c r="EJ839" s="29"/>
      <c r="EK839" s="29"/>
      <c r="EL839" s="29"/>
      <c r="EM839" s="29"/>
      <c r="EN839" s="29"/>
      <c r="EO839" s="29"/>
      <c r="EP839" s="29"/>
      <c r="EQ839" s="29"/>
      <c r="ER839" s="29"/>
      <c r="ES839" s="29"/>
      <c r="ET839" s="29"/>
      <c r="EU839" s="29"/>
      <c r="EV839" s="29"/>
      <c r="EW839" s="29"/>
      <c r="EX839" s="29"/>
      <c r="EY839" s="29"/>
      <c r="EZ839" s="29"/>
      <c r="FA839" s="119"/>
      <c r="FB839" s="119"/>
      <c r="FC839" s="119"/>
      <c r="FD839" s="119"/>
      <c r="FE839" s="119"/>
      <c r="FF839" s="119"/>
      <c r="FG839" s="119"/>
      <c r="FH839" s="119"/>
      <c r="FI839" s="119"/>
    </row>
    <row r="840" spans="1:165" s="45" customFormat="1" x14ac:dyDescent="0.25">
      <c r="A840" s="29"/>
      <c r="B840" s="35"/>
      <c r="C840" s="35"/>
      <c r="D840" s="4"/>
      <c r="E840" s="35"/>
      <c r="F840" s="4"/>
      <c r="G840" s="35"/>
      <c r="I840" s="35"/>
      <c r="K840" s="11"/>
      <c r="M840" s="4"/>
      <c r="N840" s="46"/>
      <c r="P840" s="35"/>
      <c r="Q840" s="29"/>
      <c r="R840" s="35"/>
      <c r="T840" s="23"/>
      <c r="U840" s="23"/>
      <c r="V840" s="96"/>
      <c r="W840" s="96"/>
      <c r="X840" s="23"/>
      <c r="Y840" s="96"/>
      <c r="Z840" s="96"/>
      <c r="AA840" s="23"/>
      <c r="AB840" s="96"/>
      <c r="AC840" s="96"/>
      <c r="AD840" s="23"/>
      <c r="AE840" s="96"/>
      <c r="AF840" s="96"/>
      <c r="AG840" s="23"/>
      <c r="AH840" s="96"/>
      <c r="AI840" s="96"/>
      <c r="AJ840" s="23"/>
      <c r="AK840" s="96"/>
      <c r="AL840" s="96"/>
      <c r="AM840" s="23"/>
      <c r="AN840" s="96"/>
      <c r="AO840" s="96"/>
      <c r="AP840" s="23"/>
      <c r="AQ840" s="96"/>
      <c r="AR840" s="96"/>
      <c r="AS840" s="23"/>
      <c r="AT840" s="4"/>
      <c r="AU840" s="4"/>
      <c r="AV840" s="35"/>
      <c r="AW840" s="4"/>
      <c r="AX840" s="156"/>
      <c r="AY840" s="104"/>
      <c r="AZ840" s="7"/>
      <c r="BA840" s="12"/>
      <c r="BB840" s="12"/>
      <c r="BC840" s="7"/>
      <c r="BD840" s="12"/>
      <c r="BE840" s="12"/>
      <c r="BF840" s="4"/>
      <c r="BG840" s="12"/>
      <c r="BH840" s="36"/>
      <c r="BI840" s="147"/>
      <c r="BJ840" s="12"/>
      <c r="BK840" s="36"/>
      <c r="BL840" s="147"/>
      <c r="BM840" s="12"/>
      <c r="BN840" s="36"/>
      <c r="BO840" s="147"/>
      <c r="BP840" s="160"/>
      <c r="BQ840" s="14"/>
      <c r="BR840" s="4"/>
      <c r="BS840" s="4"/>
      <c r="BU840" s="147"/>
      <c r="BV840" s="4"/>
      <c r="BW840" s="4"/>
      <c r="BX840" s="147"/>
      <c r="BY840" s="4"/>
      <c r="CA840" s="147"/>
      <c r="CB840" s="4"/>
      <c r="CD840" s="147"/>
      <c r="CF840" s="4"/>
      <c r="CG840" s="9"/>
      <c r="CH840" s="35"/>
      <c r="CI840" s="4"/>
      <c r="CJ840" s="145"/>
      <c r="CK840" s="4"/>
      <c r="CL840" s="4"/>
      <c r="CM840" s="4"/>
      <c r="CN840" s="4"/>
      <c r="CP840" s="29"/>
      <c r="CQ840" s="33"/>
      <c r="CR840" s="78"/>
      <c r="CS840" s="78"/>
      <c r="CT840" s="78"/>
      <c r="CU840" s="78"/>
      <c r="CV840" s="78"/>
      <c r="CW840" s="78"/>
      <c r="CX840" s="78"/>
      <c r="CY840" s="78"/>
      <c r="CZ840" s="78"/>
      <c r="DA840" s="78"/>
      <c r="DB840" s="78"/>
      <c r="DC840" s="78"/>
      <c r="DD840" s="78"/>
      <c r="DE840" s="78"/>
      <c r="DF840" s="78"/>
      <c r="DG840" s="78"/>
      <c r="DH840" s="78"/>
      <c r="DI840" s="78"/>
      <c r="DJ840" s="78"/>
      <c r="DK840" s="78"/>
      <c r="DL840" s="78"/>
      <c r="DM840" s="78"/>
      <c r="DN840" s="78"/>
      <c r="DO840" s="78"/>
      <c r="DP840" s="42"/>
      <c r="DQ840" s="78"/>
      <c r="DR840" s="101"/>
      <c r="DS840" s="33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  <c r="EG840" s="29"/>
      <c r="EH840" s="29"/>
      <c r="EI840" s="29"/>
      <c r="EJ840" s="29"/>
      <c r="EK840" s="29"/>
      <c r="EL840" s="29"/>
      <c r="EM840" s="29"/>
      <c r="EN840" s="29"/>
      <c r="EO840" s="29"/>
      <c r="EP840" s="29"/>
      <c r="EQ840" s="29"/>
      <c r="ER840" s="29"/>
      <c r="ES840" s="29"/>
      <c r="ET840" s="29"/>
      <c r="EU840" s="29"/>
      <c r="EV840" s="29"/>
      <c r="EW840" s="29"/>
      <c r="EX840" s="29"/>
      <c r="EY840" s="29"/>
      <c r="EZ840" s="29"/>
      <c r="FA840" s="119"/>
      <c r="FB840" s="119"/>
      <c r="FC840" s="119"/>
      <c r="FD840" s="119"/>
      <c r="FE840" s="119"/>
      <c r="FF840" s="119"/>
      <c r="FG840" s="119"/>
      <c r="FH840" s="119"/>
      <c r="FI840" s="119"/>
    </row>
    <row r="841" spans="1:165" s="45" customFormat="1" x14ac:dyDescent="0.25">
      <c r="A841" s="29"/>
      <c r="B841" s="35"/>
      <c r="C841" s="35"/>
      <c r="D841" s="4"/>
      <c r="E841" s="35"/>
      <c r="F841" s="4"/>
      <c r="G841" s="35"/>
      <c r="I841" s="35"/>
      <c r="K841" s="11"/>
      <c r="M841" s="4"/>
      <c r="N841" s="46"/>
      <c r="P841" s="35"/>
      <c r="Q841" s="29"/>
      <c r="R841" s="35"/>
      <c r="T841" s="23"/>
      <c r="U841" s="23"/>
      <c r="V841" s="96"/>
      <c r="W841" s="96"/>
      <c r="X841" s="23"/>
      <c r="Y841" s="96"/>
      <c r="Z841" s="96"/>
      <c r="AA841" s="23"/>
      <c r="AB841" s="96"/>
      <c r="AC841" s="96"/>
      <c r="AD841" s="23"/>
      <c r="AE841" s="96"/>
      <c r="AF841" s="96"/>
      <c r="AG841" s="23"/>
      <c r="AH841" s="96"/>
      <c r="AI841" s="96"/>
      <c r="AJ841" s="23"/>
      <c r="AK841" s="96"/>
      <c r="AL841" s="96"/>
      <c r="AM841" s="23"/>
      <c r="AN841" s="96"/>
      <c r="AO841" s="96"/>
      <c r="AP841" s="23"/>
      <c r="AQ841" s="96"/>
      <c r="AR841" s="96"/>
      <c r="AS841" s="23"/>
      <c r="AT841" s="4"/>
      <c r="AU841" s="4"/>
      <c r="AV841" s="35"/>
      <c r="AW841" s="4"/>
      <c r="AX841" s="156"/>
      <c r="AY841" s="104"/>
      <c r="AZ841" s="7"/>
      <c r="BA841" s="12"/>
      <c r="BB841" s="12"/>
      <c r="BC841" s="7"/>
      <c r="BD841" s="12"/>
      <c r="BE841" s="12"/>
      <c r="BF841" s="4"/>
      <c r="BG841" s="12"/>
      <c r="BH841" s="36"/>
      <c r="BI841" s="147"/>
      <c r="BJ841" s="12"/>
      <c r="BK841" s="36"/>
      <c r="BL841" s="147"/>
      <c r="BM841" s="12"/>
      <c r="BN841" s="36"/>
      <c r="BO841" s="147"/>
      <c r="BP841" s="160"/>
      <c r="BQ841" s="14"/>
      <c r="BR841" s="4"/>
      <c r="BS841" s="4"/>
      <c r="BU841" s="147"/>
      <c r="BV841" s="4"/>
      <c r="BW841" s="4"/>
      <c r="BX841" s="147"/>
      <c r="BY841" s="4"/>
      <c r="CA841" s="147"/>
      <c r="CB841" s="4"/>
      <c r="CD841" s="147"/>
      <c r="CF841" s="4"/>
      <c r="CG841" s="9"/>
      <c r="CH841" s="35"/>
      <c r="CI841" s="4"/>
      <c r="CJ841" s="145"/>
      <c r="CK841" s="4"/>
      <c r="CL841" s="4"/>
      <c r="CM841" s="4"/>
      <c r="CN841" s="4"/>
      <c r="CP841" s="29"/>
      <c r="CQ841" s="33"/>
      <c r="CR841" s="78"/>
      <c r="CS841" s="78"/>
      <c r="CT841" s="78"/>
      <c r="CU841" s="78"/>
      <c r="CV841" s="78"/>
      <c r="CW841" s="78"/>
      <c r="CX841" s="78"/>
      <c r="CY841" s="78"/>
      <c r="CZ841" s="78"/>
      <c r="DA841" s="78"/>
      <c r="DB841" s="78"/>
      <c r="DC841" s="78"/>
      <c r="DD841" s="78"/>
      <c r="DE841" s="78"/>
      <c r="DF841" s="78"/>
      <c r="DG841" s="78"/>
      <c r="DH841" s="78"/>
      <c r="DI841" s="78"/>
      <c r="DJ841" s="78"/>
      <c r="DK841" s="78"/>
      <c r="DL841" s="78"/>
      <c r="DM841" s="78"/>
      <c r="DN841" s="78"/>
      <c r="DO841" s="78"/>
      <c r="DP841" s="42"/>
      <c r="DQ841" s="78"/>
      <c r="DR841" s="101"/>
      <c r="DS841" s="33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  <c r="EG841" s="29"/>
      <c r="EH841" s="29"/>
      <c r="EI841" s="29"/>
      <c r="EJ841" s="29"/>
      <c r="EK841" s="29"/>
      <c r="EL841" s="29"/>
      <c r="EM841" s="29"/>
      <c r="EN841" s="29"/>
      <c r="EO841" s="29"/>
      <c r="EP841" s="29"/>
      <c r="EQ841" s="29"/>
      <c r="ER841" s="29"/>
      <c r="ES841" s="29"/>
      <c r="ET841" s="29"/>
      <c r="EU841" s="29"/>
      <c r="EV841" s="29"/>
      <c r="EW841" s="29"/>
      <c r="EX841" s="29"/>
      <c r="EY841" s="29"/>
      <c r="EZ841" s="29"/>
      <c r="FA841" s="119"/>
      <c r="FB841" s="119"/>
      <c r="FC841" s="119"/>
      <c r="FD841" s="119"/>
      <c r="FE841" s="119"/>
      <c r="FF841" s="119"/>
      <c r="FG841" s="119"/>
      <c r="FH841" s="119"/>
      <c r="FI841" s="119"/>
    </row>
    <row r="842" spans="1:165" s="45" customFormat="1" x14ac:dyDescent="0.25">
      <c r="A842" s="29"/>
      <c r="B842" s="35"/>
      <c r="C842" s="35"/>
      <c r="D842" s="4"/>
      <c r="E842" s="35"/>
      <c r="F842" s="4"/>
      <c r="G842" s="35"/>
      <c r="I842" s="35"/>
      <c r="K842" s="11"/>
      <c r="M842" s="4"/>
      <c r="N842" s="46"/>
      <c r="P842" s="35"/>
      <c r="Q842" s="29"/>
      <c r="R842" s="35"/>
      <c r="T842" s="23"/>
      <c r="U842" s="23"/>
      <c r="V842" s="96"/>
      <c r="W842" s="96"/>
      <c r="X842" s="23"/>
      <c r="Y842" s="96"/>
      <c r="Z842" s="96"/>
      <c r="AA842" s="23"/>
      <c r="AB842" s="96"/>
      <c r="AC842" s="96"/>
      <c r="AD842" s="23"/>
      <c r="AE842" s="96"/>
      <c r="AF842" s="96"/>
      <c r="AG842" s="23"/>
      <c r="AH842" s="96"/>
      <c r="AI842" s="96"/>
      <c r="AJ842" s="23"/>
      <c r="AK842" s="96"/>
      <c r="AL842" s="96"/>
      <c r="AM842" s="23"/>
      <c r="AN842" s="96"/>
      <c r="AO842" s="96"/>
      <c r="AP842" s="23"/>
      <c r="AQ842" s="96"/>
      <c r="AR842" s="96"/>
      <c r="AS842" s="23"/>
      <c r="AT842" s="4"/>
      <c r="AU842" s="4"/>
      <c r="AV842" s="35"/>
      <c r="AW842" s="4"/>
      <c r="AX842" s="156"/>
      <c r="AY842" s="104"/>
      <c r="AZ842" s="7"/>
      <c r="BA842" s="12"/>
      <c r="BB842" s="12"/>
      <c r="BC842" s="7"/>
      <c r="BD842" s="12"/>
      <c r="BE842" s="12"/>
      <c r="BF842" s="4"/>
      <c r="BG842" s="12"/>
      <c r="BH842" s="36"/>
      <c r="BI842" s="147"/>
      <c r="BJ842" s="12"/>
      <c r="BK842" s="36"/>
      <c r="BL842" s="147"/>
      <c r="BM842" s="12"/>
      <c r="BN842" s="36"/>
      <c r="BO842" s="147"/>
      <c r="BP842" s="160"/>
      <c r="BQ842" s="14"/>
      <c r="BR842" s="4"/>
      <c r="BS842" s="4"/>
      <c r="BU842" s="147"/>
      <c r="BV842" s="4"/>
      <c r="BW842" s="4"/>
      <c r="BX842" s="147"/>
      <c r="BY842" s="4"/>
      <c r="CA842" s="147"/>
      <c r="CB842" s="4"/>
      <c r="CD842" s="147"/>
      <c r="CF842" s="4"/>
      <c r="CG842" s="9"/>
      <c r="CH842" s="35"/>
      <c r="CI842" s="4"/>
      <c r="CJ842" s="145"/>
      <c r="CK842" s="4"/>
      <c r="CL842" s="4"/>
      <c r="CM842" s="4"/>
      <c r="CN842" s="4"/>
      <c r="CP842" s="29"/>
      <c r="CQ842" s="33"/>
      <c r="CR842" s="78"/>
      <c r="CS842" s="78"/>
      <c r="CT842" s="78"/>
      <c r="CU842" s="78"/>
      <c r="CV842" s="78"/>
      <c r="CW842" s="78"/>
      <c r="CX842" s="78"/>
      <c r="CY842" s="78"/>
      <c r="CZ842" s="78"/>
      <c r="DA842" s="78"/>
      <c r="DB842" s="78"/>
      <c r="DC842" s="78"/>
      <c r="DD842" s="78"/>
      <c r="DE842" s="78"/>
      <c r="DF842" s="78"/>
      <c r="DG842" s="78"/>
      <c r="DH842" s="78"/>
      <c r="DI842" s="78"/>
      <c r="DJ842" s="78"/>
      <c r="DK842" s="78"/>
      <c r="DL842" s="78"/>
      <c r="DM842" s="78"/>
      <c r="DN842" s="78"/>
      <c r="DO842" s="78"/>
      <c r="DP842" s="42"/>
      <c r="DQ842" s="78"/>
      <c r="DR842" s="101"/>
      <c r="DS842" s="33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  <c r="EG842" s="29"/>
      <c r="EH842" s="29"/>
      <c r="EI842" s="29"/>
      <c r="EJ842" s="29"/>
      <c r="EK842" s="29"/>
      <c r="EL842" s="29"/>
      <c r="EM842" s="29"/>
      <c r="EN842" s="29"/>
      <c r="EO842" s="29"/>
      <c r="EP842" s="29"/>
      <c r="EQ842" s="29"/>
      <c r="ER842" s="29"/>
      <c r="ES842" s="29"/>
      <c r="ET842" s="29"/>
      <c r="EU842" s="29"/>
      <c r="EV842" s="29"/>
      <c r="EW842" s="29"/>
      <c r="EX842" s="29"/>
      <c r="EY842" s="29"/>
      <c r="EZ842" s="29"/>
      <c r="FA842" s="119"/>
      <c r="FB842" s="119"/>
      <c r="FC842" s="119"/>
      <c r="FD842" s="119"/>
      <c r="FE842" s="119"/>
      <c r="FF842" s="119"/>
      <c r="FG842" s="119"/>
      <c r="FH842" s="119"/>
      <c r="FI842" s="119"/>
    </row>
    <row r="843" spans="1:165" s="45" customFormat="1" x14ac:dyDescent="0.25">
      <c r="A843" s="29"/>
      <c r="B843" s="35"/>
      <c r="C843" s="35"/>
      <c r="D843" s="4"/>
      <c r="E843" s="35"/>
      <c r="F843" s="4"/>
      <c r="G843" s="35"/>
      <c r="I843" s="35"/>
      <c r="K843" s="11"/>
      <c r="M843" s="4"/>
      <c r="N843" s="46"/>
      <c r="P843" s="35"/>
      <c r="Q843" s="29"/>
      <c r="R843" s="35"/>
      <c r="T843" s="23"/>
      <c r="U843" s="23"/>
      <c r="V843" s="96"/>
      <c r="W843" s="96"/>
      <c r="X843" s="23"/>
      <c r="Y843" s="96"/>
      <c r="Z843" s="96"/>
      <c r="AA843" s="23"/>
      <c r="AB843" s="96"/>
      <c r="AC843" s="96"/>
      <c r="AD843" s="23"/>
      <c r="AE843" s="96"/>
      <c r="AF843" s="96"/>
      <c r="AG843" s="23"/>
      <c r="AH843" s="96"/>
      <c r="AI843" s="96"/>
      <c r="AJ843" s="23"/>
      <c r="AK843" s="96"/>
      <c r="AL843" s="96"/>
      <c r="AM843" s="23"/>
      <c r="AN843" s="96"/>
      <c r="AO843" s="96"/>
      <c r="AP843" s="23"/>
      <c r="AQ843" s="96"/>
      <c r="AR843" s="96"/>
      <c r="AS843" s="23"/>
      <c r="AT843" s="4"/>
      <c r="AU843" s="4"/>
      <c r="AV843" s="35"/>
      <c r="AW843" s="4"/>
      <c r="AX843" s="156"/>
      <c r="AY843" s="104"/>
      <c r="AZ843" s="7"/>
      <c r="BA843" s="12"/>
      <c r="BB843" s="12"/>
      <c r="BC843" s="7"/>
      <c r="BD843" s="12"/>
      <c r="BE843" s="12"/>
      <c r="BF843" s="4"/>
      <c r="BG843" s="12"/>
      <c r="BH843" s="36"/>
      <c r="BI843" s="147"/>
      <c r="BJ843" s="12"/>
      <c r="BK843" s="36"/>
      <c r="BL843" s="147"/>
      <c r="BM843" s="12"/>
      <c r="BN843" s="36"/>
      <c r="BO843" s="147"/>
      <c r="BP843" s="160"/>
      <c r="BQ843" s="14"/>
      <c r="BR843" s="4"/>
      <c r="BS843" s="4"/>
      <c r="BU843" s="147"/>
      <c r="BV843" s="4"/>
      <c r="BW843" s="4"/>
      <c r="BX843" s="147"/>
      <c r="BY843" s="4"/>
      <c r="CA843" s="147"/>
      <c r="CB843" s="4"/>
      <c r="CD843" s="147"/>
      <c r="CF843" s="4"/>
      <c r="CG843" s="9"/>
      <c r="CH843" s="35"/>
      <c r="CI843" s="4"/>
      <c r="CJ843" s="145"/>
      <c r="CK843" s="4"/>
      <c r="CL843" s="4"/>
      <c r="CM843" s="4"/>
      <c r="CN843" s="4"/>
      <c r="CP843" s="29"/>
      <c r="CQ843" s="33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8"/>
      <c r="DF843" s="78"/>
      <c r="DG843" s="78"/>
      <c r="DH843" s="78"/>
      <c r="DI843" s="78"/>
      <c r="DJ843" s="78"/>
      <c r="DK843" s="78"/>
      <c r="DL843" s="78"/>
      <c r="DM843" s="78"/>
      <c r="DN843" s="78"/>
      <c r="DO843" s="78"/>
      <c r="DP843" s="42"/>
      <c r="DQ843" s="78"/>
      <c r="DR843" s="101"/>
      <c r="DS843" s="33"/>
      <c r="DT843" s="29"/>
      <c r="DU843" s="29"/>
      <c r="DV843" s="29"/>
      <c r="DW843" s="29"/>
      <c r="DX843" s="29"/>
      <c r="DY843" s="29"/>
      <c r="DZ843" s="29"/>
      <c r="EA843" s="29"/>
      <c r="EB843" s="29"/>
      <c r="EC843" s="29"/>
      <c r="ED843" s="29"/>
      <c r="EE843" s="29"/>
      <c r="EF843" s="29"/>
      <c r="EG843" s="29"/>
      <c r="EH843" s="29"/>
      <c r="EI843" s="29"/>
      <c r="EJ843" s="29"/>
      <c r="EK843" s="29"/>
      <c r="EL843" s="29"/>
      <c r="EM843" s="29"/>
      <c r="EN843" s="29"/>
      <c r="EO843" s="29"/>
      <c r="EP843" s="29"/>
      <c r="EQ843" s="29"/>
      <c r="ER843" s="29"/>
      <c r="ES843" s="29"/>
      <c r="ET843" s="29"/>
      <c r="EU843" s="29"/>
      <c r="EV843" s="29"/>
      <c r="EW843" s="29"/>
      <c r="EX843" s="29"/>
      <c r="EY843" s="29"/>
      <c r="EZ843" s="29"/>
      <c r="FA843" s="119"/>
      <c r="FB843" s="119"/>
      <c r="FC843" s="119"/>
      <c r="FD843" s="119"/>
      <c r="FE843" s="119"/>
      <c r="FF843" s="119"/>
      <c r="FG843" s="119"/>
      <c r="FH843" s="119"/>
      <c r="FI843" s="119"/>
    </row>
    <row r="844" spans="1:165" s="45" customFormat="1" x14ac:dyDescent="0.25">
      <c r="A844" s="29"/>
      <c r="B844" s="35"/>
      <c r="C844" s="35"/>
      <c r="D844" s="4"/>
      <c r="E844" s="35"/>
      <c r="F844" s="4"/>
      <c r="G844" s="35"/>
      <c r="I844" s="35"/>
      <c r="K844" s="11"/>
      <c r="M844" s="4"/>
      <c r="N844" s="46"/>
      <c r="P844" s="35"/>
      <c r="Q844" s="29"/>
      <c r="R844" s="35"/>
      <c r="T844" s="23"/>
      <c r="U844" s="23"/>
      <c r="V844" s="96"/>
      <c r="W844" s="96"/>
      <c r="X844" s="23"/>
      <c r="Y844" s="96"/>
      <c r="Z844" s="96"/>
      <c r="AA844" s="23"/>
      <c r="AB844" s="96"/>
      <c r="AC844" s="96"/>
      <c r="AD844" s="23"/>
      <c r="AE844" s="96"/>
      <c r="AF844" s="96"/>
      <c r="AG844" s="23"/>
      <c r="AH844" s="96"/>
      <c r="AI844" s="96"/>
      <c r="AJ844" s="23"/>
      <c r="AK844" s="96"/>
      <c r="AL844" s="96"/>
      <c r="AM844" s="23"/>
      <c r="AN844" s="96"/>
      <c r="AO844" s="96"/>
      <c r="AP844" s="23"/>
      <c r="AQ844" s="96"/>
      <c r="AR844" s="96"/>
      <c r="AS844" s="23"/>
      <c r="AT844" s="4"/>
      <c r="AU844" s="4"/>
      <c r="AV844" s="35"/>
      <c r="AW844" s="4"/>
      <c r="AX844" s="156"/>
      <c r="AY844" s="104"/>
      <c r="AZ844" s="7"/>
      <c r="BA844" s="12"/>
      <c r="BB844" s="12"/>
      <c r="BC844" s="7"/>
      <c r="BD844" s="12"/>
      <c r="BE844" s="12"/>
      <c r="BF844" s="4"/>
      <c r="BG844" s="12"/>
      <c r="BH844" s="36"/>
      <c r="BI844" s="147"/>
      <c r="BJ844" s="12"/>
      <c r="BK844" s="36"/>
      <c r="BL844" s="147"/>
      <c r="BM844" s="12"/>
      <c r="BN844" s="36"/>
      <c r="BO844" s="147"/>
      <c r="BP844" s="160"/>
      <c r="BQ844" s="14"/>
      <c r="BR844" s="4"/>
      <c r="BS844" s="4"/>
      <c r="BU844" s="147"/>
      <c r="BV844" s="4"/>
      <c r="BW844" s="4"/>
      <c r="BX844" s="147"/>
      <c r="BY844" s="4"/>
      <c r="CA844" s="147"/>
      <c r="CB844" s="4"/>
      <c r="CD844" s="147"/>
      <c r="CF844" s="4"/>
      <c r="CG844" s="9"/>
      <c r="CH844" s="35"/>
      <c r="CI844" s="4"/>
      <c r="CJ844" s="145"/>
      <c r="CK844" s="4"/>
      <c r="CL844" s="4"/>
      <c r="CM844" s="4"/>
      <c r="CN844" s="4"/>
      <c r="CP844" s="29"/>
      <c r="CQ844" s="33"/>
      <c r="CR844" s="78"/>
      <c r="CS844" s="78"/>
      <c r="CT844" s="78"/>
      <c r="CU844" s="78"/>
      <c r="CV844" s="78"/>
      <c r="CW844" s="78"/>
      <c r="CX844" s="78"/>
      <c r="CY844" s="78"/>
      <c r="CZ844" s="78"/>
      <c r="DA844" s="78"/>
      <c r="DB844" s="78"/>
      <c r="DC844" s="78"/>
      <c r="DD844" s="78"/>
      <c r="DE844" s="78"/>
      <c r="DF844" s="78"/>
      <c r="DG844" s="78"/>
      <c r="DH844" s="78"/>
      <c r="DI844" s="78"/>
      <c r="DJ844" s="78"/>
      <c r="DK844" s="78"/>
      <c r="DL844" s="78"/>
      <c r="DM844" s="78"/>
      <c r="DN844" s="78"/>
      <c r="DO844" s="78"/>
      <c r="DP844" s="42"/>
      <c r="DQ844" s="78"/>
      <c r="DR844" s="101"/>
      <c r="DS844" s="33"/>
      <c r="DT844" s="29"/>
      <c r="DU844" s="29"/>
      <c r="DV844" s="29"/>
      <c r="DW844" s="29"/>
      <c r="DX844" s="29"/>
      <c r="DY844" s="29"/>
      <c r="DZ844" s="29"/>
      <c r="EA844" s="29"/>
      <c r="EB844" s="29"/>
      <c r="EC844" s="29"/>
      <c r="ED844" s="29"/>
      <c r="EE844" s="29"/>
      <c r="EF844" s="29"/>
      <c r="EG844" s="29"/>
      <c r="EH844" s="29"/>
      <c r="EI844" s="29"/>
      <c r="EJ844" s="29"/>
      <c r="EK844" s="29"/>
      <c r="EL844" s="29"/>
      <c r="EM844" s="29"/>
      <c r="EN844" s="29"/>
      <c r="EO844" s="29"/>
      <c r="EP844" s="29"/>
      <c r="EQ844" s="29"/>
      <c r="ER844" s="29"/>
      <c r="ES844" s="29"/>
      <c r="ET844" s="29"/>
      <c r="EU844" s="29"/>
      <c r="EV844" s="29"/>
      <c r="EW844" s="29"/>
      <c r="EX844" s="29"/>
      <c r="EY844" s="29"/>
      <c r="EZ844" s="29"/>
      <c r="FA844" s="119"/>
      <c r="FB844" s="119"/>
      <c r="FC844" s="119"/>
      <c r="FD844" s="119"/>
      <c r="FE844" s="119"/>
      <c r="FF844" s="119"/>
      <c r="FG844" s="119"/>
      <c r="FH844" s="119"/>
      <c r="FI844" s="119"/>
    </row>
    <row r="845" spans="1:165" s="45" customFormat="1" x14ac:dyDescent="0.25">
      <c r="A845" s="29"/>
      <c r="B845" s="35"/>
      <c r="C845" s="35"/>
      <c r="D845" s="4"/>
      <c r="E845" s="35"/>
      <c r="F845" s="4"/>
      <c r="G845" s="35"/>
      <c r="I845" s="35"/>
      <c r="K845" s="11"/>
      <c r="M845" s="4"/>
      <c r="N845" s="46"/>
      <c r="P845" s="35"/>
      <c r="Q845" s="29"/>
      <c r="R845" s="35"/>
      <c r="T845" s="23"/>
      <c r="U845" s="23"/>
      <c r="V845" s="96"/>
      <c r="W845" s="96"/>
      <c r="X845" s="23"/>
      <c r="Y845" s="96"/>
      <c r="Z845" s="96"/>
      <c r="AA845" s="23"/>
      <c r="AB845" s="96"/>
      <c r="AC845" s="96"/>
      <c r="AD845" s="23"/>
      <c r="AE845" s="96"/>
      <c r="AF845" s="96"/>
      <c r="AG845" s="23"/>
      <c r="AH845" s="96"/>
      <c r="AI845" s="96"/>
      <c r="AJ845" s="23"/>
      <c r="AK845" s="96"/>
      <c r="AL845" s="96"/>
      <c r="AM845" s="23"/>
      <c r="AN845" s="96"/>
      <c r="AO845" s="96"/>
      <c r="AP845" s="23"/>
      <c r="AQ845" s="96"/>
      <c r="AR845" s="96"/>
      <c r="AS845" s="23"/>
      <c r="AT845" s="4"/>
      <c r="AU845" s="4"/>
      <c r="AV845" s="35"/>
      <c r="AW845" s="4"/>
      <c r="AX845" s="156"/>
      <c r="AY845" s="104"/>
      <c r="AZ845" s="7"/>
      <c r="BA845" s="12"/>
      <c r="BB845" s="12"/>
      <c r="BC845" s="7"/>
      <c r="BD845" s="12"/>
      <c r="BE845" s="12"/>
      <c r="BF845" s="4"/>
      <c r="BG845" s="12"/>
      <c r="BH845" s="36"/>
      <c r="BI845" s="147"/>
      <c r="BJ845" s="12"/>
      <c r="BK845" s="36"/>
      <c r="BL845" s="147"/>
      <c r="BM845" s="12"/>
      <c r="BN845" s="36"/>
      <c r="BO845" s="147"/>
      <c r="BP845" s="160"/>
      <c r="BQ845" s="14"/>
      <c r="BR845" s="4"/>
      <c r="BS845" s="4"/>
      <c r="BU845" s="147"/>
      <c r="BV845" s="4"/>
      <c r="BW845" s="4"/>
      <c r="BX845" s="147"/>
      <c r="BY845" s="4"/>
      <c r="CA845" s="147"/>
      <c r="CB845" s="4"/>
      <c r="CD845" s="147"/>
      <c r="CF845" s="4"/>
      <c r="CG845" s="9"/>
      <c r="CH845" s="35"/>
      <c r="CI845" s="4"/>
      <c r="CJ845" s="145"/>
      <c r="CK845" s="4"/>
      <c r="CL845" s="4"/>
      <c r="CM845" s="4"/>
      <c r="CN845" s="4"/>
      <c r="CP845" s="29"/>
      <c r="CQ845" s="33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42"/>
      <c r="DQ845" s="78"/>
      <c r="DR845" s="101"/>
      <c r="DS845" s="33"/>
      <c r="DT845" s="29"/>
      <c r="DU845" s="29"/>
      <c r="DV845" s="29"/>
      <c r="DW845" s="29"/>
      <c r="DX845" s="29"/>
      <c r="DY845" s="29"/>
      <c r="DZ845" s="29"/>
      <c r="EA845" s="29"/>
      <c r="EB845" s="29"/>
      <c r="EC845" s="29"/>
      <c r="ED845" s="29"/>
      <c r="EE845" s="29"/>
      <c r="EF845" s="29"/>
      <c r="EG845" s="29"/>
      <c r="EH845" s="29"/>
      <c r="EI845" s="29"/>
      <c r="EJ845" s="29"/>
      <c r="EK845" s="29"/>
      <c r="EL845" s="29"/>
      <c r="EM845" s="29"/>
      <c r="EN845" s="29"/>
      <c r="EO845" s="29"/>
      <c r="EP845" s="29"/>
      <c r="EQ845" s="29"/>
      <c r="ER845" s="29"/>
      <c r="ES845" s="29"/>
      <c r="ET845" s="29"/>
      <c r="EU845" s="29"/>
      <c r="EV845" s="29"/>
      <c r="EW845" s="29"/>
      <c r="EX845" s="29"/>
      <c r="EY845" s="29"/>
      <c r="EZ845" s="29"/>
      <c r="FA845" s="119"/>
      <c r="FB845" s="119"/>
      <c r="FC845" s="119"/>
      <c r="FD845" s="119"/>
      <c r="FE845" s="119"/>
      <c r="FF845" s="119"/>
      <c r="FG845" s="119"/>
      <c r="FH845" s="119"/>
      <c r="FI845" s="119"/>
    </row>
    <row r="846" spans="1:165" s="45" customFormat="1" x14ac:dyDescent="0.25">
      <c r="A846" s="29"/>
      <c r="B846" s="35"/>
      <c r="C846" s="35"/>
      <c r="D846" s="4"/>
      <c r="E846" s="35"/>
      <c r="F846" s="4"/>
      <c r="G846" s="35"/>
      <c r="I846" s="35"/>
      <c r="K846" s="11"/>
      <c r="M846" s="4"/>
      <c r="N846" s="46"/>
      <c r="P846" s="35"/>
      <c r="Q846" s="29"/>
      <c r="R846" s="35"/>
      <c r="T846" s="23"/>
      <c r="U846" s="23"/>
      <c r="V846" s="96"/>
      <c r="W846" s="96"/>
      <c r="X846" s="23"/>
      <c r="Y846" s="96"/>
      <c r="Z846" s="96"/>
      <c r="AA846" s="23"/>
      <c r="AB846" s="96"/>
      <c r="AC846" s="96"/>
      <c r="AD846" s="23"/>
      <c r="AE846" s="96"/>
      <c r="AF846" s="96"/>
      <c r="AG846" s="23"/>
      <c r="AH846" s="96"/>
      <c r="AI846" s="96"/>
      <c r="AJ846" s="23"/>
      <c r="AK846" s="96"/>
      <c r="AL846" s="96"/>
      <c r="AM846" s="23"/>
      <c r="AN846" s="96"/>
      <c r="AO846" s="96"/>
      <c r="AP846" s="23"/>
      <c r="AQ846" s="96"/>
      <c r="AR846" s="96"/>
      <c r="AS846" s="23"/>
      <c r="AT846" s="4"/>
      <c r="AU846" s="4"/>
      <c r="AV846" s="35"/>
      <c r="AW846" s="4"/>
      <c r="AX846" s="156"/>
      <c r="AY846" s="104"/>
      <c r="AZ846" s="7"/>
      <c r="BA846" s="12"/>
      <c r="BB846" s="12"/>
      <c r="BC846" s="7"/>
      <c r="BD846" s="12"/>
      <c r="BE846" s="12"/>
      <c r="BF846" s="4"/>
      <c r="BG846" s="12"/>
      <c r="BH846" s="36"/>
      <c r="BI846" s="147"/>
      <c r="BJ846" s="12"/>
      <c r="BK846" s="36"/>
      <c r="BL846" s="147"/>
      <c r="BM846" s="12"/>
      <c r="BN846" s="36"/>
      <c r="BO846" s="147"/>
      <c r="BP846" s="160"/>
      <c r="BQ846" s="14"/>
      <c r="BR846" s="4"/>
      <c r="BS846" s="4"/>
      <c r="BU846" s="147"/>
      <c r="BV846" s="4"/>
      <c r="BW846" s="4"/>
      <c r="BX846" s="147"/>
      <c r="BY846" s="4"/>
      <c r="CA846" s="147"/>
      <c r="CB846" s="4"/>
      <c r="CD846" s="147"/>
      <c r="CF846" s="4"/>
      <c r="CG846" s="9"/>
      <c r="CH846" s="35"/>
      <c r="CI846" s="4"/>
      <c r="CJ846" s="145"/>
      <c r="CK846" s="4"/>
      <c r="CL846" s="4"/>
      <c r="CM846" s="4"/>
      <c r="CN846" s="4"/>
      <c r="CP846" s="29"/>
      <c r="CQ846" s="33"/>
      <c r="CR846" s="78"/>
      <c r="CS846" s="78"/>
      <c r="CT846" s="78"/>
      <c r="CU846" s="78"/>
      <c r="CV846" s="78"/>
      <c r="CW846" s="78"/>
      <c r="CX846" s="78"/>
      <c r="CY846" s="78"/>
      <c r="CZ846" s="78"/>
      <c r="DA846" s="78"/>
      <c r="DB846" s="78"/>
      <c r="DC846" s="78"/>
      <c r="DD846" s="78"/>
      <c r="DE846" s="78"/>
      <c r="DF846" s="78"/>
      <c r="DG846" s="78"/>
      <c r="DH846" s="78"/>
      <c r="DI846" s="78"/>
      <c r="DJ846" s="78"/>
      <c r="DK846" s="78"/>
      <c r="DL846" s="78"/>
      <c r="DM846" s="78"/>
      <c r="DN846" s="78"/>
      <c r="DO846" s="78"/>
      <c r="DP846" s="42"/>
      <c r="DQ846" s="78"/>
      <c r="DR846" s="101"/>
      <c r="DS846" s="33"/>
      <c r="DT846" s="29"/>
      <c r="DU846" s="29"/>
      <c r="DV846" s="29"/>
      <c r="DW846" s="29"/>
      <c r="DX846" s="29"/>
      <c r="DY846" s="29"/>
      <c r="DZ846" s="29"/>
      <c r="EA846" s="29"/>
      <c r="EB846" s="29"/>
      <c r="EC846" s="29"/>
      <c r="ED846" s="29"/>
      <c r="EE846" s="29"/>
      <c r="EF846" s="29"/>
      <c r="EG846" s="29"/>
      <c r="EH846" s="29"/>
      <c r="EI846" s="29"/>
      <c r="EJ846" s="29"/>
      <c r="EK846" s="29"/>
      <c r="EL846" s="29"/>
      <c r="EM846" s="29"/>
      <c r="EN846" s="29"/>
      <c r="EO846" s="29"/>
      <c r="EP846" s="29"/>
      <c r="EQ846" s="29"/>
      <c r="ER846" s="29"/>
      <c r="ES846" s="29"/>
      <c r="ET846" s="29"/>
      <c r="EU846" s="29"/>
      <c r="EV846" s="29"/>
      <c r="EW846" s="29"/>
      <c r="EX846" s="29"/>
      <c r="EY846" s="29"/>
      <c r="EZ846" s="29"/>
      <c r="FA846" s="119"/>
      <c r="FB846" s="119"/>
      <c r="FC846" s="119"/>
      <c r="FD846" s="119"/>
      <c r="FE846" s="119"/>
      <c r="FF846" s="119"/>
      <c r="FG846" s="119"/>
      <c r="FH846" s="119"/>
      <c r="FI846" s="119"/>
    </row>
    <row r="847" spans="1:165" s="45" customFormat="1" x14ac:dyDescent="0.25">
      <c r="A847" s="29"/>
      <c r="B847" s="35"/>
      <c r="C847" s="35"/>
      <c r="D847" s="4"/>
      <c r="E847" s="35"/>
      <c r="F847" s="4"/>
      <c r="G847" s="35"/>
      <c r="I847" s="35"/>
      <c r="K847" s="11"/>
      <c r="M847" s="4"/>
      <c r="N847" s="46"/>
      <c r="P847" s="35"/>
      <c r="Q847" s="29"/>
      <c r="R847" s="35"/>
      <c r="T847" s="23"/>
      <c r="U847" s="23"/>
      <c r="V847" s="96"/>
      <c r="W847" s="96"/>
      <c r="X847" s="23"/>
      <c r="Y847" s="96"/>
      <c r="Z847" s="96"/>
      <c r="AA847" s="23"/>
      <c r="AB847" s="96"/>
      <c r="AC847" s="96"/>
      <c r="AD847" s="23"/>
      <c r="AE847" s="96"/>
      <c r="AF847" s="96"/>
      <c r="AG847" s="23"/>
      <c r="AH847" s="96"/>
      <c r="AI847" s="96"/>
      <c r="AJ847" s="23"/>
      <c r="AK847" s="96"/>
      <c r="AL847" s="96"/>
      <c r="AM847" s="23"/>
      <c r="AN847" s="96"/>
      <c r="AO847" s="96"/>
      <c r="AP847" s="23"/>
      <c r="AQ847" s="96"/>
      <c r="AR847" s="96"/>
      <c r="AS847" s="23"/>
      <c r="AT847" s="4"/>
      <c r="AU847" s="4"/>
      <c r="AV847" s="35"/>
      <c r="AW847" s="4"/>
      <c r="AX847" s="156"/>
      <c r="AY847" s="104"/>
      <c r="AZ847" s="7"/>
      <c r="BA847" s="12"/>
      <c r="BB847" s="12"/>
      <c r="BC847" s="7"/>
      <c r="BD847" s="12"/>
      <c r="BE847" s="12"/>
      <c r="BF847" s="4"/>
      <c r="BG847" s="12"/>
      <c r="BH847" s="36"/>
      <c r="BI847" s="147"/>
      <c r="BJ847" s="12"/>
      <c r="BK847" s="36"/>
      <c r="BL847" s="147"/>
      <c r="BM847" s="12"/>
      <c r="BN847" s="36"/>
      <c r="BO847" s="147"/>
      <c r="BP847" s="160"/>
      <c r="BQ847" s="14"/>
      <c r="BR847" s="4"/>
      <c r="BS847" s="4"/>
      <c r="BU847" s="147"/>
      <c r="BV847" s="4"/>
      <c r="BW847" s="4"/>
      <c r="BX847" s="147"/>
      <c r="BY847" s="4"/>
      <c r="CA847" s="147"/>
      <c r="CB847" s="4"/>
      <c r="CD847" s="147"/>
      <c r="CF847" s="4"/>
      <c r="CG847" s="9"/>
      <c r="CH847" s="35"/>
      <c r="CI847" s="4"/>
      <c r="CJ847" s="145"/>
      <c r="CK847" s="4"/>
      <c r="CL847" s="4"/>
      <c r="CM847" s="4"/>
      <c r="CN847" s="4"/>
      <c r="CP847" s="29"/>
      <c r="CQ847" s="33"/>
      <c r="CR847" s="78"/>
      <c r="CS847" s="78"/>
      <c r="CT847" s="78"/>
      <c r="CU847" s="78"/>
      <c r="CV847" s="78"/>
      <c r="CW847" s="78"/>
      <c r="CX847" s="78"/>
      <c r="CY847" s="78"/>
      <c r="CZ847" s="78"/>
      <c r="DA847" s="78"/>
      <c r="DB847" s="78"/>
      <c r="DC847" s="78"/>
      <c r="DD847" s="78"/>
      <c r="DE847" s="78"/>
      <c r="DF847" s="78"/>
      <c r="DG847" s="78"/>
      <c r="DH847" s="78"/>
      <c r="DI847" s="78"/>
      <c r="DJ847" s="78"/>
      <c r="DK847" s="78"/>
      <c r="DL847" s="78"/>
      <c r="DM847" s="78"/>
      <c r="DN847" s="78"/>
      <c r="DO847" s="78"/>
      <c r="DP847" s="42"/>
      <c r="DQ847" s="78"/>
      <c r="DR847" s="101"/>
      <c r="DS847" s="33"/>
      <c r="DT847" s="29"/>
      <c r="DU847" s="29"/>
      <c r="DV847" s="29"/>
      <c r="DW847" s="29"/>
      <c r="DX847" s="29"/>
      <c r="DY847" s="29"/>
      <c r="DZ847" s="29"/>
      <c r="EA847" s="29"/>
      <c r="EB847" s="29"/>
      <c r="EC847" s="29"/>
      <c r="ED847" s="29"/>
      <c r="EE847" s="29"/>
      <c r="EF847" s="29"/>
      <c r="EG847" s="29"/>
      <c r="EH847" s="29"/>
      <c r="EI847" s="29"/>
      <c r="EJ847" s="29"/>
      <c r="EK847" s="29"/>
      <c r="EL847" s="29"/>
      <c r="EM847" s="29"/>
      <c r="EN847" s="29"/>
      <c r="EO847" s="29"/>
      <c r="EP847" s="29"/>
      <c r="EQ847" s="29"/>
      <c r="ER847" s="29"/>
      <c r="ES847" s="29"/>
      <c r="ET847" s="29"/>
      <c r="EU847" s="29"/>
      <c r="EV847" s="29"/>
      <c r="EW847" s="29"/>
      <c r="EX847" s="29"/>
      <c r="EY847" s="29"/>
      <c r="EZ847" s="29"/>
      <c r="FA847" s="119"/>
      <c r="FB847" s="119"/>
      <c r="FC847" s="119"/>
      <c r="FD847" s="119"/>
      <c r="FE847" s="119"/>
      <c r="FF847" s="119"/>
      <c r="FG847" s="119"/>
      <c r="FH847" s="119"/>
      <c r="FI847" s="119"/>
    </row>
    <row r="848" spans="1:165" s="45" customFormat="1" x14ac:dyDescent="0.25">
      <c r="A848" s="29"/>
      <c r="B848" s="35"/>
      <c r="C848" s="35"/>
      <c r="D848" s="4"/>
      <c r="E848" s="35"/>
      <c r="F848" s="4"/>
      <c r="G848" s="35"/>
      <c r="I848" s="35"/>
      <c r="K848" s="11"/>
      <c r="M848" s="4"/>
      <c r="N848" s="46"/>
      <c r="P848" s="35"/>
      <c r="Q848" s="29"/>
      <c r="R848" s="35"/>
      <c r="T848" s="23"/>
      <c r="U848" s="23"/>
      <c r="V848" s="96"/>
      <c r="W848" s="96"/>
      <c r="X848" s="23"/>
      <c r="Y848" s="96"/>
      <c r="Z848" s="96"/>
      <c r="AA848" s="23"/>
      <c r="AB848" s="96"/>
      <c r="AC848" s="96"/>
      <c r="AD848" s="23"/>
      <c r="AE848" s="96"/>
      <c r="AF848" s="96"/>
      <c r="AG848" s="23"/>
      <c r="AH848" s="96"/>
      <c r="AI848" s="96"/>
      <c r="AJ848" s="23"/>
      <c r="AK848" s="96"/>
      <c r="AL848" s="96"/>
      <c r="AM848" s="23"/>
      <c r="AN848" s="96"/>
      <c r="AO848" s="96"/>
      <c r="AP848" s="23"/>
      <c r="AQ848" s="96"/>
      <c r="AR848" s="96"/>
      <c r="AS848" s="23"/>
      <c r="AT848" s="4"/>
      <c r="AU848" s="4"/>
      <c r="AV848" s="35"/>
      <c r="AW848" s="4"/>
      <c r="AX848" s="156"/>
      <c r="AY848" s="104"/>
      <c r="AZ848" s="7"/>
      <c r="BA848" s="12"/>
      <c r="BB848" s="12"/>
      <c r="BC848" s="7"/>
      <c r="BD848" s="12"/>
      <c r="BE848" s="12"/>
      <c r="BF848" s="4"/>
      <c r="BG848" s="12"/>
      <c r="BH848" s="36"/>
      <c r="BI848" s="147"/>
      <c r="BJ848" s="12"/>
      <c r="BK848" s="36"/>
      <c r="BL848" s="147"/>
      <c r="BM848" s="12"/>
      <c r="BN848" s="36"/>
      <c r="BO848" s="147"/>
      <c r="BP848" s="160"/>
      <c r="BQ848" s="14"/>
      <c r="BR848" s="4"/>
      <c r="BS848" s="4"/>
      <c r="BU848" s="147"/>
      <c r="BV848" s="4"/>
      <c r="BW848" s="4"/>
      <c r="BX848" s="147"/>
      <c r="BY848" s="4"/>
      <c r="CA848" s="147"/>
      <c r="CB848" s="4"/>
      <c r="CD848" s="147"/>
      <c r="CF848" s="4"/>
      <c r="CG848" s="9"/>
      <c r="CH848" s="35"/>
      <c r="CI848" s="4"/>
      <c r="CJ848" s="145"/>
      <c r="CK848" s="4"/>
      <c r="CL848" s="4"/>
      <c r="CM848" s="4"/>
      <c r="CN848" s="4"/>
      <c r="CP848" s="29"/>
      <c r="CQ848" s="33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42"/>
      <c r="DQ848" s="78"/>
      <c r="DR848" s="101"/>
      <c r="DS848" s="33"/>
      <c r="DT848" s="29"/>
      <c r="DU848" s="29"/>
      <c r="DV848" s="29"/>
      <c r="DW848" s="29"/>
      <c r="DX848" s="29"/>
      <c r="DY848" s="29"/>
      <c r="DZ848" s="29"/>
      <c r="EA848" s="29"/>
      <c r="EB848" s="29"/>
      <c r="EC848" s="29"/>
      <c r="ED848" s="29"/>
      <c r="EE848" s="29"/>
      <c r="EF848" s="29"/>
      <c r="EG848" s="29"/>
      <c r="EH848" s="29"/>
      <c r="EI848" s="29"/>
      <c r="EJ848" s="29"/>
      <c r="EK848" s="29"/>
      <c r="EL848" s="29"/>
      <c r="EM848" s="29"/>
      <c r="EN848" s="29"/>
      <c r="EO848" s="29"/>
      <c r="EP848" s="29"/>
      <c r="EQ848" s="29"/>
      <c r="ER848" s="29"/>
      <c r="ES848" s="29"/>
      <c r="ET848" s="29"/>
      <c r="EU848" s="29"/>
      <c r="EV848" s="29"/>
      <c r="EW848" s="29"/>
      <c r="EX848" s="29"/>
      <c r="EY848" s="29"/>
      <c r="EZ848" s="29"/>
      <c r="FA848" s="119"/>
      <c r="FB848" s="119"/>
      <c r="FC848" s="119"/>
      <c r="FD848" s="119"/>
      <c r="FE848" s="119"/>
      <c r="FF848" s="119"/>
      <c r="FG848" s="119"/>
      <c r="FH848" s="119"/>
      <c r="FI848" s="119"/>
    </row>
    <row r="849" spans="1:165" s="45" customFormat="1" x14ac:dyDescent="0.25">
      <c r="A849" s="29"/>
      <c r="B849" s="35"/>
      <c r="C849" s="35"/>
      <c r="D849" s="4"/>
      <c r="E849" s="35"/>
      <c r="F849" s="4"/>
      <c r="G849" s="35"/>
      <c r="I849" s="35"/>
      <c r="K849" s="11"/>
      <c r="M849" s="4"/>
      <c r="N849" s="46"/>
      <c r="P849" s="35"/>
      <c r="Q849" s="29"/>
      <c r="R849" s="35"/>
      <c r="T849" s="23"/>
      <c r="U849" s="23"/>
      <c r="V849" s="96"/>
      <c r="W849" s="96"/>
      <c r="X849" s="23"/>
      <c r="Y849" s="96"/>
      <c r="Z849" s="96"/>
      <c r="AA849" s="23"/>
      <c r="AB849" s="96"/>
      <c r="AC849" s="96"/>
      <c r="AD849" s="23"/>
      <c r="AE849" s="96"/>
      <c r="AF849" s="96"/>
      <c r="AG849" s="23"/>
      <c r="AH849" s="96"/>
      <c r="AI849" s="96"/>
      <c r="AJ849" s="23"/>
      <c r="AK849" s="96"/>
      <c r="AL849" s="96"/>
      <c r="AM849" s="23"/>
      <c r="AN849" s="96"/>
      <c r="AO849" s="96"/>
      <c r="AP849" s="23"/>
      <c r="AQ849" s="96"/>
      <c r="AR849" s="96"/>
      <c r="AS849" s="23"/>
      <c r="AT849" s="4"/>
      <c r="AU849" s="4"/>
      <c r="AV849" s="35"/>
      <c r="AW849" s="4"/>
      <c r="AX849" s="156"/>
      <c r="AY849" s="104"/>
      <c r="AZ849" s="7"/>
      <c r="BA849" s="12"/>
      <c r="BB849" s="12"/>
      <c r="BC849" s="7"/>
      <c r="BD849" s="12"/>
      <c r="BE849" s="12"/>
      <c r="BF849" s="4"/>
      <c r="BG849" s="12"/>
      <c r="BH849" s="36"/>
      <c r="BI849" s="147"/>
      <c r="BJ849" s="12"/>
      <c r="BK849" s="36"/>
      <c r="BL849" s="147"/>
      <c r="BM849" s="12"/>
      <c r="BN849" s="36"/>
      <c r="BO849" s="147"/>
      <c r="BP849" s="160"/>
      <c r="BQ849" s="14"/>
      <c r="BR849" s="4"/>
      <c r="BS849" s="4"/>
      <c r="BU849" s="147"/>
      <c r="BV849" s="4"/>
      <c r="BW849" s="4"/>
      <c r="BX849" s="147"/>
      <c r="BY849" s="4"/>
      <c r="CA849" s="147"/>
      <c r="CB849" s="4"/>
      <c r="CD849" s="147"/>
      <c r="CF849" s="4"/>
      <c r="CG849" s="9"/>
      <c r="CH849" s="35"/>
      <c r="CI849" s="4"/>
      <c r="CJ849" s="145"/>
      <c r="CK849" s="4"/>
      <c r="CL849" s="4"/>
      <c r="CM849" s="4"/>
      <c r="CN849" s="4"/>
      <c r="CP849" s="29"/>
      <c r="CQ849" s="33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42"/>
      <c r="DQ849" s="78"/>
      <c r="DR849" s="101"/>
      <c r="DS849" s="33"/>
      <c r="DT849" s="29"/>
      <c r="DU849" s="29"/>
      <c r="DV849" s="29"/>
      <c r="DW849" s="29"/>
      <c r="DX849" s="29"/>
      <c r="DY849" s="29"/>
      <c r="DZ849" s="29"/>
      <c r="EA849" s="29"/>
      <c r="EB849" s="29"/>
      <c r="EC849" s="29"/>
      <c r="ED849" s="29"/>
      <c r="EE849" s="29"/>
      <c r="EF849" s="29"/>
      <c r="EG849" s="29"/>
      <c r="EH849" s="29"/>
      <c r="EI849" s="29"/>
      <c r="EJ849" s="29"/>
      <c r="EK849" s="29"/>
      <c r="EL849" s="29"/>
      <c r="EM849" s="29"/>
      <c r="EN849" s="29"/>
      <c r="EO849" s="29"/>
      <c r="EP849" s="29"/>
      <c r="EQ849" s="29"/>
      <c r="ER849" s="29"/>
      <c r="ES849" s="29"/>
      <c r="ET849" s="29"/>
      <c r="EU849" s="29"/>
      <c r="EV849" s="29"/>
      <c r="EW849" s="29"/>
      <c r="EX849" s="29"/>
      <c r="EY849" s="29"/>
      <c r="EZ849" s="29"/>
      <c r="FA849" s="119"/>
      <c r="FB849" s="119"/>
      <c r="FC849" s="119"/>
      <c r="FD849" s="119"/>
      <c r="FE849" s="119"/>
      <c r="FF849" s="119"/>
      <c r="FG849" s="119"/>
      <c r="FH849" s="119"/>
      <c r="FI849" s="119"/>
    </row>
    <row r="850" spans="1:165" s="45" customFormat="1" x14ac:dyDescent="0.25">
      <c r="A850" s="29"/>
      <c r="B850" s="35"/>
      <c r="C850" s="35"/>
      <c r="D850" s="4"/>
      <c r="E850" s="35"/>
      <c r="F850" s="4"/>
      <c r="G850" s="35"/>
      <c r="I850" s="35"/>
      <c r="K850" s="11"/>
      <c r="M850" s="4"/>
      <c r="N850" s="46"/>
      <c r="P850" s="35"/>
      <c r="Q850" s="29"/>
      <c r="R850" s="35"/>
      <c r="T850" s="23"/>
      <c r="U850" s="23"/>
      <c r="V850" s="96"/>
      <c r="W850" s="96"/>
      <c r="X850" s="23"/>
      <c r="Y850" s="96"/>
      <c r="Z850" s="96"/>
      <c r="AA850" s="23"/>
      <c r="AB850" s="96"/>
      <c r="AC850" s="96"/>
      <c r="AD850" s="23"/>
      <c r="AE850" s="96"/>
      <c r="AF850" s="96"/>
      <c r="AG850" s="23"/>
      <c r="AH850" s="96"/>
      <c r="AI850" s="96"/>
      <c r="AJ850" s="23"/>
      <c r="AK850" s="96"/>
      <c r="AL850" s="96"/>
      <c r="AM850" s="23"/>
      <c r="AN850" s="96"/>
      <c r="AO850" s="96"/>
      <c r="AP850" s="23"/>
      <c r="AQ850" s="96"/>
      <c r="AR850" s="96"/>
      <c r="AS850" s="23"/>
      <c r="AT850" s="4"/>
      <c r="AU850" s="4"/>
      <c r="AV850" s="35"/>
      <c r="AW850" s="4"/>
      <c r="AX850" s="156"/>
      <c r="AY850" s="104"/>
      <c r="AZ850" s="7"/>
      <c r="BA850" s="12"/>
      <c r="BB850" s="12"/>
      <c r="BC850" s="7"/>
      <c r="BD850" s="12"/>
      <c r="BE850" s="12"/>
      <c r="BF850" s="4"/>
      <c r="BG850" s="12"/>
      <c r="BH850" s="36"/>
      <c r="BI850" s="147"/>
      <c r="BJ850" s="12"/>
      <c r="BK850" s="36"/>
      <c r="BL850" s="147"/>
      <c r="BM850" s="12"/>
      <c r="BN850" s="36"/>
      <c r="BO850" s="147"/>
      <c r="BP850" s="160"/>
      <c r="BQ850" s="14"/>
      <c r="BR850" s="4"/>
      <c r="BS850" s="4"/>
      <c r="BU850" s="147"/>
      <c r="BV850" s="4"/>
      <c r="BW850" s="4"/>
      <c r="BX850" s="147"/>
      <c r="BY850" s="4"/>
      <c r="CA850" s="147"/>
      <c r="CB850" s="4"/>
      <c r="CD850" s="147"/>
      <c r="CF850" s="4"/>
      <c r="CG850" s="9"/>
      <c r="CH850" s="35"/>
      <c r="CI850" s="4"/>
      <c r="CJ850" s="145"/>
      <c r="CK850" s="4"/>
      <c r="CL850" s="4"/>
      <c r="CM850" s="4"/>
      <c r="CN850" s="4"/>
      <c r="CP850" s="29"/>
      <c r="CQ850" s="33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42"/>
      <c r="DQ850" s="78"/>
      <c r="DR850" s="101"/>
      <c r="DS850" s="33"/>
      <c r="DT850" s="29"/>
      <c r="DU850" s="29"/>
      <c r="DV850" s="29"/>
      <c r="DW850" s="29"/>
      <c r="DX850" s="29"/>
      <c r="DY850" s="29"/>
      <c r="DZ850" s="29"/>
      <c r="EA850" s="29"/>
      <c r="EB850" s="29"/>
      <c r="EC850" s="29"/>
      <c r="ED850" s="29"/>
      <c r="EE850" s="29"/>
      <c r="EF850" s="29"/>
      <c r="EG850" s="29"/>
      <c r="EH850" s="29"/>
      <c r="EI850" s="29"/>
      <c r="EJ850" s="29"/>
      <c r="EK850" s="29"/>
      <c r="EL850" s="29"/>
      <c r="EM850" s="29"/>
      <c r="EN850" s="29"/>
      <c r="EO850" s="29"/>
      <c r="EP850" s="29"/>
      <c r="EQ850" s="29"/>
      <c r="ER850" s="29"/>
      <c r="ES850" s="29"/>
      <c r="ET850" s="29"/>
      <c r="EU850" s="29"/>
      <c r="EV850" s="29"/>
      <c r="EW850" s="29"/>
      <c r="EX850" s="29"/>
      <c r="EY850" s="29"/>
      <c r="EZ850" s="29"/>
      <c r="FA850" s="119"/>
      <c r="FB850" s="119"/>
      <c r="FC850" s="119"/>
      <c r="FD850" s="119"/>
      <c r="FE850" s="119"/>
      <c r="FF850" s="119"/>
      <c r="FG850" s="119"/>
      <c r="FH850" s="119"/>
      <c r="FI850" s="119"/>
    </row>
    <row r="851" spans="1:165" s="45" customFormat="1" x14ac:dyDescent="0.25">
      <c r="A851" s="29"/>
      <c r="B851" s="35"/>
      <c r="C851" s="35"/>
      <c r="D851" s="4"/>
      <c r="E851" s="35"/>
      <c r="F851" s="4"/>
      <c r="G851" s="35"/>
      <c r="I851" s="35"/>
      <c r="K851" s="11"/>
      <c r="M851" s="4"/>
      <c r="N851" s="46"/>
      <c r="P851" s="35"/>
      <c r="Q851" s="29"/>
      <c r="R851" s="35"/>
      <c r="T851" s="23"/>
      <c r="U851" s="23"/>
      <c r="V851" s="96"/>
      <c r="W851" s="96"/>
      <c r="X851" s="23"/>
      <c r="Y851" s="96"/>
      <c r="Z851" s="96"/>
      <c r="AA851" s="23"/>
      <c r="AB851" s="96"/>
      <c r="AC851" s="96"/>
      <c r="AD851" s="23"/>
      <c r="AE851" s="96"/>
      <c r="AF851" s="96"/>
      <c r="AG851" s="23"/>
      <c r="AH851" s="96"/>
      <c r="AI851" s="96"/>
      <c r="AJ851" s="23"/>
      <c r="AK851" s="96"/>
      <c r="AL851" s="96"/>
      <c r="AM851" s="23"/>
      <c r="AN851" s="96"/>
      <c r="AO851" s="96"/>
      <c r="AP851" s="23"/>
      <c r="AQ851" s="96"/>
      <c r="AR851" s="96"/>
      <c r="AS851" s="23"/>
      <c r="AT851" s="4"/>
      <c r="AU851" s="4"/>
      <c r="AV851" s="35"/>
      <c r="AW851" s="4"/>
      <c r="AX851" s="156"/>
      <c r="AY851" s="104"/>
      <c r="AZ851" s="7"/>
      <c r="BA851" s="12"/>
      <c r="BB851" s="12"/>
      <c r="BC851" s="7"/>
      <c r="BD851" s="12"/>
      <c r="BE851" s="12"/>
      <c r="BF851" s="4"/>
      <c r="BG851" s="12"/>
      <c r="BH851" s="36"/>
      <c r="BI851" s="147"/>
      <c r="BJ851" s="12"/>
      <c r="BK851" s="36"/>
      <c r="BL851" s="147"/>
      <c r="BM851" s="12"/>
      <c r="BN851" s="36"/>
      <c r="BO851" s="147"/>
      <c r="BP851" s="160"/>
      <c r="BQ851" s="14"/>
      <c r="BR851" s="4"/>
      <c r="BS851" s="4"/>
      <c r="BU851" s="147"/>
      <c r="BV851" s="4"/>
      <c r="BW851" s="4"/>
      <c r="BX851" s="147"/>
      <c r="BY851" s="4"/>
      <c r="CA851" s="147"/>
      <c r="CB851" s="4"/>
      <c r="CD851" s="147"/>
      <c r="CF851" s="4"/>
      <c r="CG851" s="9"/>
      <c r="CH851" s="35"/>
      <c r="CI851" s="4"/>
      <c r="CJ851" s="145"/>
      <c r="CK851" s="4"/>
      <c r="CL851" s="4"/>
      <c r="CM851" s="4"/>
      <c r="CN851" s="4"/>
      <c r="CP851" s="29"/>
      <c r="CQ851" s="33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  <c r="DN851" s="78"/>
      <c r="DO851" s="78"/>
      <c r="DP851" s="42"/>
      <c r="DQ851" s="78"/>
      <c r="DR851" s="101"/>
      <c r="DS851" s="33"/>
      <c r="DT851" s="29"/>
      <c r="DU851" s="29"/>
      <c r="DV851" s="29"/>
      <c r="DW851" s="29"/>
      <c r="DX851" s="29"/>
      <c r="DY851" s="29"/>
      <c r="DZ851" s="29"/>
      <c r="EA851" s="29"/>
      <c r="EB851" s="29"/>
      <c r="EC851" s="29"/>
      <c r="ED851" s="29"/>
      <c r="EE851" s="29"/>
      <c r="EF851" s="29"/>
      <c r="EG851" s="29"/>
      <c r="EH851" s="29"/>
      <c r="EI851" s="29"/>
      <c r="EJ851" s="29"/>
      <c r="EK851" s="29"/>
      <c r="EL851" s="29"/>
      <c r="EM851" s="29"/>
      <c r="EN851" s="29"/>
      <c r="EO851" s="29"/>
      <c r="EP851" s="29"/>
      <c r="EQ851" s="29"/>
      <c r="ER851" s="29"/>
      <c r="ES851" s="29"/>
      <c r="ET851" s="29"/>
      <c r="EU851" s="29"/>
      <c r="EV851" s="29"/>
      <c r="EW851" s="29"/>
      <c r="EX851" s="29"/>
      <c r="EY851" s="29"/>
      <c r="EZ851" s="29"/>
      <c r="FA851" s="119"/>
      <c r="FB851" s="119"/>
      <c r="FC851" s="119"/>
      <c r="FD851" s="119"/>
      <c r="FE851" s="119"/>
      <c r="FF851" s="119"/>
      <c r="FG851" s="119"/>
      <c r="FH851" s="119"/>
      <c r="FI851" s="119"/>
    </row>
    <row r="852" spans="1:165" s="45" customFormat="1" x14ac:dyDescent="0.25">
      <c r="A852" s="29"/>
      <c r="B852" s="35"/>
      <c r="C852" s="35"/>
      <c r="D852" s="4"/>
      <c r="E852" s="35"/>
      <c r="F852" s="4"/>
      <c r="G852" s="35"/>
      <c r="I852" s="35"/>
      <c r="K852" s="11"/>
      <c r="M852" s="4"/>
      <c r="N852" s="46"/>
      <c r="P852" s="35"/>
      <c r="Q852" s="29"/>
      <c r="R852" s="35"/>
      <c r="T852" s="23"/>
      <c r="U852" s="23"/>
      <c r="V852" s="96"/>
      <c r="W852" s="96"/>
      <c r="X852" s="23"/>
      <c r="Y852" s="96"/>
      <c r="Z852" s="96"/>
      <c r="AA852" s="23"/>
      <c r="AB852" s="96"/>
      <c r="AC852" s="96"/>
      <c r="AD852" s="23"/>
      <c r="AE852" s="96"/>
      <c r="AF852" s="96"/>
      <c r="AG852" s="23"/>
      <c r="AH852" s="96"/>
      <c r="AI852" s="96"/>
      <c r="AJ852" s="23"/>
      <c r="AK852" s="96"/>
      <c r="AL852" s="96"/>
      <c r="AM852" s="23"/>
      <c r="AN852" s="96"/>
      <c r="AO852" s="96"/>
      <c r="AP852" s="23"/>
      <c r="AQ852" s="96"/>
      <c r="AR852" s="96"/>
      <c r="AS852" s="23"/>
      <c r="AT852" s="4"/>
      <c r="AU852" s="4"/>
      <c r="AV852" s="35"/>
      <c r="AW852" s="4"/>
      <c r="AX852" s="156"/>
      <c r="AY852" s="104"/>
      <c r="AZ852" s="7"/>
      <c r="BA852" s="12"/>
      <c r="BB852" s="12"/>
      <c r="BC852" s="7"/>
      <c r="BD852" s="12"/>
      <c r="BE852" s="12"/>
      <c r="BF852" s="4"/>
      <c r="BG852" s="12"/>
      <c r="BH852" s="36"/>
      <c r="BI852" s="147"/>
      <c r="BJ852" s="12"/>
      <c r="BK852" s="36"/>
      <c r="BL852" s="147"/>
      <c r="BM852" s="12"/>
      <c r="BN852" s="36"/>
      <c r="BO852" s="147"/>
      <c r="BP852" s="160"/>
      <c r="BQ852" s="14"/>
      <c r="BR852" s="4"/>
      <c r="BS852" s="4"/>
      <c r="BU852" s="147"/>
      <c r="BV852" s="4"/>
      <c r="BW852" s="4"/>
      <c r="BX852" s="147"/>
      <c r="BY852" s="4"/>
      <c r="CA852" s="147"/>
      <c r="CB852" s="4"/>
      <c r="CD852" s="147"/>
      <c r="CF852" s="4"/>
      <c r="CG852" s="9"/>
      <c r="CH852" s="35"/>
      <c r="CI852" s="4"/>
      <c r="CJ852" s="145"/>
      <c r="CK852" s="4"/>
      <c r="CL852" s="4"/>
      <c r="CM852" s="4"/>
      <c r="CN852" s="4"/>
      <c r="CP852" s="29"/>
      <c r="CQ852" s="33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  <c r="DN852" s="78"/>
      <c r="DO852" s="78"/>
      <c r="DP852" s="42"/>
      <c r="DQ852" s="78"/>
      <c r="DR852" s="101"/>
      <c r="DS852" s="33"/>
      <c r="DT852" s="29"/>
      <c r="DU852" s="29"/>
      <c r="DV852" s="29"/>
      <c r="DW852" s="29"/>
      <c r="DX852" s="29"/>
      <c r="DY852" s="29"/>
      <c r="DZ852" s="29"/>
      <c r="EA852" s="29"/>
      <c r="EB852" s="29"/>
      <c r="EC852" s="29"/>
      <c r="ED852" s="29"/>
      <c r="EE852" s="29"/>
      <c r="EF852" s="29"/>
      <c r="EG852" s="29"/>
      <c r="EH852" s="29"/>
      <c r="EI852" s="29"/>
      <c r="EJ852" s="29"/>
      <c r="EK852" s="29"/>
      <c r="EL852" s="29"/>
      <c r="EM852" s="29"/>
      <c r="EN852" s="29"/>
      <c r="EO852" s="29"/>
      <c r="EP852" s="29"/>
      <c r="EQ852" s="29"/>
      <c r="ER852" s="29"/>
      <c r="ES852" s="29"/>
      <c r="ET852" s="29"/>
      <c r="EU852" s="29"/>
      <c r="EV852" s="29"/>
      <c r="EW852" s="29"/>
      <c r="EX852" s="29"/>
      <c r="EY852" s="29"/>
      <c r="EZ852" s="29"/>
      <c r="FA852" s="119"/>
      <c r="FB852" s="119"/>
      <c r="FC852" s="119"/>
      <c r="FD852" s="119"/>
      <c r="FE852" s="119"/>
      <c r="FF852" s="119"/>
      <c r="FG852" s="119"/>
      <c r="FH852" s="119"/>
      <c r="FI852" s="119"/>
    </row>
    <row r="853" spans="1:165" s="45" customFormat="1" x14ac:dyDescent="0.25">
      <c r="A853" s="29"/>
      <c r="B853" s="35"/>
      <c r="C853" s="35"/>
      <c r="D853" s="4"/>
      <c r="E853" s="35"/>
      <c r="F853" s="4"/>
      <c r="G853" s="35"/>
      <c r="I853" s="35"/>
      <c r="K853" s="11"/>
      <c r="M853" s="4"/>
      <c r="N853" s="46"/>
      <c r="P853" s="35"/>
      <c r="Q853" s="29"/>
      <c r="R853" s="35"/>
      <c r="T853" s="23"/>
      <c r="U853" s="23"/>
      <c r="V853" s="96"/>
      <c r="W853" s="96"/>
      <c r="X853" s="23"/>
      <c r="Y853" s="96"/>
      <c r="Z853" s="96"/>
      <c r="AA853" s="23"/>
      <c r="AB853" s="96"/>
      <c r="AC853" s="96"/>
      <c r="AD853" s="23"/>
      <c r="AE853" s="96"/>
      <c r="AF853" s="96"/>
      <c r="AG853" s="23"/>
      <c r="AH853" s="96"/>
      <c r="AI853" s="96"/>
      <c r="AJ853" s="23"/>
      <c r="AK853" s="96"/>
      <c r="AL853" s="96"/>
      <c r="AM853" s="23"/>
      <c r="AN853" s="96"/>
      <c r="AO853" s="96"/>
      <c r="AP853" s="23"/>
      <c r="AQ853" s="96"/>
      <c r="AR853" s="96"/>
      <c r="AS853" s="23"/>
      <c r="AT853" s="4"/>
      <c r="AU853" s="4"/>
      <c r="AV853" s="35"/>
      <c r="AW853" s="4"/>
      <c r="AX853" s="156"/>
      <c r="AY853" s="104"/>
      <c r="AZ853" s="7"/>
      <c r="BA853" s="12"/>
      <c r="BB853" s="12"/>
      <c r="BC853" s="7"/>
      <c r="BD853" s="12"/>
      <c r="BE853" s="12"/>
      <c r="BF853" s="4"/>
      <c r="BG853" s="12"/>
      <c r="BH853" s="36"/>
      <c r="BI853" s="147"/>
      <c r="BJ853" s="12"/>
      <c r="BK853" s="36"/>
      <c r="BL853" s="147"/>
      <c r="BM853" s="12"/>
      <c r="BN853" s="36"/>
      <c r="BO853" s="147"/>
      <c r="BP853" s="160"/>
      <c r="BQ853" s="14"/>
      <c r="BR853" s="4"/>
      <c r="BS853" s="4"/>
      <c r="BU853" s="147"/>
      <c r="BV853" s="4"/>
      <c r="BW853" s="4"/>
      <c r="BX853" s="147"/>
      <c r="BY853" s="4"/>
      <c r="CA853" s="147"/>
      <c r="CB853" s="4"/>
      <c r="CD853" s="147"/>
      <c r="CF853" s="4"/>
      <c r="CG853" s="9"/>
      <c r="CH853" s="35"/>
      <c r="CI853" s="4"/>
      <c r="CJ853" s="145"/>
      <c r="CK853" s="4"/>
      <c r="CL853" s="4"/>
      <c r="CM853" s="4"/>
      <c r="CN853" s="4"/>
      <c r="CP853" s="29"/>
      <c r="CQ853" s="33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42"/>
      <c r="DQ853" s="78"/>
      <c r="DR853" s="101"/>
      <c r="DS853" s="33"/>
      <c r="DT853" s="29"/>
      <c r="DU853" s="29"/>
      <c r="DV853" s="29"/>
      <c r="DW853" s="29"/>
      <c r="DX853" s="29"/>
      <c r="DY853" s="29"/>
      <c r="DZ853" s="29"/>
      <c r="EA853" s="29"/>
      <c r="EB853" s="29"/>
      <c r="EC853" s="29"/>
      <c r="ED853" s="29"/>
      <c r="EE853" s="29"/>
      <c r="EF853" s="29"/>
      <c r="EG853" s="29"/>
      <c r="EH853" s="29"/>
      <c r="EI853" s="29"/>
      <c r="EJ853" s="29"/>
      <c r="EK853" s="29"/>
      <c r="EL853" s="29"/>
      <c r="EM853" s="29"/>
      <c r="EN853" s="29"/>
      <c r="EO853" s="29"/>
      <c r="EP853" s="29"/>
      <c r="EQ853" s="29"/>
      <c r="ER853" s="29"/>
      <c r="ES853" s="29"/>
      <c r="ET853" s="29"/>
      <c r="EU853" s="29"/>
      <c r="EV853" s="29"/>
      <c r="EW853" s="29"/>
      <c r="EX853" s="29"/>
      <c r="EY853" s="29"/>
      <c r="EZ853" s="29"/>
      <c r="FA853" s="119"/>
      <c r="FB853" s="119"/>
      <c r="FC853" s="119"/>
      <c r="FD853" s="119"/>
      <c r="FE853" s="119"/>
      <c r="FF853" s="119"/>
      <c r="FG853" s="119"/>
      <c r="FH853" s="119"/>
      <c r="FI853" s="119"/>
    </row>
    <row r="854" spans="1:165" s="45" customFormat="1" x14ac:dyDescent="0.25">
      <c r="A854" s="29"/>
      <c r="B854" s="35"/>
      <c r="C854" s="35"/>
      <c r="D854" s="4"/>
      <c r="E854" s="35"/>
      <c r="F854" s="4"/>
      <c r="G854" s="35"/>
      <c r="I854" s="35"/>
      <c r="K854" s="11"/>
      <c r="M854" s="4"/>
      <c r="N854" s="46"/>
      <c r="P854" s="35"/>
      <c r="Q854" s="29"/>
      <c r="R854" s="35"/>
      <c r="T854" s="23"/>
      <c r="U854" s="23"/>
      <c r="V854" s="96"/>
      <c r="W854" s="96"/>
      <c r="X854" s="23"/>
      <c r="Y854" s="96"/>
      <c r="Z854" s="96"/>
      <c r="AA854" s="23"/>
      <c r="AB854" s="96"/>
      <c r="AC854" s="96"/>
      <c r="AD854" s="23"/>
      <c r="AE854" s="96"/>
      <c r="AF854" s="96"/>
      <c r="AG854" s="23"/>
      <c r="AH854" s="96"/>
      <c r="AI854" s="96"/>
      <c r="AJ854" s="23"/>
      <c r="AK854" s="96"/>
      <c r="AL854" s="96"/>
      <c r="AM854" s="23"/>
      <c r="AN854" s="96"/>
      <c r="AO854" s="96"/>
      <c r="AP854" s="23"/>
      <c r="AQ854" s="96"/>
      <c r="AR854" s="96"/>
      <c r="AS854" s="23"/>
      <c r="AT854" s="4"/>
      <c r="AU854" s="4"/>
      <c r="AV854" s="35"/>
      <c r="AW854" s="4"/>
      <c r="AX854" s="156"/>
      <c r="AY854" s="104"/>
      <c r="AZ854" s="7"/>
      <c r="BA854" s="12"/>
      <c r="BB854" s="12"/>
      <c r="BC854" s="7"/>
      <c r="BD854" s="12"/>
      <c r="BE854" s="12"/>
      <c r="BF854" s="4"/>
      <c r="BG854" s="12"/>
      <c r="BH854" s="36"/>
      <c r="BI854" s="147"/>
      <c r="BJ854" s="12"/>
      <c r="BK854" s="36"/>
      <c r="BL854" s="147"/>
      <c r="BM854" s="12"/>
      <c r="BN854" s="36"/>
      <c r="BO854" s="147"/>
      <c r="BP854" s="160"/>
      <c r="BQ854" s="14"/>
      <c r="BR854" s="4"/>
      <c r="BS854" s="4"/>
      <c r="BU854" s="147"/>
      <c r="BV854" s="4"/>
      <c r="BW854" s="4"/>
      <c r="BX854" s="147"/>
      <c r="BY854" s="4"/>
      <c r="CA854" s="147"/>
      <c r="CB854" s="4"/>
      <c r="CD854" s="147"/>
      <c r="CF854" s="4"/>
      <c r="CG854" s="9"/>
      <c r="CH854" s="35"/>
      <c r="CI854" s="4"/>
      <c r="CJ854" s="145"/>
      <c r="CK854" s="4"/>
      <c r="CL854" s="4"/>
      <c r="CM854" s="4"/>
      <c r="CN854" s="4"/>
      <c r="CP854" s="29"/>
      <c r="CQ854" s="33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  <c r="DN854" s="78"/>
      <c r="DO854" s="78"/>
      <c r="DP854" s="42"/>
      <c r="DQ854" s="78"/>
      <c r="DR854" s="101"/>
      <c r="DS854" s="33"/>
      <c r="DT854" s="29"/>
      <c r="DU854" s="29"/>
      <c r="DV854" s="29"/>
      <c r="DW854" s="29"/>
      <c r="DX854" s="29"/>
      <c r="DY854" s="29"/>
      <c r="DZ854" s="29"/>
      <c r="EA854" s="29"/>
      <c r="EB854" s="29"/>
      <c r="EC854" s="29"/>
      <c r="ED854" s="29"/>
      <c r="EE854" s="29"/>
      <c r="EF854" s="29"/>
      <c r="EG854" s="29"/>
      <c r="EH854" s="29"/>
      <c r="EI854" s="29"/>
      <c r="EJ854" s="29"/>
      <c r="EK854" s="29"/>
      <c r="EL854" s="29"/>
      <c r="EM854" s="29"/>
      <c r="EN854" s="29"/>
      <c r="EO854" s="29"/>
      <c r="EP854" s="29"/>
      <c r="EQ854" s="29"/>
      <c r="ER854" s="29"/>
      <c r="ES854" s="29"/>
      <c r="ET854" s="29"/>
      <c r="EU854" s="29"/>
      <c r="EV854" s="29"/>
      <c r="EW854" s="29"/>
      <c r="EX854" s="29"/>
      <c r="EY854" s="29"/>
      <c r="EZ854" s="29"/>
      <c r="FA854" s="119"/>
      <c r="FB854" s="119"/>
      <c r="FC854" s="119"/>
      <c r="FD854" s="119"/>
      <c r="FE854" s="119"/>
      <c r="FF854" s="119"/>
      <c r="FG854" s="119"/>
      <c r="FH854" s="119"/>
      <c r="FI854" s="119"/>
    </row>
    <row r="855" spans="1:165" s="45" customFormat="1" x14ac:dyDescent="0.25">
      <c r="A855" s="29"/>
      <c r="B855" s="35"/>
      <c r="C855" s="35"/>
      <c r="D855" s="4"/>
      <c r="E855" s="35"/>
      <c r="F855" s="4"/>
      <c r="G855" s="35"/>
      <c r="I855" s="35"/>
      <c r="K855" s="11"/>
      <c r="M855" s="4"/>
      <c r="N855" s="46"/>
      <c r="P855" s="35"/>
      <c r="Q855" s="29"/>
      <c r="R855" s="35"/>
      <c r="T855" s="23"/>
      <c r="U855" s="23"/>
      <c r="V855" s="96"/>
      <c r="W855" s="96"/>
      <c r="X855" s="23"/>
      <c r="Y855" s="96"/>
      <c r="Z855" s="96"/>
      <c r="AA855" s="23"/>
      <c r="AB855" s="96"/>
      <c r="AC855" s="96"/>
      <c r="AD855" s="23"/>
      <c r="AE855" s="96"/>
      <c r="AF855" s="96"/>
      <c r="AG855" s="23"/>
      <c r="AH855" s="96"/>
      <c r="AI855" s="96"/>
      <c r="AJ855" s="23"/>
      <c r="AK855" s="96"/>
      <c r="AL855" s="96"/>
      <c r="AM855" s="23"/>
      <c r="AN855" s="96"/>
      <c r="AO855" s="96"/>
      <c r="AP855" s="23"/>
      <c r="AQ855" s="96"/>
      <c r="AR855" s="96"/>
      <c r="AS855" s="23"/>
      <c r="AT855" s="4"/>
      <c r="AU855" s="4"/>
      <c r="AV855" s="35"/>
      <c r="AW855" s="4"/>
      <c r="AX855" s="156"/>
      <c r="AY855" s="104"/>
      <c r="AZ855" s="7"/>
      <c r="BA855" s="12"/>
      <c r="BB855" s="12"/>
      <c r="BC855" s="7"/>
      <c r="BD855" s="12"/>
      <c r="BE855" s="12"/>
      <c r="BF855" s="4"/>
      <c r="BG855" s="12"/>
      <c r="BH855" s="36"/>
      <c r="BI855" s="147"/>
      <c r="BJ855" s="12"/>
      <c r="BK855" s="36"/>
      <c r="BL855" s="147"/>
      <c r="BM855" s="12"/>
      <c r="BN855" s="36"/>
      <c r="BO855" s="147"/>
      <c r="BP855" s="160"/>
      <c r="BQ855" s="14"/>
      <c r="BR855" s="4"/>
      <c r="BS855" s="4"/>
      <c r="BU855" s="147"/>
      <c r="BV855" s="4"/>
      <c r="BW855" s="4"/>
      <c r="BX855" s="147"/>
      <c r="BY855" s="4"/>
      <c r="CA855" s="147"/>
      <c r="CB855" s="4"/>
      <c r="CD855" s="147"/>
      <c r="CF855" s="4"/>
      <c r="CG855" s="9"/>
      <c r="CH855" s="35"/>
      <c r="CI855" s="4"/>
      <c r="CJ855" s="145"/>
      <c r="CK855" s="4"/>
      <c r="CL855" s="4"/>
      <c r="CM855" s="4"/>
      <c r="CN855" s="4"/>
      <c r="CP855" s="29"/>
      <c r="CQ855" s="33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  <c r="DN855" s="78"/>
      <c r="DO855" s="78"/>
      <c r="DP855" s="42"/>
      <c r="DQ855" s="78"/>
      <c r="DR855" s="101"/>
      <c r="DS855" s="33"/>
      <c r="DT855" s="29"/>
      <c r="DU855" s="29"/>
      <c r="DV855" s="29"/>
      <c r="DW855" s="29"/>
      <c r="DX855" s="29"/>
      <c r="DY855" s="29"/>
      <c r="DZ855" s="29"/>
      <c r="EA855" s="29"/>
      <c r="EB855" s="29"/>
      <c r="EC855" s="29"/>
      <c r="ED855" s="29"/>
      <c r="EE855" s="29"/>
      <c r="EF855" s="29"/>
      <c r="EG855" s="29"/>
      <c r="EH855" s="29"/>
      <c r="EI855" s="29"/>
      <c r="EJ855" s="29"/>
      <c r="EK855" s="29"/>
      <c r="EL855" s="29"/>
      <c r="EM855" s="29"/>
      <c r="EN855" s="29"/>
      <c r="EO855" s="29"/>
      <c r="EP855" s="29"/>
      <c r="EQ855" s="29"/>
      <c r="ER855" s="29"/>
      <c r="ES855" s="29"/>
      <c r="ET855" s="29"/>
      <c r="EU855" s="29"/>
      <c r="EV855" s="29"/>
      <c r="EW855" s="29"/>
      <c r="EX855" s="29"/>
      <c r="EY855" s="29"/>
      <c r="EZ855" s="29"/>
      <c r="FA855" s="119"/>
      <c r="FB855" s="119"/>
      <c r="FC855" s="119"/>
      <c r="FD855" s="119"/>
      <c r="FE855" s="119"/>
      <c r="FF855" s="119"/>
      <c r="FG855" s="119"/>
      <c r="FH855" s="119"/>
      <c r="FI855" s="119"/>
    </row>
    <row r="856" spans="1:165" s="45" customFormat="1" x14ac:dyDescent="0.25">
      <c r="A856" s="29"/>
      <c r="B856" s="35"/>
      <c r="C856" s="35"/>
      <c r="D856" s="4"/>
      <c r="E856" s="35"/>
      <c r="F856" s="4"/>
      <c r="G856" s="35"/>
      <c r="I856" s="35"/>
      <c r="K856" s="11"/>
      <c r="M856" s="4"/>
      <c r="N856" s="46"/>
      <c r="P856" s="35"/>
      <c r="Q856" s="29"/>
      <c r="R856" s="35"/>
      <c r="T856" s="23"/>
      <c r="U856" s="23"/>
      <c r="V856" s="96"/>
      <c r="W856" s="96"/>
      <c r="X856" s="23"/>
      <c r="Y856" s="96"/>
      <c r="Z856" s="96"/>
      <c r="AA856" s="23"/>
      <c r="AB856" s="96"/>
      <c r="AC856" s="96"/>
      <c r="AD856" s="23"/>
      <c r="AE856" s="96"/>
      <c r="AF856" s="96"/>
      <c r="AG856" s="23"/>
      <c r="AH856" s="96"/>
      <c r="AI856" s="96"/>
      <c r="AJ856" s="23"/>
      <c r="AK856" s="96"/>
      <c r="AL856" s="96"/>
      <c r="AM856" s="23"/>
      <c r="AN856" s="96"/>
      <c r="AO856" s="96"/>
      <c r="AP856" s="23"/>
      <c r="AQ856" s="96"/>
      <c r="AR856" s="96"/>
      <c r="AS856" s="23"/>
      <c r="AT856" s="4"/>
      <c r="AU856" s="4"/>
      <c r="AV856" s="35"/>
      <c r="AW856" s="4"/>
      <c r="AX856" s="156"/>
      <c r="AY856" s="104"/>
      <c r="AZ856" s="7"/>
      <c r="BA856" s="12"/>
      <c r="BB856" s="12"/>
      <c r="BC856" s="7"/>
      <c r="BD856" s="12"/>
      <c r="BE856" s="12"/>
      <c r="BF856" s="4"/>
      <c r="BG856" s="12"/>
      <c r="BH856" s="36"/>
      <c r="BI856" s="147"/>
      <c r="BJ856" s="12"/>
      <c r="BK856" s="36"/>
      <c r="BL856" s="147"/>
      <c r="BM856" s="12"/>
      <c r="BN856" s="36"/>
      <c r="BO856" s="147"/>
      <c r="BP856" s="160"/>
      <c r="BQ856" s="14"/>
      <c r="BR856" s="4"/>
      <c r="BS856" s="4"/>
      <c r="BU856" s="147"/>
      <c r="BV856" s="4"/>
      <c r="BW856" s="4"/>
      <c r="BX856" s="147"/>
      <c r="BY856" s="4"/>
      <c r="CA856" s="147"/>
      <c r="CB856" s="4"/>
      <c r="CD856" s="147"/>
      <c r="CF856" s="4"/>
      <c r="CG856" s="9"/>
      <c r="CH856" s="35"/>
      <c r="CI856" s="4"/>
      <c r="CJ856" s="145"/>
      <c r="CK856" s="4"/>
      <c r="CL856" s="4"/>
      <c r="CM856" s="4"/>
      <c r="CN856" s="4"/>
      <c r="CP856" s="29"/>
      <c r="CQ856" s="33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42"/>
      <c r="DQ856" s="78"/>
      <c r="DR856" s="101"/>
      <c r="DS856" s="33"/>
      <c r="DT856" s="29"/>
      <c r="DU856" s="29"/>
      <c r="DV856" s="29"/>
      <c r="DW856" s="29"/>
      <c r="DX856" s="29"/>
      <c r="DY856" s="29"/>
      <c r="DZ856" s="29"/>
      <c r="EA856" s="29"/>
      <c r="EB856" s="29"/>
      <c r="EC856" s="29"/>
      <c r="ED856" s="29"/>
      <c r="EE856" s="29"/>
      <c r="EF856" s="29"/>
      <c r="EG856" s="29"/>
      <c r="EH856" s="29"/>
      <c r="EI856" s="29"/>
      <c r="EJ856" s="29"/>
      <c r="EK856" s="29"/>
      <c r="EL856" s="29"/>
      <c r="EM856" s="29"/>
      <c r="EN856" s="29"/>
      <c r="EO856" s="29"/>
      <c r="EP856" s="29"/>
      <c r="EQ856" s="29"/>
      <c r="ER856" s="29"/>
      <c r="ES856" s="29"/>
      <c r="ET856" s="29"/>
      <c r="EU856" s="29"/>
      <c r="EV856" s="29"/>
      <c r="EW856" s="29"/>
      <c r="EX856" s="29"/>
      <c r="EY856" s="29"/>
      <c r="EZ856" s="29"/>
      <c r="FA856" s="119"/>
      <c r="FB856" s="119"/>
      <c r="FC856" s="119"/>
      <c r="FD856" s="119"/>
      <c r="FE856" s="119"/>
      <c r="FF856" s="119"/>
      <c r="FG856" s="119"/>
      <c r="FH856" s="119"/>
      <c r="FI856" s="119"/>
    </row>
    <row r="857" spans="1:165" s="45" customFormat="1" x14ac:dyDescent="0.25">
      <c r="A857" s="29"/>
      <c r="B857" s="35"/>
      <c r="C857" s="35"/>
      <c r="D857" s="4"/>
      <c r="E857" s="35"/>
      <c r="F857" s="4"/>
      <c r="G857" s="35"/>
      <c r="I857" s="35"/>
      <c r="K857" s="11"/>
      <c r="M857" s="4"/>
      <c r="N857" s="46"/>
      <c r="P857" s="35"/>
      <c r="Q857" s="29"/>
      <c r="R857" s="35"/>
      <c r="T857" s="23"/>
      <c r="U857" s="23"/>
      <c r="V857" s="96"/>
      <c r="W857" s="96"/>
      <c r="X857" s="23"/>
      <c r="Y857" s="96"/>
      <c r="Z857" s="96"/>
      <c r="AA857" s="23"/>
      <c r="AB857" s="96"/>
      <c r="AC857" s="96"/>
      <c r="AD857" s="23"/>
      <c r="AE857" s="96"/>
      <c r="AF857" s="96"/>
      <c r="AG857" s="23"/>
      <c r="AH857" s="96"/>
      <c r="AI857" s="96"/>
      <c r="AJ857" s="23"/>
      <c r="AK857" s="96"/>
      <c r="AL857" s="96"/>
      <c r="AM857" s="23"/>
      <c r="AN857" s="96"/>
      <c r="AO857" s="96"/>
      <c r="AP857" s="23"/>
      <c r="AQ857" s="96"/>
      <c r="AR857" s="96"/>
      <c r="AS857" s="23"/>
      <c r="AT857" s="4"/>
      <c r="AU857" s="4"/>
      <c r="AV857" s="35"/>
      <c r="AW857" s="4"/>
      <c r="AX857" s="156"/>
      <c r="AY857" s="104"/>
      <c r="AZ857" s="7"/>
      <c r="BA857" s="12"/>
      <c r="BB857" s="12"/>
      <c r="BC857" s="7"/>
      <c r="BD857" s="12"/>
      <c r="BE857" s="12"/>
      <c r="BF857" s="4"/>
      <c r="BG857" s="12"/>
      <c r="BH857" s="36"/>
      <c r="BI857" s="147"/>
      <c r="BJ857" s="12"/>
      <c r="BK857" s="36"/>
      <c r="BL857" s="147"/>
      <c r="BM857" s="12"/>
      <c r="BN857" s="36"/>
      <c r="BO857" s="147"/>
      <c r="BP857" s="160"/>
      <c r="BQ857" s="14"/>
      <c r="BR857" s="4"/>
      <c r="BS857" s="4"/>
      <c r="BU857" s="147"/>
      <c r="BV857" s="4"/>
      <c r="BW857" s="4"/>
      <c r="BX857" s="147"/>
      <c r="BY857" s="4"/>
      <c r="CA857" s="147"/>
      <c r="CB857" s="4"/>
      <c r="CD857" s="147"/>
      <c r="CF857" s="4"/>
      <c r="CG857" s="9"/>
      <c r="CH857" s="35"/>
      <c r="CI857" s="4"/>
      <c r="CJ857" s="145"/>
      <c r="CK857" s="4"/>
      <c r="CL857" s="4"/>
      <c r="CM857" s="4"/>
      <c r="CN857" s="4"/>
      <c r="CP857" s="29"/>
      <c r="CQ857" s="33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42"/>
      <c r="DQ857" s="78"/>
      <c r="DR857" s="101"/>
      <c r="DS857" s="33"/>
      <c r="DT857" s="29"/>
      <c r="DU857" s="29"/>
      <c r="DV857" s="29"/>
      <c r="DW857" s="29"/>
      <c r="DX857" s="29"/>
      <c r="DY857" s="29"/>
      <c r="DZ857" s="29"/>
      <c r="EA857" s="29"/>
      <c r="EB857" s="29"/>
      <c r="EC857" s="29"/>
      <c r="ED857" s="29"/>
      <c r="EE857" s="29"/>
      <c r="EF857" s="29"/>
      <c r="EG857" s="29"/>
      <c r="EH857" s="29"/>
      <c r="EI857" s="29"/>
      <c r="EJ857" s="29"/>
      <c r="EK857" s="29"/>
      <c r="EL857" s="29"/>
      <c r="EM857" s="29"/>
      <c r="EN857" s="29"/>
      <c r="EO857" s="29"/>
      <c r="EP857" s="29"/>
      <c r="EQ857" s="29"/>
      <c r="ER857" s="29"/>
      <c r="ES857" s="29"/>
      <c r="ET857" s="29"/>
      <c r="EU857" s="29"/>
      <c r="EV857" s="29"/>
      <c r="EW857" s="29"/>
      <c r="EX857" s="29"/>
      <c r="EY857" s="29"/>
      <c r="EZ857" s="29"/>
      <c r="FA857" s="119"/>
      <c r="FB857" s="119"/>
      <c r="FC857" s="119"/>
      <c r="FD857" s="119"/>
      <c r="FE857" s="119"/>
      <c r="FF857" s="119"/>
      <c r="FG857" s="119"/>
      <c r="FH857" s="119"/>
      <c r="FI857" s="119"/>
    </row>
    <row r="858" spans="1:165" s="45" customFormat="1" x14ac:dyDescent="0.25">
      <c r="A858" s="29"/>
      <c r="B858" s="35"/>
      <c r="C858" s="35"/>
      <c r="D858" s="4"/>
      <c r="E858" s="35"/>
      <c r="F858" s="4"/>
      <c r="G858" s="35"/>
      <c r="I858" s="35"/>
      <c r="K858" s="11"/>
      <c r="M858" s="4"/>
      <c r="N858" s="46"/>
      <c r="P858" s="35"/>
      <c r="Q858" s="29"/>
      <c r="R858" s="35"/>
      <c r="T858" s="23"/>
      <c r="U858" s="23"/>
      <c r="V858" s="96"/>
      <c r="W858" s="96"/>
      <c r="X858" s="23"/>
      <c r="Y858" s="96"/>
      <c r="Z858" s="96"/>
      <c r="AA858" s="23"/>
      <c r="AB858" s="96"/>
      <c r="AC858" s="96"/>
      <c r="AD858" s="23"/>
      <c r="AE858" s="96"/>
      <c r="AF858" s="96"/>
      <c r="AG858" s="23"/>
      <c r="AH858" s="96"/>
      <c r="AI858" s="96"/>
      <c r="AJ858" s="23"/>
      <c r="AK858" s="96"/>
      <c r="AL858" s="96"/>
      <c r="AM858" s="23"/>
      <c r="AN858" s="96"/>
      <c r="AO858" s="96"/>
      <c r="AP858" s="23"/>
      <c r="AQ858" s="96"/>
      <c r="AR858" s="96"/>
      <c r="AS858" s="23"/>
      <c r="AT858" s="4"/>
      <c r="AU858" s="4"/>
      <c r="AV858" s="35"/>
      <c r="AW858" s="4"/>
      <c r="AX858" s="156"/>
      <c r="AY858" s="104"/>
      <c r="AZ858" s="7"/>
      <c r="BA858" s="12"/>
      <c r="BB858" s="12"/>
      <c r="BC858" s="7"/>
      <c r="BD858" s="12"/>
      <c r="BE858" s="12"/>
      <c r="BF858" s="4"/>
      <c r="BG858" s="12"/>
      <c r="BH858" s="36"/>
      <c r="BI858" s="147"/>
      <c r="BJ858" s="12"/>
      <c r="BK858" s="36"/>
      <c r="BL858" s="147"/>
      <c r="BM858" s="12"/>
      <c r="BN858" s="36"/>
      <c r="BO858" s="147"/>
      <c r="BP858" s="160"/>
      <c r="BQ858" s="14"/>
      <c r="BR858" s="4"/>
      <c r="BS858" s="4"/>
      <c r="BU858" s="147"/>
      <c r="BV858" s="4"/>
      <c r="BW858" s="4"/>
      <c r="BX858" s="147"/>
      <c r="BY858" s="4"/>
      <c r="CA858" s="147"/>
      <c r="CB858" s="4"/>
      <c r="CD858" s="147"/>
      <c r="CF858" s="4"/>
      <c r="CG858" s="9"/>
      <c r="CH858" s="35"/>
      <c r="CI858" s="4"/>
      <c r="CJ858" s="145"/>
      <c r="CK858" s="4"/>
      <c r="CL858" s="4"/>
      <c r="CM858" s="4"/>
      <c r="CN858" s="4"/>
      <c r="CP858" s="29"/>
      <c r="CQ858" s="33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42"/>
      <c r="DQ858" s="78"/>
      <c r="DR858" s="101"/>
      <c r="DS858" s="33"/>
      <c r="DT858" s="29"/>
      <c r="DU858" s="29"/>
      <c r="DV858" s="29"/>
      <c r="DW858" s="29"/>
      <c r="DX858" s="29"/>
      <c r="DY858" s="29"/>
      <c r="DZ858" s="29"/>
      <c r="EA858" s="29"/>
      <c r="EB858" s="29"/>
      <c r="EC858" s="29"/>
      <c r="ED858" s="29"/>
      <c r="EE858" s="29"/>
      <c r="EF858" s="29"/>
      <c r="EG858" s="29"/>
      <c r="EH858" s="29"/>
      <c r="EI858" s="29"/>
      <c r="EJ858" s="29"/>
      <c r="EK858" s="29"/>
      <c r="EL858" s="29"/>
      <c r="EM858" s="29"/>
      <c r="EN858" s="29"/>
      <c r="EO858" s="29"/>
      <c r="EP858" s="29"/>
      <c r="EQ858" s="29"/>
      <c r="ER858" s="29"/>
      <c r="ES858" s="29"/>
      <c r="ET858" s="29"/>
      <c r="EU858" s="29"/>
      <c r="EV858" s="29"/>
      <c r="EW858" s="29"/>
      <c r="EX858" s="29"/>
      <c r="EY858" s="29"/>
      <c r="EZ858" s="29"/>
      <c r="FA858" s="119"/>
      <c r="FB858" s="119"/>
      <c r="FC858" s="119"/>
      <c r="FD858" s="119"/>
      <c r="FE858" s="119"/>
      <c r="FF858" s="119"/>
      <c r="FG858" s="119"/>
      <c r="FH858" s="119"/>
      <c r="FI858" s="119"/>
    </row>
    <row r="859" spans="1:165" s="45" customFormat="1" x14ac:dyDescent="0.25">
      <c r="A859" s="29"/>
      <c r="B859" s="35"/>
      <c r="C859" s="35"/>
      <c r="D859" s="4"/>
      <c r="E859" s="35"/>
      <c r="F859" s="4"/>
      <c r="G859" s="35"/>
      <c r="I859" s="35"/>
      <c r="K859" s="11"/>
      <c r="M859" s="4"/>
      <c r="N859" s="46"/>
      <c r="P859" s="35"/>
      <c r="Q859" s="29"/>
      <c r="R859" s="35"/>
      <c r="T859" s="23"/>
      <c r="U859" s="23"/>
      <c r="V859" s="96"/>
      <c r="W859" s="96"/>
      <c r="X859" s="23"/>
      <c r="Y859" s="96"/>
      <c r="Z859" s="96"/>
      <c r="AA859" s="23"/>
      <c r="AB859" s="96"/>
      <c r="AC859" s="96"/>
      <c r="AD859" s="23"/>
      <c r="AE859" s="96"/>
      <c r="AF859" s="96"/>
      <c r="AG859" s="23"/>
      <c r="AH859" s="96"/>
      <c r="AI859" s="96"/>
      <c r="AJ859" s="23"/>
      <c r="AK859" s="96"/>
      <c r="AL859" s="96"/>
      <c r="AM859" s="23"/>
      <c r="AN859" s="96"/>
      <c r="AO859" s="96"/>
      <c r="AP859" s="23"/>
      <c r="AQ859" s="96"/>
      <c r="AR859" s="96"/>
      <c r="AS859" s="23"/>
      <c r="AT859" s="4"/>
      <c r="AU859" s="4"/>
      <c r="AV859" s="35"/>
      <c r="AW859" s="4"/>
      <c r="AX859" s="156"/>
      <c r="AY859" s="104"/>
      <c r="AZ859" s="7"/>
      <c r="BA859" s="12"/>
      <c r="BB859" s="12"/>
      <c r="BC859" s="7"/>
      <c r="BD859" s="12"/>
      <c r="BE859" s="12"/>
      <c r="BF859" s="4"/>
      <c r="BG859" s="12"/>
      <c r="BH859" s="36"/>
      <c r="BI859" s="147"/>
      <c r="BJ859" s="12"/>
      <c r="BK859" s="36"/>
      <c r="BL859" s="147"/>
      <c r="BM859" s="12"/>
      <c r="BN859" s="36"/>
      <c r="BO859" s="147"/>
      <c r="BP859" s="160"/>
      <c r="BQ859" s="14"/>
      <c r="BR859" s="4"/>
      <c r="BS859" s="4"/>
      <c r="BU859" s="147"/>
      <c r="BV859" s="4"/>
      <c r="BW859" s="4"/>
      <c r="BX859" s="147"/>
      <c r="BY859" s="4"/>
      <c r="CA859" s="147"/>
      <c r="CB859" s="4"/>
      <c r="CD859" s="147"/>
      <c r="CF859" s="4"/>
      <c r="CG859" s="9"/>
      <c r="CH859" s="35"/>
      <c r="CI859" s="4"/>
      <c r="CJ859" s="145"/>
      <c r="CK859" s="4"/>
      <c r="CL859" s="4"/>
      <c r="CM859" s="4"/>
      <c r="CN859" s="4"/>
      <c r="CP859" s="29"/>
      <c r="CQ859" s="33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42"/>
      <c r="DQ859" s="78"/>
      <c r="DR859" s="101"/>
      <c r="DS859" s="33"/>
      <c r="DT859" s="29"/>
      <c r="DU859" s="29"/>
      <c r="DV859" s="29"/>
      <c r="DW859" s="29"/>
      <c r="DX859" s="29"/>
      <c r="DY859" s="29"/>
      <c r="DZ859" s="29"/>
      <c r="EA859" s="29"/>
      <c r="EB859" s="29"/>
      <c r="EC859" s="29"/>
      <c r="ED859" s="29"/>
      <c r="EE859" s="29"/>
      <c r="EF859" s="29"/>
      <c r="EG859" s="29"/>
      <c r="EH859" s="29"/>
      <c r="EI859" s="29"/>
      <c r="EJ859" s="29"/>
      <c r="EK859" s="29"/>
      <c r="EL859" s="29"/>
      <c r="EM859" s="29"/>
      <c r="EN859" s="29"/>
      <c r="EO859" s="29"/>
      <c r="EP859" s="29"/>
      <c r="EQ859" s="29"/>
      <c r="ER859" s="29"/>
      <c r="ES859" s="29"/>
      <c r="ET859" s="29"/>
      <c r="EU859" s="29"/>
      <c r="EV859" s="29"/>
      <c r="EW859" s="29"/>
      <c r="EX859" s="29"/>
      <c r="EY859" s="29"/>
      <c r="EZ859" s="29"/>
      <c r="FA859" s="119"/>
      <c r="FB859" s="119"/>
      <c r="FC859" s="119"/>
      <c r="FD859" s="119"/>
      <c r="FE859" s="119"/>
      <c r="FF859" s="119"/>
      <c r="FG859" s="119"/>
      <c r="FH859" s="119"/>
      <c r="FI859" s="119"/>
    </row>
    <row r="860" spans="1:165" s="45" customFormat="1" x14ac:dyDescent="0.25">
      <c r="A860" s="29"/>
      <c r="B860" s="35"/>
      <c r="C860" s="35"/>
      <c r="D860" s="4"/>
      <c r="E860" s="35"/>
      <c r="F860" s="4"/>
      <c r="G860" s="35"/>
      <c r="I860" s="35"/>
      <c r="K860" s="11"/>
      <c r="M860" s="4"/>
      <c r="N860" s="46"/>
      <c r="P860" s="35"/>
      <c r="Q860" s="29"/>
      <c r="R860" s="35"/>
      <c r="T860" s="23"/>
      <c r="U860" s="23"/>
      <c r="V860" s="96"/>
      <c r="W860" s="96"/>
      <c r="X860" s="23"/>
      <c r="Y860" s="96"/>
      <c r="Z860" s="96"/>
      <c r="AA860" s="23"/>
      <c r="AB860" s="96"/>
      <c r="AC860" s="96"/>
      <c r="AD860" s="23"/>
      <c r="AE860" s="96"/>
      <c r="AF860" s="96"/>
      <c r="AG860" s="23"/>
      <c r="AH860" s="96"/>
      <c r="AI860" s="96"/>
      <c r="AJ860" s="23"/>
      <c r="AK860" s="96"/>
      <c r="AL860" s="96"/>
      <c r="AM860" s="23"/>
      <c r="AN860" s="96"/>
      <c r="AO860" s="96"/>
      <c r="AP860" s="23"/>
      <c r="AQ860" s="96"/>
      <c r="AR860" s="96"/>
      <c r="AS860" s="23"/>
      <c r="AT860" s="4"/>
      <c r="AU860" s="4"/>
      <c r="AV860" s="35"/>
      <c r="AW860" s="4"/>
      <c r="AX860" s="156"/>
      <c r="AY860" s="104"/>
      <c r="AZ860" s="7"/>
      <c r="BA860" s="12"/>
      <c r="BB860" s="12"/>
      <c r="BC860" s="7"/>
      <c r="BD860" s="12"/>
      <c r="BE860" s="12"/>
      <c r="BF860" s="4"/>
      <c r="BG860" s="12"/>
      <c r="BH860" s="36"/>
      <c r="BI860" s="147"/>
      <c r="BJ860" s="12"/>
      <c r="BK860" s="36"/>
      <c r="BL860" s="147"/>
      <c r="BM860" s="12"/>
      <c r="BN860" s="36"/>
      <c r="BO860" s="147"/>
      <c r="BP860" s="160"/>
      <c r="BQ860" s="14"/>
      <c r="BR860" s="4"/>
      <c r="BS860" s="4"/>
      <c r="BU860" s="147"/>
      <c r="BV860" s="4"/>
      <c r="BW860" s="4"/>
      <c r="BX860" s="147"/>
      <c r="BY860" s="4"/>
      <c r="CA860" s="147"/>
      <c r="CB860" s="4"/>
      <c r="CD860" s="147"/>
      <c r="CF860" s="4"/>
      <c r="CG860" s="9"/>
      <c r="CH860" s="35"/>
      <c r="CI860" s="4"/>
      <c r="CJ860" s="145"/>
      <c r="CK860" s="4"/>
      <c r="CL860" s="4"/>
      <c r="CM860" s="4"/>
      <c r="CN860" s="4"/>
      <c r="CP860" s="29"/>
      <c r="CQ860" s="33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42"/>
      <c r="DQ860" s="78"/>
      <c r="DR860" s="101"/>
      <c r="DS860" s="33"/>
      <c r="DT860" s="29"/>
      <c r="DU860" s="29"/>
      <c r="DV860" s="29"/>
      <c r="DW860" s="29"/>
      <c r="DX860" s="29"/>
      <c r="DY860" s="29"/>
      <c r="DZ860" s="29"/>
      <c r="EA860" s="29"/>
      <c r="EB860" s="29"/>
      <c r="EC860" s="29"/>
      <c r="ED860" s="29"/>
      <c r="EE860" s="29"/>
      <c r="EF860" s="29"/>
      <c r="EG860" s="29"/>
      <c r="EH860" s="29"/>
      <c r="EI860" s="29"/>
      <c r="EJ860" s="29"/>
      <c r="EK860" s="29"/>
      <c r="EL860" s="29"/>
      <c r="EM860" s="29"/>
      <c r="EN860" s="29"/>
      <c r="EO860" s="29"/>
      <c r="EP860" s="29"/>
      <c r="EQ860" s="29"/>
      <c r="ER860" s="29"/>
      <c r="ES860" s="29"/>
      <c r="ET860" s="29"/>
      <c r="EU860" s="29"/>
      <c r="EV860" s="29"/>
      <c r="EW860" s="29"/>
      <c r="EX860" s="29"/>
      <c r="EY860" s="29"/>
      <c r="EZ860" s="29"/>
      <c r="FA860" s="119"/>
      <c r="FB860" s="119"/>
      <c r="FC860" s="119"/>
      <c r="FD860" s="119"/>
      <c r="FE860" s="119"/>
      <c r="FF860" s="119"/>
      <c r="FG860" s="119"/>
      <c r="FH860" s="119"/>
      <c r="FI860" s="119"/>
    </row>
    <row r="861" spans="1:165" s="45" customFormat="1" x14ac:dyDescent="0.25">
      <c r="A861" s="29"/>
      <c r="B861" s="35"/>
      <c r="C861" s="35"/>
      <c r="D861" s="4"/>
      <c r="E861" s="35"/>
      <c r="F861" s="4"/>
      <c r="G861" s="35"/>
      <c r="I861" s="35"/>
      <c r="K861" s="11"/>
      <c r="M861" s="4"/>
      <c r="N861" s="46"/>
      <c r="P861" s="35"/>
      <c r="Q861" s="29"/>
      <c r="R861" s="35"/>
      <c r="T861" s="23"/>
      <c r="U861" s="23"/>
      <c r="V861" s="96"/>
      <c r="W861" s="96"/>
      <c r="X861" s="23"/>
      <c r="Y861" s="96"/>
      <c r="Z861" s="96"/>
      <c r="AA861" s="23"/>
      <c r="AB861" s="96"/>
      <c r="AC861" s="96"/>
      <c r="AD861" s="23"/>
      <c r="AE861" s="96"/>
      <c r="AF861" s="96"/>
      <c r="AG861" s="23"/>
      <c r="AH861" s="96"/>
      <c r="AI861" s="96"/>
      <c r="AJ861" s="23"/>
      <c r="AK861" s="96"/>
      <c r="AL861" s="96"/>
      <c r="AM861" s="23"/>
      <c r="AN861" s="96"/>
      <c r="AO861" s="96"/>
      <c r="AP861" s="23"/>
      <c r="AQ861" s="96"/>
      <c r="AR861" s="96"/>
      <c r="AS861" s="23"/>
      <c r="AT861" s="4"/>
      <c r="AU861" s="4"/>
      <c r="AV861" s="35"/>
      <c r="AW861" s="4"/>
      <c r="AX861" s="156"/>
      <c r="AY861" s="104"/>
      <c r="AZ861" s="7"/>
      <c r="BA861" s="12"/>
      <c r="BB861" s="12"/>
      <c r="BC861" s="7"/>
      <c r="BD861" s="12"/>
      <c r="BE861" s="12"/>
      <c r="BF861" s="4"/>
      <c r="BG861" s="12"/>
      <c r="BH861" s="36"/>
      <c r="BI861" s="147"/>
      <c r="BJ861" s="12"/>
      <c r="BK861" s="36"/>
      <c r="BL861" s="147"/>
      <c r="BM861" s="12"/>
      <c r="BN861" s="36"/>
      <c r="BO861" s="147"/>
      <c r="BP861" s="160"/>
      <c r="BQ861" s="14"/>
      <c r="BR861" s="4"/>
      <c r="BS861" s="4"/>
      <c r="BU861" s="147"/>
      <c r="BV861" s="4"/>
      <c r="BW861" s="4"/>
      <c r="BX861" s="147"/>
      <c r="BY861" s="4"/>
      <c r="CA861" s="147"/>
      <c r="CB861" s="4"/>
      <c r="CD861" s="147"/>
      <c r="CF861" s="4"/>
      <c r="CG861" s="9"/>
      <c r="CH861" s="35"/>
      <c r="CI861" s="4"/>
      <c r="CJ861" s="145"/>
      <c r="CK861" s="4"/>
      <c r="CL861" s="4"/>
      <c r="CM861" s="4"/>
      <c r="CN861" s="4"/>
      <c r="CP861" s="29"/>
      <c r="CQ861" s="33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42"/>
      <c r="DQ861" s="78"/>
      <c r="DR861" s="101"/>
      <c r="DS861" s="33"/>
      <c r="DT861" s="29"/>
      <c r="DU861" s="29"/>
      <c r="DV861" s="29"/>
      <c r="DW861" s="29"/>
      <c r="DX861" s="29"/>
      <c r="DY861" s="29"/>
      <c r="DZ861" s="29"/>
      <c r="EA861" s="29"/>
      <c r="EB861" s="29"/>
      <c r="EC861" s="29"/>
      <c r="ED861" s="29"/>
      <c r="EE861" s="29"/>
      <c r="EF861" s="29"/>
      <c r="EG861" s="29"/>
      <c r="EH861" s="29"/>
      <c r="EI861" s="29"/>
      <c r="EJ861" s="29"/>
      <c r="EK861" s="29"/>
      <c r="EL861" s="29"/>
      <c r="EM861" s="29"/>
      <c r="EN861" s="29"/>
      <c r="EO861" s="29"/>
      <c r="EP861" s="29"/>
      <c r="EQ861" s="29"/>
      <c r="ER861" s="29"/>
      <c r="ES861" s="29"/>
      <c r="ET861" s="29"/>
      <c r="EU861" s="29"/>
      <c r="EV861" s="29"/>
      <c r="EW861" s="29"/>
      <c r="EX861" s="29"/>
      <c r="EY861" s="29"/>
      <c r="EZ861" s="29"/>
      <c r="FA861" s="119"/>
      <c r="FB861" s="119"/>
      <c r="FC861" s="119"/>
      <c r="FD861" s="119"/>
      <c r="FE861" s="119"/>
      <c r="FF861" s="119"/>
      <c r="FG861" s="119"/>
      <c r="FH861" s="119"/>
      <c r="FI861" s="119"/>
    </row>
    <row r="862" spans="1:165" s="45" customFormat="1" x14ac:dyDescent="0.25">
      <c r="A862" s="29"/>
      <c r="B862" s="35"/>
      <c r="C862" s="35"/>
      <c r="D862" s="4"/>
      <c r="E862" s="35"/>
      <c r="F862" s="4"/>
      <c r="G862" s="35"/>
      <c r="I862" s="35"/>
      <c r="K862" s="11"/>
      <c r="M862" s="4"/>
      <c r="N862" s="46"/>
      <c r="P862" s="35"/>
      <c r="Q862" s="29"/>
      <c r="R862" s="35"/>
      <c r="T862" s="23"/>
      <c r="U862" s="23"/>
      <c r="V862" s="96"/>
      <c r="W862" s="96"/>
      <c r="X862" s="23"/>
      <c r="Y862" s="96"/>
      <c r="Z862" s="96"/>
      <c r="AA862" s="23"/>
      <c r="AB862" s="96"/>
      <c r="AC862" s="96"/>
      <c r="AD862" s="23"/>
      <c r="AE862" s="96"/>
      <c r="AF862" s="96"/>
      <c r="AG862" s="23"/>
      <c r="AH862" s="96"/>
      <c r="AI862" s="96"/>
      <c r="AJ862" s="23"/>
      <c r="AK862" s="96"/>
      <c r="AL862" s="96"/>
      <c r="AM862" s="23"/>
      <c r="AN862" s="96"/>
      <c r="AO862" s="96"/>
      <c r="AP862" s="23"/>
      <c r="AQ862" s="96"/>
      <c r="AR862" s="96"/>
      <c r="AS862" s="23"/>
      <c r="AT862" s="4"/>
      <c r="AU862" s="4"/>
      <c r="AV862" s="35"/>
      <c r="AW862" s="4"/>
      <c r="AX862" s="156"/>
      <c r="AY862" s="104"/>
      <c r="AZ862" s="7"/>
      <c r="BA862" s="12"/>
      <c r="BB862" s="12"/>
      <c r="BC862" s="7"/>
      <c r="BD862" s="12"/>
      <c r="BE862" s="12"/>
      <c r="BF862" s="4"/>
      <c r="BG862" s="12"/>
      <c r="BH862" s="36"/>
      <c r="BI862" s="147"/>
      <c r="BJ862" s="12"/>
      <c r="BK862" s="36"/>
      <c r="BL862" s="147"/>
      <c r="BM862" s="12"/>
      <c r="BN862" s="36"/>
      <c r="BO862" s="147"/>
      <c r="BP862" s="160"/>
      <c r="BQ862" s="14"/>
      <c r="BR862" s="4"/>
      <c r="BS862" s="4"/>
      <c r="BU862" s="147"/>
      <c r="BV862" s="4"/>
      <c r="BW862" s="4"/>
      <c r="BX862" s="147"/>
      <c r="BY862" s="4"/>
      <c r="CA862" s="147"/>
      <c r="CB862" s="4"/>
      <c r="CD862" s="147"/>
      <c r="CF862" s="4"/>
      <c r="CG862" s="9"/>
      <c r="CH862" s="35"/>
      <c r="CI862" s="4"/>
      <c r="CJ862" s="145"/>
      <c r="CK862" s="4"/>
      <c r="CL862" s="4"/>
      <c r="CM862" s="4"/>
      <c r="CN862" s="4"/>
      <c r="CP862" s="29"/>
      <c r="CQ862" s="33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42"/>
      <c r="DQ862" s="78"/>
      <c r="DR862" s="101"/>
      <c r="DS862" s="33"/>
      <c r="DT862" s="29"/>
      <c r="DU862" s="29"/>
      <c r="DV862" s="29"/>
      <c r="DW862" s="29"/>
      <c r="DX862" s="29"/>
      <c r="DY862" s="29"/>
      <c r="DZ862" s="29"/>
      <c r="EA862" s="29"/>
      <c r="EB862" s="29"/>
      <c r="EC862" s="29"/>
      <c r="ED862" s="29"/>
      <c r="EE862" s="29"/>
      <c r="EF862" s="29"/>
      <c r="EG862" s="29"/>
      <c r="EH862" s="29"/>
      <c r="EI862" s="29"/>
      <c r="EJ862" s="29"/>
      <c r="EK862" s="29"/>
      <c r="EL862" s="29"/>
      <c r="EM862" s="29"/>
      <c r="EN862" s="29"/>
      <c r="EO862" s="29"/>
      <c r="EP862" s="29"/>
      <c r="EQ862" s="29"/>
      <c r="ER862" s="29"/>
      <c r="ES862" s="29"/>
      <c r="ET862" s="29"/>
      <c r="EU862" s="29"/>
      <c r="EV862" s="29"/>
      <c r="EW862" s="29"/>
      <c r="EX862" s="29"/>
      <c r="EY862" s="29"/>
      <c r="EZ862" s="29"/>
      <c r="FA862" s="119"/>
      <c r="FB862" s="119"/>
      <c r="FC862" s="119"/>
      <c r="FD862" s="119"/>
      <c r="FE862" s="119"/>
      <c r="FF862" s="119"/>
      <c r="FG862" s="119"/>
      <c r="FH862" s="119"/>
      <c r="FI862" s="119"/>
    </row>
    <row r="863" spans="1:165" s="45" customFormat="1" x14ac:dyDescent="0.25">
      <c r="A863" s="29"/>
      <c r="B863" s="35"/>
      <c r="C863" s="35"/>
      <c r="D863" s="4"/>
      <c r="E863" s="35"/>
      <c r="F863" s="4"/>
      <c r="G863" s="35"/>
      <c r="I863" s="35"/>
      <c r="K863" s="11"/>
      <c r="M863" s="4"/>
      <c r="N863" s="46"/>
      <c r="P863" s="35"/>
      <c r="Q863" s="29"/>
      <c r="R863" s="35"/>
      <c r="T863" s="23"/>
      <c r="U863" s="23"/>
      <c r="V863" s="96"/>
      <c r="W863" s="96"/>
      <c r="X863" s="23"/>
      <c r="Y863" s="96"/>
      <c r="Z863" s="96"/>
      <c r="AA863" s="23"/>
      <c r="AB863" s="96"/>
      <c r="AC863" s="96"/>
      <c r="AD863" s="23"/>
      <c r="AE863" s="96"/>
      <c r="AF863" s="96"/>
      <c r="AG863" s="23"/>
      <c r="AH863" s="96"/>
      <c r="AI863" s="96"/>
      <c r="AJ863" s="23"/>
      <c r="AK863" s="96"/>
      <c r="AL863" s="96"/>
      <c r="AM863" s="23"/>
      <c r="AN863" s="96"/>
      <c r="AO863" s="96"/>
      <c r="AP863" s="23"/>
      <c r="AQ863" s="96"/>
      <c r="AR863" s="96"/>
      <c r="AS863" s="23"/>
      <c r="AT863" s="4"/>
      <c r="AU863" s="4"/>
      <c r="AV863" s="35"/>
      <c r="AW863" s="4"/>
      <c r="AX863" s="156"/>
      <c r="AY863" s="104"/>
      <c r="AZ863" s="7"/>
      <c r="BA863" s="12"/>
      <c r="BB863" s="12"/>
      <c r="BC863" s="7"/>
      <c r="BD863" s="12"/>
      <c r="BE863" s="12"/>
      <c r="BF863" s="4"/>
      <c r="BG863" s="12"/>
      <c r="BH863" s="36"/>
      <c r="BI863" s="147"/>
      <c r="BJ863" s="12"/>
      <c r="BK863" s="36"/>
      <c r="BL863" s="147"/>
      <c r="BM863" s="12"/>
      <c r="BN863" s="36"/>
      <c r="BO863" s="147"/>
      <c r="BP863" s="160"/>
      <c r="BQ863" s="14"/>
      <c r="BR863" s="4"/>
      <c r="BS863" s="4"/>
      <c r="BU863" s="147"/>
      <c r="BV863" s="4"/>
      <c r="BW863" s="4"/>
      <c r="BX863" s="147"/>
      <c r="BY863" s="4"/>
      <c r="CA863" s="147"/>
      <c r="CB863" s="4"/>
      <c r="CD863" s="147"/>
      <c r="CF863" s="4"/>
      <c r="CG863" s="9"/>
      <c r="CH863" s="35"/>
      <c r="CI863" s="4"/>
      <c r="CJ863" s="145"/>
      <c r="CK863" s="4"/>
      <c r="CL863" s="4"/>
      <c r="CM863" s="4"/>
      <c r="CN863" s="4"/>
      <c r="CP863" s="29"/>
      <c r="CQ863" s="33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42"/>
      <c r="DQ863" s="78"/>
      <c r="DR863" s="101"/>
      <c r="DS863" s="33"/>
      <c r="DT863" s="29"/>
      <c r="DU863" s="29"/>
      <c r="DV863" s="29"/>
      <c r="DW863" s="29"/>
      <c r="DX863" s="29"/>
      <c r="DY863" s="29"/>
      <c r="DZ863" s="29"/>
      <c r="EA863" s="29"/>
      <c r="EB863" s="29"/>
      <c r="EC863" s="29"/>
      <c r="ED863" s="29"/>
      <c r="EE863" s="29"/>
      <c r="EF863" s="29"/>
      <c r="EG863" s="29"/>
      <c r="EH863" s="29"/>
      <c r="EI863" s="29"/>
      <c r="EJ863" s="29"/>
      <c r="EK863" s="29"/>
      <c r="EL863" s="29"/>
      <c r="EM863" s="29"/>
      <c r="EN863" s="29"/>
      <c r="EO863" s="29"/>
      <c r="EP863" s="29"/>
      <c r="EQ863" s="29"/>
      <c r="ER863" s="29"/>
      <c r="ES863" s="29"/>
      <c r="ET863" s="29"/>
      <c r="EU863" s="29"/>
      <c r="EV863" s="29"/>
      <c r="EW863" s="29"/>
      <c r="EX863" s="29"/>
      <c r="EY863" s="29"/>
      <c r="EZ863" s="29"/>
      <c r="FA863" s="119"/>
      <c r="FB863" s="119"/>
      <c r="FC863" s="119"/>
      <c r="FD863" s="119"/>
      <c r="FE863" s="119"/>
      <c r="FF863" s="119"/>
      <c r="FG863" s="119"/>
      <c r="FH863" s="119"/>
      <c r="FI863" s="119"/>
    </row>
    <row r="864" spans="1:165" s="45" customFormat="1" x14ac:dyDescent="0.25">
      <c r="A864" s="29"/>
      <c r="B864" s="35"/>
      <c r="C864" s="35"/>
      <c r="D864" s="4"/>
      <c r="E864" s="35"/>
      <c r="F864" s="4"/>
      <c r="G864" s="35"/>
      <c r="I864" s="35"/>
      <c r="K864" s="11"/>
      <c r="M864" s="4"/>
      <c r="N864" s="46"/>
      <c r="P864" s="35"/>
      <c r="Q864" s="29"/>
      <c r="R864" s="35"/>
      <c r="T864" s="23"/>
      <c r="U864" s="23"/>
      <c r="V864" s="96"/>
      <c r="W864" s="96"/>
      <c r="X864" s="23"/>
      <c r="Y864" s="96"/>
      <c r="Z864" s="96"/>
      <c r="AA864" s="23"/>
      <c r="AB864" s="96"/>
      <c r="AC864" s="96"/>
      <c r="AD864" s="23"/>
      <c r="AE864" s="96"/>
      <c r="AF864" s="96"/>
      <c r="AG864" s="23"/>
      <c r="AH864" s="96"/>
      <c r="AI864" s="96"/>
      <c r="AJ864" s="23"/>
      <c r="AK864" s="96"/>
      <c r="AL864" s="96"/>
      <c r="AM864" s="23"/>
      <c r="AN864" s="96"/>
      <c r="AO864" s="96"/>
      <c r="AP864" s="23"/>
      <c r="AQ864" s="96"/>
      <c r="AR864" s="96"/>
      <c r="AS864" s="23"/>
      <c r="AT864" s="4"/>
      <c r="AU864" s="4"/>
      <c r="AV864" s="35"/>
      <c r="AW864" s="4"/>
      <c r="AX864" s="156"/>
      <c r="AY864" s="104"/>
      <c r="AZ864" s="7"/>
      <c r="BA864" s="12"/>
      <c r="BB864" s="12"/>
      <c r="BC864" s="7"/>
      <c r="BD864" s="12"/>
      <c r="BE864" s="12"/>
      <c r="BF864" s="4"/>
      <c r="BG864" s="12"/>
      <c r="BH864" s="36"/>
      <c r="BI864" s="147"/>
      <c r="BJ864" s="12"/>
      <c r="BK864" s="36"/>
      <c r="BL864" s="147"/>
      <c r="BM864" s="12"/>
      <c r="BN864" s="36"/>
      <c r="BO864" s="147"/>
      <c r="BP864" s="160"/>
      <c r="BQ864" s="14"/>
      <c r="BR864" s="4"/>
      <c r="BS864" s="4"/>
      <c r="BU864" s="147"/>
      <c r="BV864" s="4"/>
      <c r="BW864" s="4"/>
      <c r="BX864" s="147"/>
      <c r="BY864" s="4"/>
      <c r="CA864" s="147"/>
      <c r="CB864" s="4"/>
      <c r="CD864" s="147"/>
      <c r="CF864" s="4"/>
      <c r="CG864" s="9"/>
      <c r="CH864" s="35"/>
      <c r="CI864" s="4"/>
      <c r="CJ864" s="145"/>
      <c r="CK864" s="4"/>
      <c r="CL864" s="4"/>
      <c r="CM864" s="4"/>
      <c r="CN864" s="4"/>
      <c r="CP864" s="29"/>
      <c r="CQ864" s="33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42"/>
      <c r="DQ864" s="78"/>
      <c r="DR864" s="101"/>
      <c r="DS864" s="33"/>
      <c r="DT864" s="29"/>
      <c r="DU864" s="29"/>
      <c r="DV864" s="29"/>
      <c r="DW864" s="29"/>
      <c r="DX864" s="29"/>
      <c r="DY864" s="29"/>
      <c r="DZ864" s="29"/>
      <c r="EA864" s="29"/>
      <c r="EB864" s="29"/>
      <c r="EC864" s="29"/>
      <c r="ED864" s="29"/>
      <c r="EE864" s="29"/>
      <c r="EF864" s="29"/>
      <c r="EG864" s="29"/>
      <c r="EH864" s="29"/>
      <c r="EI864" s="29"/>
      <c r="EJ864" s="29"/>
      <c r="EK864" s="29"/>
      <c r="EL864" s="29"/>
      <c r="EM864" s="29"/>
      <c r="EN864" s="29"/>
      <c r="EO864" s="29"/>
      <c r="EP864" s="29"/>
      <c r="EQ864" s="29"/>
      <c r="ER864" s="29"/>
      <c r="ES864" s="29"/>
      <c r="ET864" s="29"/>
      <c r="EU864" s="29"/>
      <c r="EV864" s="29"/>
      <c r="EW864" s="29"/>
      <c r="EX864" s="29"/>
      <c r="EY864" s="29"/>
      <c r="EZ864" s="29"/>
      <c r="FA864" s="119"/>
      <c r="FB864" s="119"/>
      <c r="FC864" s="119"/>
      <c r="FD864" s="119"/>
      <c r="FE864" s="119"/>
      <c r="FF864" s="119"/>
      <c r="FG864" s="119"/>
      <c r="FH864" s="119"/>
      <c r="FI864" s="119"/>
    </row>
    <row r="865" spans="1:165" s="45" customFormat="1" x14ac:dyDescent="0.25">
      <c r="A865" s="29"/>
      <c r="B865" s="35"/>
      <c r="C865" s="35"/>
      <c r="D865" s="4"/>
      <c r="E865" s="35"/>
      <c r="F865" s="4"/>
      <c r="G865" s="35"/>
      <c r="I865" s="35"/>
      <c r="K865" s="11"/>
      <c r="M865" s="4"/>
      <c r="N865" s="46"/>
      <c r="P865" s="35"/>
      <c r="Q865" s="29"/>
      <c r="R865" s="35"/>
      <c r="T865" s="23"/>
      <c r="U865" s="23"/>
      <c r="V865" s="96"/>
      <c r="W865" s="96"/>
      <c r="X865" s="23"/>
      <c r="Y865" s="96"/>
      <c r="Z865" s="96"/>
      <c r="AA865" s="23"/>
      <c r="AB865" s="96"/>
      <c r="AC865" s="96"/>
      <c r="AD865" s="23"/>
      <c r="AE865" s="96"/>
      <c r="AF865" s="96"/>
      <c r="AG865" s="23"/>
      <c r="AH865" s="96"/>
      <c r="AI865" s="96"/>
      <c r="AJ865" s="23"/>
      <c r="AK865" s="96"/>
      <c r="AL865" s="96"/>
      <c r="AM865" s="23"/>
      <c r="AN865" s="96"/>
      <c r="AO865" s="96"/>
      <c r="AP865" s="23"/>
      <c r="AQ865" s="96"/>
      <c r="AR865" s="96"/>
      <c r="AS865" s="23"/>
      <c r="AT865" s="4"/>
      <c r="AU865" s="4"/>
      <c r="AV865" s="35"/>
      <c r="AW865" s="4"/>
      <c r="AX865" s="156"/>
      <c r="AY865" s="104"/>
      <c r="AZ865" s="7"/>
      <c r="BA865" s="12"/>
      <c r="BB865" s="12"/>
      <c r="BC865" s="7"/>
      <c r="BD865" s="12"/>
      <c r="BE865" s="12"/>
      <c r="BF865" s="4"/>
      <c r="BG865" s="12"/>
      <c r="BH865" s="36"/>
      <c r="BI865" s="147"/>
      <c r="BJ865" s="12"/>
      <c r="BK865" s="36"/>
      <c r="BL865" s="147"/>
      <c r="BM865" s="12"/>
      <c r="BN865" s="36"/>
      <c r="BO865" s="147"/>
      <c r="BP865" s="160"/>
      <c r="BQ865" s="14"/>
      <c r="BR865" s="4"/>
      <c r="BS865" s="4"/>
      <c r="BU865" s="147"/>
      <c r="BV865" s="4"/>
      <c r="BW865" s="4"/>
      <c r="BX865" s="147"/>
      <c r="BY865" s="4"/>
      <c r="CA865" s="147"/>
      <c r="CB865" s="4"/>
      <c r="CD865" s="147"/>
      <c r="CF865" s="4"/>
      <c r="CG865" s="9"/>
      <c r="CH865" s="35"/>
      <c r="CI865" s="4"/>
      <c r="CJ865" s="145"/>
      <c r="CK865" s="4"/>
      <c r="CL865" s="4"/>
      <c r="CM865" s="4"/>
      <c r="CN865" s="4"/>
      <c r="CP865" s="29"/>
      <c r="CQ865" s="33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42"/>
      <c r="DQ865" s="78"/>
      <c r="DR865" s="101"/>
      <c r="DS865" s="33"/>
      <c r="DT865" s="29"/>
      <c r="DU865" s="29"/>
      <c r="DV865" s="29"/>
      <c r="DW865" s="29"/>
      <c r="DX865" s="29"/>
      <c r="DY865" s="29"/>
      <c r="DZ865" s="29"/>
      <c r="EA865" s="29"/>
      <c r="EB865" s="29"/>
      <c r="EC865" s="29"/>
      <c r="ED865" s="29"/>
      <c r="EE865" s="29"/>
      <c r="EF865" s="29"/>
      <c r="EG865" s="29"/>
      <c r="EH865" s="29"/>
      <c r="EI865" s="29"/>
      <c r="EJ865" s="29"/>
      <c r="EK865" s="29"/>
      <c r="EL865" s="29"/>
      <c r="EM865" s="29"/>
      <c r="EN865" s="29"/>
      <c r="EO865" s="29"/>
      <c r="EP865" s="29"/>
      <c r="EQ865" s="29"/>
      <c r="ER865" s="29"/>
      <c r="ES865" s="29"/>
      <c r="ET865" s="29"/>
      <c r="EU865" s="29"/>
      <c r="EV865" s="29"/>
      <c r="EW865" s="29"/>
      <c r="EX865" s="29"/>
      <c r="EY865" s="29"/>
      <c r="EZ865" s="29"/>
      <c r="FA865" s="119"/>
      <c r="FB865" s="119"/>
      <c r="FC865" s="119"/>
      <c r="FD865" s="119"/>
      <c r="FE865" s="119"/>
      <c r="FF865" s="119"/>
      <c r="FG865" s="119"/>
      <c r="FH865" s="119"/>
      <c r="FI865" s="119"/>
    </row>
    <row r="866" spans="1:165" s="45" customFormat="1" x14ac:dyDescent="0.25">
      <c r="A866" s="29"/>
      <c r="B866" s="35"/>
      <c r="C866" s="35"/>
      <c r="D866" s="4"/>
      <c r="E866" s="35"/>
      <c r="F866" s="4"/>
      <c r="G866" s="35"/>
      <c r="I866" s="35"/>
      <c r="K866" s="11"/>
      <c r="M866" s="4"/>
      <c r="N866" s="46"/>
      <c r="P866" s="35"/>
      <c r="Q866" s="29"/>
      <c r="R866" s="35"/>
      <c r="T866" s="23"/>
      <c r="U866" s="23"/>
      <c r="V866" s="96"/>
      <c r="W866" s="96"/>
      <c r="X866" s="23"/>
      <c r="Y866" s="96"/>
      <c r="Z866" s="96"/>
      <c r="AA866" s="23"/>
      <c r="AB866" s="96"/>
      <c r="AC866" s="96"/>
      <c r="AD866" s="23"/>
      <c r="AE866" s="96"/>
      <c r="AF866" s="96"/>
      <c r="AG866" s="23"/>
      <c r="AH866" s="96"/>
      <c r="AI866" s="96"/>
      <c r="AJ866" s="23"/>
      <c r="AK866" s="96"/>
      <c r="AL866" s="96"/>
      <c r="AM866" s="23"/>
      <c r="AN866" s="96"/>
      <c r="AO866" s="96"/>
      <c r="AP866" s="23"/>
      <c r="AQ866" s="96"/>
      <c r="AR866" s="96"/>
      <c r="AS866" s="23"/>
      <c r="AT866" s="4"/>
      <c r="AU866" s="4"/>
      <c r="AV866" s="35"/>
      <c r="AW866" s="4"/>
      <c r="AX866" s="156"/>
      <c r="AY866" s="104"/>
      <c r="AZ866" s="7"/>
      <c r="BA866" s="12"/>
      <c r="BB866" s="12"/>
      <c r="BC866" s="7"/>
      <c r="BD866" s="12"/>
      <c r="BE866" s="12"/>
      <c r="BF866" s="4"/>
      <c r="BG866" s="12"/>
      <c r="BH866" s="36"/>
      <c r="BI866" s="147"/>
      <c r="BJ866" s="12"/>
      <c r="BK866" s="36"/>
      <c r="BL866" s="147"/>
      <c r="BM866" s="12"/>
      <c r="BN866" s="36"/>
      <c r="BO866" s="147"/>
      <c r="BP866" s="160"/>
      <c r="BQ866" s="14"/>
      <c r="BR866" s="4"/>
      <c r="BS866" s="4"/>
      <c r="BU866" s="147"/>
      <c r="BV866" s="4"/>
      <c r="BW866" s="4"/>
      <c r="BX866" s="147"/>
      <c r="BY866" s="4"/>
      <c r="CA866" s="147"/>
      <c r="CB866" s="4"/>
      <c r="CD866" s="147"/>
      <c r="CF866" s="4"/>
      <c r="CG866" s="9"/>
      <c r="CH866" s="35"/>
      <c r="CI866" s="4"/>
      <c r="CJ866" s="145"/>
      <c r="CK866" s="4"/>
      <c r="CL866" s="4"/>
      <c r="CM866" s="4"/>
      <c r="CN866" s="4"/>
      <c r="CP866" s="29"/>
      <c r="CQ866" s="33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42"/>
      <c r="DQ866" s="78"/>
      <c r="DR866" s="101"/>
      <c r="DS866" s="33"/>
      <c r="DT866" s="29"/>
      <c r="DU866" s="29"/>
      <c r="DV866" s="29"/>
      <c r="DW866" s="29"/>
      <c r="DX866" s="29"/>
      <c r="DY866" s="29"/>
      <c r="DZ866" s="29"/>
      <c r="EA866" s="29"/>
      <c r="EB866" s="29"/>
      <c r="EC866" s="29"/>
      <c r="ED866" s="29"/>
      <c r="EE866" s="29"/>
      <c r="EF866" s="29"/>
      <c r="EG866" s="29"/>
      <c r="EH866" s="29"/>
      <c r="EI866" s="29"/>
      <c r="EJ866" s="29"/>
      <c r="EK866" s="29"/>
      <c r="EL866" s="29"/>
      <c r="EM866" s="29"/>
      <c r="EN866" s="29"/>
      <c r="EO866" s="29"/>
      <c r="EP866" s="29"/>
      <c r="EQ866" s="29"/>
      <c r="ER866" s="29"/>
      <c r="ES866" s="29"/>
      <c r="ET866" s="29"/>
      <c r="EU866" s="29"/>
      <c r="EV866" s="29"/>
      <c r="EW866" s="29"/>
      <c r="EX866" s="29"/>
      <c r="EY866" s="29"/>
      <c r="EZ866" s="29"/>
      <c r="FA866" s="119"/>
      <c r="FB866" s="119"/>
      <c r="FC866" s="119"/>
      <c r="FD866" s="119"/>
      <c r="FE866" s="119"/>
      <c r="FF866" s="119"/>
      <c r="FG866" s="119"/>
      <c r="FH866" s="119"/>
      <c r="FI866" s="119"/>
    </row>
    <row r="867" spans="1:165" s="45" customFormat="1" x14ac:dyDescent="0.25">
      <c r="A867" s="29"/>
      <c r="B867" s="35"/>
      <c r="C867" s="35"/>
      <c r="D867" s="4"/>
      <c r="E867" s="35"/>
      <c r="F867" s="4"/>
      <c r="G867" s="35"/>
      <c r="I867" s="35"/>
      <c r="K867" s="11"/>
      <c r="M867" s="4"/>
      <c r="N867" s="46"/>
      <c r="P867" s="35"/>
      <c r="Q867" s="29"/>
      <c r="R867" s="35"/>
      <c r="T867" s="23"/>
      <c r="U867" s="23"/>
      <c r="V867" s="96"/>
      <c r="W867" s="96"/>
      <c r="X867" s="23"/>
      <c r="Y867" s="96"/>
      <c r="Z867" s="96"/>
      <c r="AA867" s="23"/>
      <c r="AB867" s="96"/>
      <c r="AC867" s="96"/>
      <c r="AD867" s="23"/>
      <c r="AE867" s="96"/>
      <c r="AF867" s="96"/>
      <c r="AG867" s="23"/>
      <c r="AH867" s="96"/>
      <c r="AI867" s="96"/>
      <c r="AJ867" s="23"/>
      <c r="AK867" s="96"/>
      <c r="AL867" s="96"/>
      <c r="AM867" s="23"/>
      <c r="AN867" s="96"/>
      <c r="AO867" s="96"/>
      <c r="AP867" s="23"/>
      <c r="AQ867" s="96"/>
      <c r="AR867" s="96"/>
      <c r="AS867" s="23"/>
      <c r="AT867" s="4"/>
      <c r="AU867" s="4"/>
      <c r="AV867" s="35"/>
      <c r="AW867" s="4"/>
      <c r="AX867" s="156"/>
      <c r="AY867" s="104"/>
      <c r="AZ867" s="7"/>
      <c r="BA867" s="12"/>
      <c r="BB867" s="12"/>
      <c r="BC867" s="7"/>
      <c r="BD867" s="12"/>
      <c r="BE867" s="12"/>
      <c r="BF867" s="4"/>
      <c r="BG867" s="12"/>
      <c r="BH867" s="36"/>
      <c r="BI867" s="147"/>
      <c r="BJ867" s="12"/>
      <c r="BK867" s="36"/>
      <c r="BL867" s="147"/>
      <c r="BM867" s="12"/>
      <c r="BN867" s="36"/>
      <c r="BO867" s="147"/>
      <c r="BP867" s="160"/>
      <c r="BQ867" s="14"/>
      <c r="BR867" s="4"/>
      <c r="BS867" s="4"/>
      <c r="BU867" s="147"/>
      <c r="BV867" s="4"/>
      <c r="BW867" s="4"/>
      <c r="BX867" s="147"/>
      <c r="BY867" s="4"/>
      <c r="CA867" s="147"/>
      <c r="CB867" s="4"/>
      <c r="CD867" s="147"/>
      <c r="CF867" s="4"/>
      <c r="CG867" s="9"/>
      <c r="CH867" s="35"/>
      <c r="CI867" s="4"/>
      <c r="CJ867" s="145"/>
      <c r="CK867" s="4"/>
      <c r="CL867" s="4"/>
      <c r="CM867" s="4"/>
      <c r="CN867" s="4"/>
      <c r="CP867" s="29"/>
      <c r="CQ867" s="33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42"/>
      <c r="DQ867" s="78"/>
      <c r="DR867" s="101"/>
      <c r="DS867" s="33"/>
      <c r="DT867" s="29"/>
      <c r="DU867" s="29"/>
      <c r="DV867" s="29"/>
      <c r="DW867" s="29"/>
      <c r="DX867" s="29"/>
      <c r="DY867" s="29"/>
      <c r="DZ867" s="29"/>
      <c r="EA867" s="29"/>
      <c r="EB867" s="29"/>
      <c r="EC867" s="29"/>
      <c r="ED867" s="29"/>
      <c r="EE867" s="29"/>
      <c r="EF867" s="29"/>
      <c r="EG867" s="29"/>
      <c r="EH867" s="29"/>
      <c r="EI867" s="29"/>
      <c r="EJ867" s="29"/>
      <c r="EK867" s="29"/>
      <c r="EL867" s="29"/>
      <c r="EM867" s="29"/>
      <c r="EN867" s="29"/>
      <c r="EO867" s="29"/>
      <c r="EP867" s="29"/>
      <c r="EQ867" s="29"/>
      <c r="ER867" s="29"/>
      <c r="ES867" s="29"/>
      <c r="ET867" s="29"/>
      <c r="EU867" s="29"/>
      <c r="EV867" s="29"/>
      <c r="EW867" s="29"/>
      <c r="EX867" s="29"/>
      <c r="EY867" s="29"/>
      <c r="EZ867" s="29"/>
      <c r="FA867" s="119"/>
      <c r="FB867" s="119"/>
      <c r="FC867" s="119"/>
      <c r="FD867" s="119"/>
      <c r="FE867" s="119"/>
      <c r="FF867" s="119"/>
      <c r="FG867" s="119"/>
      <c r="FH867" s="119"/>
      <c r="FI867" s="119"/>
    </row>
    <row r="868" spans="1:165" s="45" customFormat="1" x14ac:dyDescent="0.25">
      <c r="A868" s="29"/>
      <c r="B868" s="35"/>
      <c r="C868" s="35"/>
      <c r="D868" s="4"/>
      <c r="E868" s="35"/>
      <c r="F868" s="4"/>
      <c r="G868" s="35"/>
      <c r="I868" s="35"/>
      <c r="K868" s="11"/>
      <c r="M868" s="4"/>
      <c r="N868" s="46"/>
      <c r="P868" s="35"/>
      <c r="Q868" s="29"/>
      <c r="R868" s="35"/>
      <c r="T868" s="23"/>
      <c r="U868" s="23"/>
      <c r="V868" s="96"/>
      <c r="W868" s="96"/>
      <c r="X868" s="23"/>
      <c r="Y868" s="96"/>
      <c r="Z868" s="96"/>
      <c r="AA868" s="23"/>
      <c r="AB868" s="96"/>
      <c r="AC868" s="96"/>
      <c r="AD868" s="23"/>
      <c r="AE868" s="96"/>
      <c r="AF868" s="96"/>
      <c r="AG868" s="23"/>
      <c r="AH868" s="96"/>
      <c r="AI868" s="96"/>
      <c r="AJ868" s="23"/>
      <c r="AK868" s="96"/>
      <c r="AL868" s="96"/>
      <c r="AM868" s="23"/>
      <c r="AN868" s="96"/>
      <c r="AO868" s="96"/>
      <c r="AP868" s="23"/>
      <c r="AQ868" s="96"/>
      <c r="AR868" s="96"/>
      <c r="AS868" s="23"/>
      <c r="AT868" s="4"/>
      <c r="AU868" s="4"/>
      <c r="AV868" s="35"/>
      <c r="AW868" s="4"/>
      <c r="AX868" s="156"/>
      <c r="AY868" s="104"/>
      <c r="AZ868" s="7"/>
      <c r="BA868" s="12"/>
      <c r="BB868" s="12"/>
      <c r="BC868" s="7"/>
      <c r="BD868" s="12"/>
      <c r="BE868" s="12"/>
      <c r="BF868" s="4"/>
      <c r="BG868" s="12"/>
      <c r="BH868" s="36"/>
      <c r="BI868" s="147"/>
      <c r="BJ868" s="12"/>
      <c r="BK868" s="36"/>
      <c r="BL868" s="147"/>
      <c r="BM868" s="12"/>
      <c r="BN868" s="36"/>
      <c r="BO868" s="147"/>
      <c r="BP868" s="160"/>
      <c r="BQ868" s="14"/>
      <c r="BR868" s="4"/>
      <c r="BS868" s="4"/>
      <c r="BU868" s="147"/>
      <c r="BV868" s="4"/>
      <c r="BW868" s="4"/>
      <c r="BX868" s="147"/>
      <c r="BY868" s="4"/>
      <c r="CA868" s="147"/>
      <c r="CB868" s="4"/>
      <c r="CD868" s="147"/>
      <c r="CF868" s="4"/>
      <c r="CG868" s="9"/>
      <c r="CH868" s="35"/>
      <c r="CI868" s="4"/>
      <c r="CJ868" s="145"/>
      <c r="CK868" s="4"/>
      <c r="CL868" s="4"/>
      <c r="CM868" s="4"/>
      <c r="CN868" s="4"/>
      <c r="CP868" s="29"/>
      <c r="CQ868" s="33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42"/>
      <c r="DQ868" s="78"/>
      <c r="DR868" s="101"/>
      <c r="DS868" s="33"/>
      <c r="DT868" s="29"/>
      <c r="DU868" s="29"/>
      <c r="DV868" s="29"/>
      <c r="DW868" s="29"/>
      <c r="DX868" s="29"/>
      <c r="DY868" s="29"/>
      <c r="DZ868" s="29"/>
      <c r="EA868" s="29"/>
      <c r="EB868" s="29"/>
      <c r="EC868" s="29"/>
      <c r="ED868" s="29"/>
      <c r="EE868" s="29"/>
      <c r="EF868" s="29"/>
      <c r="EG868" s="29"/>
      <c r="EH868" s="29"/>
      <c r="EI868" s="29"/>
      <c r="EJ868" s="29"/>
      <c r="EK868" s="29"/>
      <c r="EL868" s="29"/>
      <c r="EM868" s="29"/>
      <c r="EN868" s="29"/>
      <c r="EO868" s="29"/>
      <c r="EP868" s="29"/>
      <c r="EQ868" s="29"/>
      <c r="ER868" s="29"/>
      <c r="ES868" s="29"/>
      <c r="ET868" s="29"/>
      <c r="EU868" s="29"/>
      <c r="EV868" s="29"/>
      <c r="EW868" s="29"/>
      <c r="EX868" s="29"/>
      <c r="EY868" s="29"/>
      <c r="EZ868" s="29"/>
      <c r="FA868" s="119"/>
      <c r="FB868" s="119"/>
      <c r="FC868" s="119"/>
      <c r="FD868" s="119"/>
      <c r="FE868" s="119"/>
      <c r="FF868" s="119"/>
      <c r="FG868" s="119"/>
      <c r="FH868" s="119"/>
      <c r="FI868" s="119"/>
    </row>
    <row r="869" spans="1:165" s="45" customFormat="1" x14ac:dyDescent="0.25">
      <c r="A869" s="29"/>
      <c r="B869" s="35"/>
      <c r="C869" s="35"/>
      <c r="D869" s="4"/>
      <c r="E869" s="35"/>
      <c r="F869" s="4"/>
      <c r="G869" s="35"/>
      <c r="I869" s="35"/>
      <c r="K869" s="11"/>
      <c r="M869" s="4"/>
      <c r="N869" s="46"/>
      <c r="P869" s="35"/>
      <c r="Q869" s="29"/>
      <c r="R869" s="35"/>
      <c r="T869" s="23"/>
      <c r="U869" s="23"/>
      <c r="V869" s="96"/>
      <c r="W869" s="96"/>
      <c r="X869" s="23"/>
      <c r="Y869" s="96"/>
      <c r="Z869" s="96"/>
      <c r="AA869" s="23"/>
      <c r="AB869" s="96"/>
      <c r="AC869" s="96"/>
      <c r="AD869" s="23"/>
      <c r="AE869" s="96"/>
      <c r="AF869" s="96"/>
      <c r="AG869" s="23"/>
      <c r="AH869" s="96"/>
      <c r="AI869" s="96"/>
      <c r="AJ869" s="23"/>
      <c r="AK869" s="96"/>
      <c r="AL869" s="96"/>
      <c r="AM869" s="23"/>
      <c r="AN869" s="96"/>
      <c r="AO869" s="96"/>
      <c r="AP869" s="23"/>
      <c r="AQ869" s="96"/>
      <c r="AR869" s="96"/>
      <c r="AS869" s="23"/>
      <c r="AT869" s="4"/>
      <c r="AU869" s="4"/>
      <c r="AV869" s="35"/>
      <c r="AW869" s="4"/>
      <c r="AX869" s="156"/>
      <c r="AY869" s="104"/>
      <c r="AZ869" s="7"/>
      <c r="BA869" s="12"/>
      <c r="BB869" s="12"/>
      <c r="BC869" s="7"/>
      <c r="BD869" s="12"/>
      <c r="BE869" s="12"/>
      <c r="BF869" s="4"/>
      <c r="BG869" s="12"/>
      <c r="BH869" s="36"/>
      <c r="BI869" s="147"/>
      <c r="BJ869" s="12"/>
      <c r="BK869" s="36"/>
      <c r="BL869" s="147"/>
      <c r="BM869" s="12"/>
      <c r="BN869" s="36"/>
      <c r="BO869" s="147"/>
      <c r="BP869" s="160"/>
      <c r="BQ869" s="14"/>
      <c r="BR869" s="4"/>
      <c r="BS869" s="4"/>
      <c r="BU869" s="147"/>
      <c r="BV869" s="4"/>
      <c r="BW869" s="4"/>
      <c r="BX869" s="147"/>
      <c r="BY869" s="4"/>
      <c r="CA869" s="147"/>
      <c r="CB869" s="4"/>
      <c r="CD869" s="147"/>
      <c r="CF869" s="4"/>
      <c r="CG869" s="9"/>
      <c r="CH869" s="35"/>
      <c r="CI869" s="4"/>
      <c r="CJ869" s="145"/>
      <c r="CK869" s="4"/>
      <c r="CL869" s="4"/>
      <c r="CM869" s="4"/>
      <c r="CN869" s="4"/>
      <c r="CP869" s="29"/>
      <c r="CQ869" s="33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42"/>
      <c r="DQ869" s="78"/>
      <c r="DR869" s="101"/>
      <c r="DS869" s="33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  <c r="EG869" s="29"/>
      <c r="EH869" s="29"/>
      <c r="EI869" s="29"/>
      <c r="EJ869" s="29"/>
      <c r="EK869" s="29"/>
      <c r="EL869" s="29"/>
      <c r="EM869" s="29"/>
      <c r="EN869" s="29"/>
      <c r="EO869" s="29"/>
      <c r="EP869" s="29"/>
      <c r="EQ869" s="29"/>
      <c r="ER869" s="29"/>
      <c r="ES869" s="29"/>
      <c r="ET869" s="29"/>
      <c r="EU869" s="29"/>
      <c r="EV869" s="29"/>
      <c r="EW869" s="29"/>
      <c r="EX869" s="29"/>
      <c r="EY869" s="29"/>
      <c r="EZ869" s="29"/>
      <c r="FA869" s="119"/>
      <c r="FB869" s="119"/>
      <c r="FC869" s="119"/>
      <c r="FD869" s="119"/>
      <c r="FE869" s="119"/>
      <c r="FF869" s="119"/>
      <c r="FG869" s="119"/>
      <c r="FH869" s="119"/>
      <c r="FI869" s="119"/>
    </row>
    <row r="870" spans="1:165" s="45" customFormat="1" x14ac:dyDescent="0.25">
      <c r="A870" s="29"/>
      <c r="B870" s="35"/>
      <c r="C870" s="35"/>
      <c r="D870" s="4"/>
      <c r="E870" s="35"/>
      <c r="F870" s="4"/>
      <c r="G870" s="35"/>
      <c r="I870" s="35"/>
      <c r="K870" s="11"/>
      <c r="M870" s="4"/>
      <c r="N870" s="46"/>
      <c r="P870" s="35"/>
      <c r="Q870" s="29"/>
      <c r="R870" s="35"/>
      <c r="T870" s="23"/>
      <c r="U870" s="23"/>
      <c r="V870" s="96"/>
      <c r="W870" s="96"/>
      <c r="X870" s="23"/>
      <c r="Y870" s="96"/>
      <c r="Z870" s="96"/>
      <c r="AA870" s="23"/>
      <c r="AB870" s="96"/>
      <c r="AC870" s="96"/>
      <c r="AD870" s="23"/>
      <c r="AE870" s="96"/>
      <c r="AF870" s="96"/>
      <c r="AG870" s="23"/>
      <c r="AH870" s="96"/>
      <c r="AI870" s="96"/>
      <c r="AJ870" s="23"/>
      <c r="AK870" s="96"/>
      <c r="AL870" s="96"/>
      <c r="AM870" s="23"/>
      <c r="AN870" s="96"/>
      <c r="AO870" s="96"/>
      <c r="AP870" s="23"/>
      <c r="AQ870" s="96"/>
      <c r="AR870" s="96"/>
      <c r="AS870" s="23"/>
      <c r="AT870" s="4"/>
      <c r="AU870" s="4"/>
      <c r="AV870" s="35"/>
      <c r="AW870" s="4"/>
      <c r="AX870" s="156"/>
      <c r="AY870" s="104"/>
      <c r="AZ870" s="7"/>
      <c r="BA870" s="12"/>
      <c r="BB870" s="12"/>
      <c r="BC870" s="7"/>
      <c r="BD870" s="12"/>
      <c r="BE870" s="12"/>
      <c r="BF870" s="4"/>
      <c r="BG870" s="12"/>
      <c r="BH870" s="36"/>
      <c r="BI870" s="147"/>
      <c r="BJ870" s="12"/>
      <c r="BK870" s="36"/>
      <c r="BL870" s="147"/>
      <c r="BM870" s="12"/>
      <c r="BN870" s="36"/>
      <c r="BO870" s="147"/>
      <c r="BP870" s="160"/>
      <c r="BQ870" s="14"/>
      <c r="BR870" s="4"/>
      <c r="BS870" s="4"/>
      <c r="BU870" s="147"/>
      <c r="BV870" s="4"/>
      <c r="BW870" s="4"/>
      <c r="BX870" s="147"/>
      <c r="BY870" s="4"/>
      <c r="CA870" s="147"/>
      <c r="CB870" s="4"/>
      <c r="CD870" s="147"/>
      <c r="CF870" s="4"/>
      <c r="CG870" s="9"/>
      <c r="CH870" s="35"/>
      <c r="CI870" s="4"/>
      <c r="CJ870" s="145"/>
      <c r="CK870" s="4"/>
      <c r="CL870" s="4"/>
      <c r="CM870" s="4"/>
      <c r="CN870" s="4"/>
      <c r="CP870" s="29"/>
      <c r="CQ870" s="33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42"/>
      <c r="DQ870" s="78"/>
      <c r="DR870" s="101"/>
      <c r="DS870" s="33"/>
      <c r="DT870" s="29"/>
      <c r="DU870" s="29"/>
      <c r="DV870" s="29"/>
      <c r="DW870" s="29"/>
      <c r="DX870" s="29"/>
      <c r="DY870" s="29"/>
      <c r="DZ870" s="29"/>
      <c r="EA870" s="29"/>
      <c r="EB870" s="29"/>
      <c r="EC870" s="29"/>
      <c r="ED870" s="29"/>
      <c r="EE870" s="29"/>
      <c r="EF870" s="29"/>
      <c r="EG870" s="29"/>
      <c r="EH870" s="29"/>
      <c r="EI870" s="29"/>
      <c r="EJ870" s="29"/>
      <c r="EK870" s="29"/>
      <c r="EL870" s="29"/>
      <c r="EM870" s="29"/>
      <c r="EN870" s="29"/>
      <c r="EO870" s="29"/>
      <c r="EP870" s="29"/>
      <c r="EQ870" s="29"/>
      <c r="ER870" s="29"/>
      <c r="ES870" s="29"/>
      <c r="ET870" s="29"/>
      <c r="EU870" s="29"/>
      <c r="EV870" s="29"/>
      <c r="EW870" s="29"/>
      <c r="EX870" s="29"/>
      <c r="EY870" s="29"/>
      <c r="EZ870" s="29"/>
      <c r="FA870" s="119"/>
      <c r="FB870" s="119"/>
      <c r="FC870" s="119"/>
      <c r="FD870" s="119"/>
      <c r="FE870" s="119"/>
      <c r="FF870" s="119"/>
      <c r="FG870" s="119"/>
      <c r="FH870" s="119"/>
      <c r="FI870" s="119"/>
    </row>
    <row r="871" spans="1:165" s="45" customFormat="1" x14ac:dyDescent="0.25">
      <c r="A871" s="29"/>
      <c r="B871" s="35"/>
      <c r="C871" s="35"/>
      <c r="D871" s="4"/>
      <c r="E871" s="35"/>
      <c r="F871" s="4"/>
      <c r="G871" s="35"/>
      <c r="I871" s="35"/>
      <c r="K871" s="11"/>
      <c r="M871" s="4"/>
      <c r="N871" s="46"/>
      <c r="P871" s="35"/>
      <c r="Q871" s="29"/>
      <c r="R871" s="35"/>
      <c r="T871" s="23"/>
      <c r="U871" s="23"/>
      <c r="V871" s="96"/>
      <c r="W871" s="96"/>
      <c r="X871" s="23"/>
      <c r="Y871" s="96"/>
      <c r="Z871" s="96"/>
      <c r="AA871" s="23"/>
      <c r="AB871" s="96"/>
      <c r="AC871" s="96"/>
      <c r="AD871" s="23"/>
      <c r="AE871" s="96"/>
      <c r="AF871" s="96"/>
      <c r="AG871" s="23"/>
      <c r="AH871" s="96"/>
      <c r="AI871" s="96"/>
      <c r="AJ871" s="23"/>
      <c r="AK871" s="96"/>
      <c r="AL871" s="96"/>
      <c r="AM871" s="23"/>
      <c r="AN871" s="96"/>
      <c r="AO871" s="96"/>
      <c r="AP871" s="23"/>
      <c r="AQ871" s="96"/>
      <c r="AR871" s="96"/>
      <c r="AS871" s="23"/>
      <c r="AT871" s="4"/>
      <c r="AU871" s="4"/>
      <c r="AV871" s="35"/>
      <c r="AW871" s="4"/>
      <c r="AX871" s="156"/>
      <c r="AY871" s="104"/>
      <c r="AZ871" s="7"/>
      <c r="BA871" s="12"/>
      <c r="BB871" s="12"/>
      <c r="BC871" s="7"/>
      <c r="BD871" s="12"/>
      <c r="BE871" s="12"/>
      <c r="BF871" s="4"/>
      <c r="BG871" s="12"/>
      <c r="BH871" s="36"/>
      <c r="BI871" s="147"/>
      <c r="BJ871" s="12"/>
      <c r="BK871" s="36"/>
      <c r="BL871" s="147"/>
      <c r="BM871" s="12"/>
      <c r="BN871" s="36"/>
      <c r="BO871" s="147"/>
      <c r="BP871" s="160"/>
      <c r="BQ871" s="14"/>
      <c r="BR871" s="4"/>
      <c r="BS871" s="4"/>
      <c r="BU871" s="147"/>
      <c r="BV871" s="4"/>
      <c r="BW871" s="4"/>
      <c r="BX871" s="147"/>
      <c r="BY871" s="4"/>
      <c r="CA871" s="147"/>
      <c r="CB871" s="4"/>
      <c r="CD871" s="147"/>
      <c r="CF871" s="4"/>
      <c r="CG871" s="9"/>
      <c r="CH871" s="35"/>
      <c r="CI871" s="4"/>
      <c r="CJ871" s="145"/>
      <c r="CK871" s="4"/>
      <c r="CL871" s="4"/>
      <c r="CM871" s="4"/>
      <c r="CN871" s="4"/>
      <c r="CP871" s="29"/>
      <c r="CQ871" s="33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42"/>
      <c r="DQ871" s="78"/>
      <c r="DR871" s="101"/>
      <c r="DS871" s="33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  <c r="EG871" s="29"/>
      <c r="EH871" s="29"/>
      <c r="EI871" s="29"/>
      <c r="EJ871" s="29"/>
      <c r="EK871" s="29"/>
      <c r="EL871" s="29"/>
      <c r="EM871" s="29"/>
      <c r="EN871" s="29"/>
      <c r="EO871" s="29"/>
      <c r="EP871" s="29"/>
      <c r="EQ871" s="29"/>
      <c r="ER871" s="29"/>
      <c r="ES871" s="29"/>
      <c r="ET871" s="29"/>
      <c r="EU871" s="29"/>
      <c r="EV871" s="29"/>
      <c r="EW871" s="29"/>
      <c r="EX871" s="29"/>
      <c r="EY871" s="29"/>
      <c r="EZ871" s="29"/>
      <c r="FA871" s="119"/>
      <c r="FB871" s="119"/>
      <c r="FC871" s="119"/>
      <c r="FD871" s="119"/>
      <c r="FE871" s="119"/>
      <c r="FF871" s="119"/>
      <c r="FG871" s="119"/>
      <c r="FH871" s="119"/>
      <c r="FI871" s="119"/>
    </row>
    <row r="872" spans="1:165" s="45" customFormat="1" x14ac:dyDescent="0.25">
      <c r="A872" s="29"/>
      <c r="B872" s="35"/>
      <c r="C872" s="35"/>
      <c r="D872" s="4"/>
      <c r="E872" s="35"/>
      <c r="F872" s="4"/>
      <c r="G872" s="35"/>
      <c r="I872" s="35"/>
      <c r="K872" s="11"/>
      <c r="M872" s="4"/>
      <c r="N872" s="46"/>
      <c r="P872" s="35"/>
      <c r="Q872" s="29"/>
      <c r="R872" s="35"/>
      <c r="T872" s="23"/>
      <c r="U872" s="23"/>
      <c r="V872" s="96"/>
      <c r="W872" s="96"/>
      <c r="X872" s="23"/>
      <c r="Y872" s="96"/>
      <c r="Z872" s="96"/>
      <c r="AA872" s="23"/>
      <c r="AB872" s="96"/>
      <c r="AC872" s="96"/>
      <c r="AD872" s="23"/>
      <c r="AE872" s="96"/>
      <c r="AF872" s="96"/>
      <c r="AG872" s="23"/>
      <c r="AH872" s="96"/>
      <c r="AI872" s="96"/>
      <c r="AJ872" s="23"/>
      <c r="AK872" s="96"/>
      <c r="AL872" s="96"/>
      <c r="AM872" s="23"/>
      <c r="AN872" s="96"/>
      <c r="AO872" s="96"/>
      <c r="AP872" s="23"/>
      <c r="AQ872" s="96"/>
      <c r="AR872" s="96"/>
      <c r="AS872" s="23"/>
      <c r="AT872" s="4"/>
      <c r="AU872" s="4"/>
      <c r="AV872" s="35"/>
      <c r="AW872" s="4"/>
      <c r="AX872" s="156"/>
      <c r="AY872" s="104"/>
      <c r="AZ872" s="7"/>
      <c r="BA872" s="12"/>
      <c r="BB872" s="12"/>
      <c r="BC872" s="7"/>
      <c r="BD872" s="12"/>
      <c r="BE872" s="12"/>
      <c r="BF872" s="4"/>
      <c r="BG872" s="12"/>
      <c r="BH872" s="36"/>
      <c r="BI872" s="147"/>
      <c r="BJ872" s="12"/>
      <c r="BK872" s="36"/>
      <c r="BL872" s="147"/>
      <c r="BM872" s="12"/>
      <c r="BN872" s="36"/>
      <c r="BO872" s="147"/>
      <c r="BP872" s="160"/>
      <c r="BQ872" s="14"/>
      <c r="BR872" s="4"/>
      <c r="BS872" s="4"/>
      <c r="BU872" s="147"/>
      <c r="BV872" s="4"/>
      <c r="BW872" s="4"/>
      <c r="BX872" s="147"/>
      <c r="BY872" s="4"/>
      <c r="CA872" s="147"/>
      <c r="CB872" s="4"/>
      <c r="CD872" s="147"/>
      <c r="CF872" s="4"/>
      <c r="CG872" s="9"/>
      <c r="CH872" s="35"/>
      <c r="CI872" s="4"/>
      <c r="CJ872" s="145"/>
      <c r="CK872" s="4"/>
      <c r="CL872" s="4"/>
      <c r="CM872" s="4"/>
      <c r="CN872" s="4"/>
      <c r="CP872" s="29"/>
      <c r="CQ872" s="33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42"/>
      <c r="DQ872" s="78"/>
      <c r="DR872" s="101"/>
      <c r="DS872" s="33"/>
      <c r="DT872" s="29"/>
      <c r="DU872" s="29"/>
      <c r="DV872" s="29"/>
      <c r="DW872" s="29"/>
      <c r="DX872" s="29"/>
      <c r="DY872" s="29"/>
      <c r="DZ872" s="29"/>
      <c r="EA872" s="29"/>
      <c r="EB872" s="29"/>
      <c r="EC872" s="29"/>
      <c r="ED872" s="29"/>
      <c r="EE872" s="29"/>
      <c r="EF872" s="29"/>
      <c r="EG872" s="29"/>
      <c r="EH872" s="29"/>
      <c r="EI872" s="29"/>
      <c r="EJ872" s="29"/>
      <c r="EK872" s="29"/>
      <c r="EL872" s="29"/>
      <c r="EM872" s="29"/>
      <c r="EN872" s="29"/>
      <c r="EO872" s="29"/>
      <c r="EP872" s="29"/>
      <c r="EQ872" s="29"/>
      <c r="ER872" s="29"/>
      <c r="ES872" s="29"/>
      <c r="ET872" s="29"/>
      <c r="EU872" s="29"/>
      <c r="EV872" s="29"/>
      <c r="EW872" s="29"/>
      <c r="EX872" s="29"/>
      <c r="EY872" s="29"/>
      <c r="EZ872" s="29"/>
      <c r="FA872" s="119"/>
      <c r="FB872" s="119"/>
      <c r="FC872" s="119"/>
      <c r="FD872" s="119"/>
      <c r="FE872" s="119"/>
      <c r="FF872" s="119"/>
      <c r="FG872" s="119"/>
      <c r="FH872" s="119"/>
      <c r="FI872" s="119"/>
    </row>
    <row r="873" spans="1:165" s="45" customFormat="1" x14ac:dyDescent="0.25">
      <c r="A873" s="29"/>
      <c r="B873" s="35"/>
      <c r="C873" s="35"/>
      <c r="D873" s="4"/>
      <c r="E873" s="35"/>
      <c r="F873" s="4"/>
      <c r="G873" s="35"/>
      <c r="I873" s="35"/>
      <c r="K873" s="11"/>
      <c r="M873" s="4"/>
      <c r="N873" s="46"/>
      <c r="P873" s="35"/>
      <c r="Q873" s="29"/>
      <c r="R873" s="35"/>
      <c r="T873" s="23"/>
      <c r="U873" s="23"/>
      <c r="V873" s="96"/>
      <c r="W873" s="96"/>
      <c r="X873" s="23"/>
      <c r="Y873" s="96"/>
      <c r="Z873" s="96"/>
      <c r="AA873" s="23"/>
      <c r="AB873" s="96"/>
      <c r="AC873" s="96"/>
      <c r="AD873" s="23"/>
      <c r="AE873" s="96"/>
      <c r="AF873" s="96"/>
      <c r="AG873" s="23"/>
      <c r="AH873" s="96"/>
      <c r="AI873" s="96"/>
      <c r="AJ873" s="23"/>
      <c r="AK873" s="96"/>
      <c r="AL873" s="96"/>
      <c r="AM873" s="23"/>
      <c r="AN873" s="96"/>
      <c r="AO873" s="96"/>
      <c r="AP873" s="23"/>
      <c r="AQ873" s="96"/>
      <c r="AR873" s="96"/>
      <c r="AS873" s="23"/>
      <c r="AT873" s="4"/>
      <c r="AU873" s="4"/>
      <c r="AV873" s="35"/>
      <c r="AW873" s="4"/>
      <c r="AX873" s="156"/>
      <c r="AY873" s="104"/>
      <c r="AZ873" s="7"/>
      <c r="BA873" s="12"/>
      <c r="BB873" s="12"/>
      <c r="BC873" s="7"/>
      <c r="BD873" s="12"/>
      <c r="BE873" s="12"/>
      <c r="BF873" s="4"/>
      <c r="BG873" s="12"/>
      <c r="BH873" s="36"/>
      <c r="BI873" s="147"/>
      <c r="BJ873" s="12"/>
      <c r="BK873" s="36"/>
      <c r="BL873" s="147"/>
      <c r="BM873" s="12"/>
      <c r="BN873" s="36"/>
      <c r="BO873" s="147"/>
      <c r="BP873" s="160"/>
      <c r="BQ873" s="14"/>
      <c r="BR873" s="4"/>
      <c r="BS873" s="4"/>
      <c r="BU873" s="147"/>
      <c r="BV873" s="4"/>
      <c r="BW873" s="4"/>
      <c r="BX873" s="147"/>
      <c r="BY873" s="4"/>
      <c r="CA873" s="147"/>
      <c r="CB873" s="4"/>
      <c r="CD873" s="147"/>
      <c r="CF873" s="4"/>
      <c r="CG873" s="9"/>
      <c r="CH873" s="35"/>
      <c r="CI873" s="4"/>
      <c r="CJ873" s="145"/>
      <c r="CK873" s="4"/>
      <c r="CL873" s="4"/>
      <c r="CM873" s="4"/>
      <c r="CN873" s="4"/>
      <c r="CP873" s="29"/>
      <c r="CQ873" s="33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42"/>
      <c r="DQ873" s="78"/>
      <c r="DR873" s="101"/>
      <c r="DS873" s="33"/>
      <c r="DT873" s="29"/>
      <c r="DU873" s="29"/>
      <c r="DV873" s="29"/>
      <c r="DW873" s="29"/>
      <c r="DX873" s="29"/>
      <c r="DY873" s="29"/>
      <c r="DZ873" s="29"/>
      <c r="EA873" s="29"/>
      <c r="EB873" s="29"/>
      <c r="EC873" s="29"/>
      <c r="ED873" s="29"/>
      <c r="EE873" s="29"/>
      <c r="EF873" s="29"/>
      <c r="EG873" s="29"/>
      <c r="EH873" s="29"/>
      <c r="EI873" s="29"/>
      <c r="EJ873" s="29"/>
      <c r="EK873" s="29"/>
      <c r="EL873" s="29"/>
      <c r="EM873" s="29"/>
      <c r="EN873" s="29"/>
      <c r="EO873" s="29"/>
      <c r="EP873" s="29"/>
      <c r="EQ873" s="29"/>
      <c r="ER873" s="29"/>
      <c r="ES873" s="29"/>
      <c r="ET873" s="29"/>
      <c r="EU873" s="29"/>
      <c r="EV873" s="29"/>
      <c r="EW873" s="29"/>
      <c r="EX873" s="29"/>
      <c r="EY873" s="29"/>
      <c r="EZ873" s="29"/>
      <c r="FA873" s="119"/>
      <c r="FB873" s="119"/>
      <c r="FC873" s="119"/>
      <c r="FD873" s="119"/>
      <c r="FE873" s="119"/>
      <c r="FF873" s="119"/>
      <c r="FG873" s="119"/>
      <c r="FH873" s="119"/>
      <c r="FI873" s="119"/>
    </row>
    <row r="874" spans="1:165" s="45" customFormat="1" x14ac:dyDescent="0.25">
      <c r="A874" s="29"/>
      <c r="B874" s="35"/>
      <c r="C874" s="35"/>
      <c r="D874" s="4"/>
      <c r="E874" s="35"/>
      <c r="F874" s="4"/>
      <c r="G874" s="35"/>
      <c r="I874" s="35"/>
      <c r="K874" s="11"/>
      <c r="M874" s="4"/>
      <c r="N874" s="46"/>
      <c r="P874" s="35"/>
      <c r="Q874" s="29"/>
      <c r="R874" s="35"/>
      <c r="T874" s="23"/>
      <c r="U874" s="23"/>
      <c r="V874" s="96"/>
      <c r="W874" s="96"/>
      <c r="X874" s="23"/>
      <c r="Y874" s="96"/>
      <c r="Z874" s="96"/>
      <c r="AA874" s="23"/>
      <c r="AB874" s="96"/>
      <c r="AC874" s="96"/>
      <c r="AD874" s="23"/>
      <c r="AE874" s="96"/>
      <c r="AF874" s="96"/>
      <c r="AG874" s="23"/>
      <c r="AH874" s="96"/>
      <c r="AI874" s="96"/>
      <c r="AJ874" s="23"/>
      <c r="AK874" s="96"/>
      <c r="AL874" s="96"/>
      <c r="AM874" s="23"/>
      <c r="AN874" s="96"/>
      <c r="AO874" s="96"/>
      <c r="AP874" s="23"/>
      <c r="AQ874" s="96"/>
      <c r="AR874" s="96"/>
      <c r="AS874" s="23"/>
      <c r="AT874" s="4"/>
      <c r="AU874" s="4"/>
      <c r="AV874" s="35"/>
      <c r="AW874" s="4"/>
      <c r="AX874" s="156"/>
      <c r="AY874" s="104"/>
      <c r="AZ874" s="7"/>
      <c r="BA874" s="12"/>
      <c r="BB874" s="12"/>
      <c r="BC874" s="7"/>
      <c r="BD874" s="12"/>
      <c r="BE874" s="12"/>
      <c r="BF874" s="4"/>
      <c r="BG874" s="12"/>
      <c r="BH874" s="36"/>
      <c r="BI874" s="147"/>
      <c r="BJ874" s="12"/>
      <c r="BK874" s="36"/>
      <c r="BL874" s="147"/>
      <c r="BM874" s="12"/>
      <c r="BN874" s="36"/>
      <c r="BO874" s="147"/>
      <c r="BP874" s="160"/>
      <c r="BQ874" s="14"/>
      <c r="BR874" s="4"/>
      <c r="BS874" s="4"/>
      <c r="BU874" s="147"/>
      <c r="BV874" s="4"/>
      <c r="BW874" s="4"/>
      <c r="BX874" s="147"/>
      <c r="BY874" s="4"/>
      <c r="CA874" s="147"/>
      <c r="CB874" s="4"/>
      <c r="CD874" s="147"/>
      <c r="CF874" s="4"/>
      <c r="CG874" s="9"/>
      <c r="CH874" s="35"/>
      <c r="CI874" s="4"/>
      <c r="CJ874" s="145"/>
      <c r="CK874" s="4"/>
      <c r="CL874" s="4"/>
      <c r="CM874" s="4"/>
      <c r="CN874" s="4"/>
      <c r="CP874" s="29"/>
      <c r="CQ874" s="33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42"/>
      <c r="DQ874" s="78"/>
      <c r="DR874" s="101"/>
      <c r="DS874" s="33"/>
      <c r="DT874" s="29"/>
      <c r="DU874" s="29"/>
      <c r="DV874" s="29"/>
      <c r="DW874" s="29"/>
      <c r="DX874" s="29"/>
      <c r="DY874" s="29"/>
      <c r="DZ874" s="29"/>
      <c r="EA874" s="29"/>
      <c r="EB874" s="29"/>
      <c r="EC874" s="29"/>
      <c r="ED874" s="29"/>
      <c r="EE874" s="29"/>
      <c r="EF874" s="29"/>
      <c r="EG874" s="29"/>
      <c r="EH874" s="29"/>
      <c r="EI874" s="29"/>
      <c r="EJ874" s="29"/>
      <c r="EK874" s="29"/>
      <c r="EL874" s="29"/>
      <c r="EM874" s="29"/>
      <c r="EN874" s="29"/>
      <c r="EO874" s="29"/>
      <c r="EP874" s="29"/>
      <c r="EQ874" s="29"/>
      <c r="ER874" s="29"/>
      <c r="ES874" s="29"/>
      <c r="ET874" s="29"/>
      <c r="EU874" s="29"/>
      <c r="EV874" s="29"/>
      <c r="EW874" s="29"/>
      <c r="EX874" s="29"/>
      <c r="EY874" s="29"/>
      <c r="EZ874" s="29"/>
      <c r="FA874" s="119"/>
      <c r="FB874" s="119"/>
      <c r="FC874" s="119"/>
      <c r="FD874" s="119"/>
      <c r="FE874" s="119"/>
      <c r="FF874" s="119"/>
      <c r="FG874" s="119"/>
      <c r="FH874" s="119"/>
      <c r="FI874" s="119"/>
    </row>
    <row r="875" spans="1:165" s="45" customFormat="1" x14ac:dyDescent="0.25">
      <c r="A875" s="29"/>
      <c r="B875" s="35"/>
      <c r="C875" s="35"/>
      <c r="D875" s="4"/>
      <c r="E875" s="35"/>
      <c r="F875" s="4"/>
      <c r="G875" s="35"/>
      <c r="I875" s="35"/>
      <c r="K875" s="11"/>
      <c r="M875" s="4"/>
      <c r="N875" s="46"/>
      <c r="P875" s="35"/>
      <c r="Q875" s="29"/>
      <c r="R875" s="35"/>
      <c r="T875" s="23"/>
      <c r="U875" s="23"/>
      <c r="V875" s="96"/>
      <c r="W875" s="96"/>
      <c r="X875" s="23"/>
      <c r="Y875" s="96"/>
      <c r="Z875" s="96"/>
      <c r="AA875" s="23"/>
      <c r="AB875" s="96"/>
      <c r="AC875" s="96"/>
      <c r="AD875" s="23"/>
      <c r="AE875" s="96"/>
      <c r="AF875" s="96"/>
      <c r="AG875" s="23"/>
      <c r="AH875" s="96"/>
      <c r="AI875" s="96"/>
      <c r="AJ875" s="23"/>
      <c r="AK875" s="96"/>
      <c r="AL875" s="96"/>
      <c r="AM875" s="23"/>
      <c r="AN875" s="96"/>
      <c r="AO875" s="96"/>
      <c r="AP875" s="23"/>
      <c r="AQ875" s="96"/>
      <c r="AR875" s="96"/>
      <c r="AS875" s="23"/>
      <c r="AT875" s="4"/>
      <c r="AU875" s="4"/>
      <c r="AV875" s="35"/>
      <c r="AW875" s="4"/>
      <c r="AX875" s="156"/>
      <c r="AY875" s="104"/>
      <c r="AZ875" s="7"/>
      <c r="BA875" s="12"/>
      <c r="BB875" s="12"/>
      <c r="BC875" s="7"/>
      <c r="BD875" s="12"/>
      <c r="BE875" s="12"/>
      <c r="BF875" s="4"/>
      <c r="BG875" s="12"/>
      <c r="BH875" s="36"/>
      <c r="BI875" s="147"/>
      <c r="BJ875" s="12"/>
      <c r="BK875" s="36"/>
      <c r="BL875" s="147"/>
      <c r="BM875" s="12"/>
      <c r="BN875" s="36"/>
      <c r="BO875" s="147"/>
      <c r="BP875" s="160"/>
      <c r="BQ875" s="14"/>
      <c r="BR875" s="4"/>
      <c r="BS875" s="4"/>
      <c r="BU875" s="147"/>
      <c r="BV875" s="4"/>
      <c r="BW875" s="4"/>
      <c r="BX875" s="147"/>
      <c r="BY875" s="4"/>
      <c r="CA875" s="147"/>
      <c r="CB875" s="4"/>
      <c r="CD875" s="147"/>
      <c r="CF875" s="4"/>
      <c r="CG875" s="9"/>
      <c r="CH875" s="35"/>
      <c r="CI875" s="4"/>
      <c r="CJ875" s="145"/>
      <c r="CK875" s="4"/>
      <c r="CL875" s="4"/>
      <c r="CM875" s="4"/>
      <c r="CN875" s="4"/>
      <c r="CP875" s="29"/>
      <c r="CQ875" s="33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42"/>
      <c r="DQ875" s="78"/>
      <c r="DR875" s="101"/>
      <c r="DS875" s="33"/>
      <c r="DT875" s="29"/>
      <c r="DU875" s="29"/>
      <c r="DV875" s="29"/>
      <c r="DW875" s="29"/>
      <c r="DX875" s="29"/>
      <c r="DY875" s="29"/>
      <c r="DZ875" s="29"/>
      <c r="EA875" s="29"/>
      <c r="EB875" s="29"/>
      <c r="EC875" s="29"/>
      <c r="ED875" s="29"/>
      <c r="EE875" s="29"/>
      <c r="EF875" s="29"/>
      <c r="EG875" s="29"/>
      <c r="EH875" s="29"/>
      <c r="EI875" s="29"/>
      <c r="EJ875" s="29"/>
      <c r="EK875" s="29"/>
      <c r="EL875" s="29"/>
      <c r="EM875" s="29"/>
      <c r="EN875" s="29"/>
      <c r="EO875" s="29"/>
      <c r="EP875" s="29"/>
      <c r="EQ875" s="29"/>
      <c r="ER875" s="29"/>
      <c r="ES875" s="29"/>
      <c r="ET875" s="29"/>
      <c r="EU875" s="29"/>
      <c r="EV875" s="29"/>
      <c r="EW875" s="29"/>
      <c r="EX875" s="29"/>
      <c r="EY875" s="29"/>
      <c r="EZ875" s="29"/>
      <c r="FA875" s="119"/>
      <c r="FB875" s="119"/>
      <c r="FC875" s="119"/>
      <c r="FD875" s="119"/>
      <c r="FE875" s="119"/>
      <c r="FF875" s="119"/>
      <c r="FG875" s="119"/>
      <c r="FH875" s="119"/>
      <c r="FI875" s="119"/>
    </row>
    <row r="876" spans="1:165" s="45" customFormat="1" x14ac:dyDescent="0.25">
      <c r="A876" s="29"/>
      <c r="B876" s="35"/>
      <c r="C876" s="35"/>
      <c r="D876" s="4"/>
      <c r="E876" s="35"/>
      <c r="F876" s="4"/>
      <c r="G876" s="35"/>
      <c r="I876" s="35"/>
      <c r="K876" s="11"/>
      <c r="M876" s="4"/>
      <c r="N876" s="46"/>
      <c r="P876" s="35"/>
      <c r="Q876" s="29"/>
      <c r="R876" s="35"/>
      <c r="T876" s="23"/>
      <c r="U876" s="23"/>
      <c r="V876" s="96"/>
      <c r="W876" s="96"/>
      <c r="X876" s="23"/>
      <c r="Y876" s="96"/>
      <c r="Z876" s="96"/>
      <c r="AA876" s="23"/>
      <c r="AB876" s="96"/>
      <c r="AC876" s="96"/>
      <c r="AD876" s="23"/>
      <c r="AE876" s="96"/>
      <c r="AF876" s="96"/>
      <c r="AG876" s="23"/>
      <c r="AH876" s="96"/>
      <c r="AI876" s="96"/>
      <c r="AJ876" s="23"/>
      <c r="AK876" s="96"/>
      <c r="AL876" s="96"/>
      <c r="AM876" s="23"/>
      <c r="AN876" s="96"/>
      <c r="AO876" s="96"/>
      <c r="AP876" s="23"/>
      <c r="AQ876" s="96"/>
      <c r="AR876" s="96"/>
      <c r="AS876" s="23"/>
      <c r="AT876" s="4"/>
      <c r="AU876" s="4"/>
      <c r="AV876" s="35"/>
      <c r="AW876" s="4"/>
      <c r="AX876" s="156"/>
      <c r="AY876" s="104"/>
      <c r="AZ876" s="7"/>
      <c r="BA876" s="12"/>
      <c r="BB876" s="12"/>
      <c r="BC876" s="7"/>
      <c r="BD876" s="12"/>
      <c r="BE876" s="12"/>
      <c r="BF876" s="4"/>
      <c r="BG876" s="12"/>
      <c r="BH876" s="36"/>
      <c r="BI876" s="147"/>
      <c r="BJ876" s="12"/>
      <c r="BK876" s="36"/>
      <c r="BL876" s="147"/>
      <c r="BM876" s="12"/>
      <c r="BN876" s="36"/>
      <c r="BO876" s="147"/>
      <c r="BP876" s="160"/>
      <c r="BQ876" s="14"/>
      <c r="BR876" s="4"/>
      <c r="BS876" s="4"/>
      <c r="BU876" s="147"/>
      <c r="BV876" s="4"/>
      <c r="BW876" s="4"/>
      <c r="BX876" s="147"/>
      <c r="BY876" s="4"/>
      <c r="CA876" s="147"/>
      <c r="CB876" s="4"/>
      <c r="CD876" s="147"/>
      <c r="CF876" s="4"/>
      <c r="CG876" s="9"/>
      <c r="CH876" s="35"/>
      <c r="CI876" s="4"/>
      <c r="CJ876" s="145"/>
      <c r="CK876" s="4"/>
      <c r="CL876" s="4"/>
      <c r="CM876" s="4"/>
      <c r="CN876" s="4"/>
      <c r="CP876" s="29"/>
      <c r="CQ876" s="33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42"/>
      <c r="DQ876" s="78"/>
      <c r="DR876" s="101"/>
      <c r="DS876" s="33"/>
      <c r="DT876" s="29"/>
      <c r="DU876" s="29"/>
      <c r="DV876" s="29"/>
      <c r="DW876" s="29"/>
      <c r="DX876" s="29"/>
      <c r="DY876" s="29"/>
      <c r="DZ876" s="29"/>
      <c r="EA876" s="29"/>
      <c r="EB876" s="29"/>
      <c r="EC876" s="29"/>
      <c r="ED876" s="29"/>
      <c r="EE876" s="29"/>
      <c r="EF876" s="29"/>
      <c r="EG876" s="29"/>
      <c r="EH876" s="29"/>
      <c r="EI876" s="29"/>
      <c r="EJ876" s="29"/>
      <c r="EK876" s="29"/>
      <c r="EL876" s="29"/>
      <c r="EM876" s="29"/>
      <c r="EN876" s="29"/>
      <c r="EO876" s="29"/>
      <c r="EP876" s="29"/>
      <c r="EQ876" s="29"/>
      <c r="ER876" s="29"/>
      <c r="ES876" s="29"/>
      <c r="ET876" s="29"/>
      <c r="EU876" s="29"/>
      <c r="EV876" s="29"/>
      <c r="EW876" s="29"/>
      <c r="EX876" s="29"/>
      <c r="EY876" s="29"/>
      <c r="EZ876" s="29"/>
      <c r="FA876" s="119"/>
      <c r="FB876" s="119"/>
      <c r="FC876" s="119"/>
      <c r="FD876" s="119"/>
      <c r="FE876" s="119"/>
      <c r="FF876" s="119"/>
      <c r="FG876" s="119"/>
      <c r="FH876" s="119"/>
      <c r="FI876" s="119"/>
    </row>
    <row r="877" spans="1:165" s="45" customFormat="1" x14ac:dyDescent="0.25">
      <c r="A877" s="29"/>
      <c r="B877" s="35"/>
      <c r="C877" s="35"/>
      <c r="D877" s="4"/>
      <c r="E877" s="35"/>
      <c r="F877" s="4"/>
      <c r="G877" s="35"/>
      <c r="I877" s="35"/>
      <c r="K877" s="11"/>
      <c r="M877" s="4"/>
      <c r="N877" s="46"/>
      <c r="P877" s="35"/>
      <c r="Q877" s="29"/>
      <c r="R877" s="35"/>
      <c r="T877" s="23"/>
      <c r="U877" s="23"/>
      <c r="V877" s="96"/>
      <c r="W877" s="96"/>
      <c r="X877" s="23"/>
      <c r="Y877" s="96"/>
      <c r="Z877" s="96"/>
      <c r="AA877" s="23"/>
      <c r="AB877" s="96"/>
      <c r="AC877" s="96"/>
      <c r="AD877" s="23"/>
      <c r="AE877" s="96"/>
      <c r="AF877" s="96"/>
      <c r="AG877" s="23"/>
      <c r="AH877" s="96"/>
      <c r="AI877" s="96"/>
      <c r="AJ877" s="23"/>
      <c r="AK877" s="96"/>
      <c r="AL877" s="96"/>
      <c r="AM877" s="23"/>
      <c r="AN877" s="96"/>
      <c r="AO877" s="96"/>
      <c r="AP877" s="23"/>
      <c r="AQ877" s="96"/>
      <c r="AR877" s="96"/>
      <c r="AS877" s="23"/>
      <c r="AT877" s="4"/>
      <c r="AU877" s="4"/>
      <c r="AV877" s="35"/>
      <c r="AW877" s="4"/>
      <c r="AX877" s="156"/>
      <c r="AY877" s="104"/>
      <c r="AZ877" s="7"/>
      <c r="BA877" s="12"/>
      <c r="BB877" s="12"/>
      <c r="BC877" s="7"/>
      <c r="BD877" s="12"/>
      <c r="BE877" s="12"/>
      <c r="BF877" s="4"/>
      <c r="BG877" s="12"/>
      <c r="BH877" s="36"/>
      <c r="BI877" s="147"/>
      <c r="BJ877" s="12"/>
      <c r="BK877" s="36"/>
      <c r="BL877" s="147"/>
      <c r="BM877" s="12"/>
      <c r="BN877" s="36"/>
      <c r="BO877" s="147"/>
      <c r="BP877" s="160"/>
      <c r="BQ877" s="14"/>
      <c r="BR877" s="4"/>
      <c r="BS877" s="4"/>
      <c r="BU877" s="147"/>
      <c r="BV877" s="4"/>
      <c r="BW877" s="4"/>
      <c r="BX877" s="147"/>
      <c r="BY877" s="4"/>
      <c r="CA877" s="147"/>
      <c r="CB877" s="4"/>
      <c r="CD877" s="147"/>
      <c r="CF877" s="4"/>
      <c r="CG877" s="9"/>
      <c r="CH877" s="35"/>
      <c r="CI877" s="4"/>
      <c r="CJ877" s="145"/>
      <c r="CK877" s="4"/>
      <c r="CL877" s="4"/>
      <c r="CM877" s="4"/>
      <c r="CN877" s="4"/>
      <c r="CP877" s="29"/>
      <c r="CQ877" s="33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42"/>
      <c r="DQ877" s="78"/>
      <c r="DR877" s="101"/>
      <c r="DS877" s="33"/>
      <c r="DT877" s="29"/>
      <c r="DU877" s="29"/>
      <c r="DV877" s="29"/>
      <c r="DW877" s="29"/>
      <c r="DX877" s="29"/>
      <c r="DY877" s="29"/>
      <c r="DZ877" s="29"/>
      <c r="EA877" s="29"/>
      <c r="EB877" s="29"/>
      <c r="EC877" s="29"/>
      <c r="ED877" s="29"/>
      <c r="EE877" s="29"/>
      <c r="EF877" s="29"/>
      <c r="EG877" s="29"/>
      <c r="EH877" s="29"/>
      <c r="EI877" s="29"/>
      <c r="EJ877" s="29"/>
      <c r="EK877" s="29"/>
      <c r="EL877" s="29"/>
      <c r="EM877" s="29"/>
      <c r="EN877" s="29"/>
      <c r="EO877" s="29"/>
      <c r="EP877" s="29"/>
      <c r="EQ877" s="29"/>
      <c r="ER877" s="29"/>
      <c r="ES877" s="29"/>
      <c r="ET877" s="29"/>
      <c r="EU877" s="29"/>
      <c r="EV877" s="29"/>
      <c r="EW877" s="29"/>
      <c r="EX877" s="29"/>
      <c r="EY877" s="29"/>
      <c r="EZ877" s="29"/>
      <c r="FA877" s="119"/>
      <c r="FB877" s="119"/>
      <c r="FC877" s="119"/>
      <c r="FD877" s="119"/>
      <c r="FE877" s="119"/>
      <c r="FF877" s="119"/>
      <c r="FG877" s="119"/>
      <c r="FH877" s="119"/>
      <c r="FI877" s="119"/>
    </row>
    <row r="878" spans="1:165" s="45" customFormat="1" x14ac:dyDescent="0.25">
      <c r="A878" s="29"/>
      <c r="B878" s="35"/>
      <c r="C878" s="35"/>
      <c r="D878" s="4"/>
      <c r="E878" s="35"/>
      <c r="F878" s="4"/>
      <c r="G878" s="35"/>
      <c r="I878" s="35"/>
      <c r="K878" s="11"/>
      <c r="M878" s="4"/>
      <c r="N878" s="46"/>
      <c r="P878" s="35"/>
      <c r="Q878" s="29"/>
      <c r="R878" s="35"/>
      <c r="T878" s="23"/>
      <c r="U878" s="23"/>
      <c r="V878" s="96"/>
      <c r="W878" s="96"/>
      <c r="X878" s="23"/>
      <c r="Y878" s="96"/>
      <c r="Z878" s="96"/>
      <c r="AA878" s="23"/>
      <c r="AB878" s="96"/>
      <c r="AC878" s="96"/>
      <c r="AD878" s="23"/>
      <c r="AE878" s="96"/>
      <c r="AF878" s="96"/>
      <c r="AG878" s="23"/>
      <c r="AH878" s="96"/>
      <c r="AI878" s="96"/>
      <c r="AJ878" s="23"/>
      <c r="AK878" s="96"/>
      <c r="AL878" s="96"/>
      <c r="AM878" s="23"/>
      <c r="AN878" s="96"/>
      <c r="AO878" s="96"/>
      <c r="AP878" s="23"/>
      <c r="AQ878" s="96"/>
      <c r="AR878" s="96"/>
      <c r="AS878" s="23"/>
      <c r="AT878" s="4"/>
      <c r="AU878" s="4"/>
      <c r="AV878" s="35"/>
      <c r="AW878" s="4"/>
      <c r="AX878" s="156"/>
      <c r="AY878" s="104"/>
      <c r="AZ878" s="7"/>
      <c r="BA878" s="12"/>
      <c r="BB878" s="12"/>
      <c r="BC878" s="7"/>
      <c r="BD878" s="12"/>
      <c r="BE878" s="12"/>
      <c r="BF878" s="4"/>
      <c r="BG878" s="12"/>
      <c r="BH878" s="36"/>
      <c r="BI878" s="147"/>
      <c r="BJ878" s="12"/>
      <c r="BK878" s="36"/>
      <c r="BL878" s="147"/>
      <c r="BM878" s="12"/>
      <c r="BN878" s="36"/>
      <c r="BO878" s="147"/>
      <c r="BP878" s="160"/>
      <c r="BQ878" s="14"/>
      <c r="BR878" s="4"/>
      <c r="BS878" s="4"/>
      <c r="BU878" s="147"/>
      <c r="BV878" s="4"/>
      <c r="BW878" s="4"/>
      <c r="BX878" s="147"/>
      <c r="BY878" s="4"/>
      <c r="CA878" s="147"/>
      <c r="CB878" s="4"/>
      <c r="CD878" s="147"/>
      <c r="CF878" s="4"/>
      <c r="CG878" s="9"/>
      <c r="CH878" s="35"/>
      <c r="CI878" s="4"/>
      <c r="CJ878" s="145"/>
      <c r="CK878" s="4"/>
      <c r="CL878" s="4"/>
      <c r="CM878" s="4"/>
      <c r="CN878" s="4"/>
      <c r="CP878" s="29"/>
      <c r="CQ878" s="33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42"/>
      <c r="DQ878" s="78"/>
      <c r="DR878" s="101"/>
      <c r="DS878" s="33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  <c r="EG878" s="29"/>
      <c r="EH878" s="29"/>
      <c r="EI878" s="29"/>
      <c r="EJ878" s="29"/>
      <c r="EK878" s="29"/>
      <c r="EL878" s="29"/>
      <c r="EM878" s="29"/>
      <c r="EN878" s="29"/>
      <c r="EO878" s="29"/>
      <c r="EP878" s="29"/>
      <c r="EQ878" s="29"/>
      <c r="ER878" s="29"/>
      <c r="ES878" s="29"/>
      <c r="ET878" s="29"/>
      <c r="EU878" s="29"/>
      <c r="EV878" s="29"/>
      <c r="EW878" s="29"/>
      <c r="EX878" s="29"/>
      <c r="EY878" s="29"/>
      <c r="EZ878" s="29"/>
      <c r="FA878" s="119"/>
      <c r="FB878" s="119"/>
      <c r="FC878" s="119"/>
      <c r="FD878" s="119"/>
      <c r="FE878" s="119"/>
      <c r="FF878" s="119"/>
      <c r="FG878" s="119"/>
      <c r="FH878" s="119"/>
      <c r="FI878" s="119"/>
    </row>
    <row r="879" spans="1:165" s="45" customFormat="1" x14ac:dyDescent="0.25">
      <c r="A879" s="29"/>
      <c r="B879" s="35"/>
      <c r="C879" s="35"/>
      <c r="D879" s="4"/>
      <c r="E879" s="35"/>
      <c r="F879" s="4"/>
      <c r="G879" s="35"/>
      <c r="I879" s="35"/>
      <c r="K879" s="11"/>
      <c r="M879" s="4"/>
      <c r="N879" s="46"/>
      <c r="P879" s="35"/>
      <c r="Q879" s="29"/>
      <c r="R879" s="35"/>
      <c r="T879" s="23"/>
      <c r="U879" s="23"/>
      <c r="V879" s="96"/>
      <c r="W879" s="96"/>
      <c r="X879" s="23"/>
      <c r="Y879" s="96"/>
      <c r="Z879" s="96"/>
      <c r="AA879" s="23"/>
      <c r="AB879" s="96"/>
      <c r="AC879" s="96"/>
      <c r="AD879" s="23"/>
      <c r="AE879" s="96"/>
      <c r="AF879" s="96"/>
      <c r="AG879" s="23"/>
      <c r="AH879" s="96"/>
      <c r="AI879" s="96"/>
      <c r="AJ879" s="23"/>
      <c r="AK879" s="96"/>
      <c r="AL879" s="96"/>
      <c r="AM879" s="23"/>
      <c r="AN879" s="96"/>
      <c r="AO879" s="96"/>
      <c r="AP879" s="23"/>
      <c r="AQ879" s="96"/>
      <c r="AR879" s="96"/>
      <c r="AS879" s="23"/>
      <c r="AT879" s="4"/>
      <c r="AU879" s="4"/>
      <c r="AV879" s="35"/>
      <c r="AW879" s="4"/>
      <c r="AX879" s="156"/>
      <c r="AY879" s="104"/>
      <c r="AZ879" s="7"/>
      <c r="BA879" s="12"/>
      <c r="BB879" s="12"/>
      <c r="BC879" s="7"/>
      <c r="BD879" s="12"/>
      <c r="BE879" s="12"/>
      <c r="BF879" s="4"/>
      <c r="BG879" s="12"/>
      <c r="BH879" s="36"/>
      <c r="BI879" s="147"/>
      <c r="BJ879" s="12"/>
      <c r="BK879" s="36"/>
      <c r="BL879" s="147"/>
      <c r="BM879" s="12"/>
      <c r="BN879" s="36"/>
      <c r="BO879" s="147"/>
      <c r="BP879" s="160"/>
      <c r="BQ879" s="14"/>
      <c r="BR879" s="4"/>
      <c r="BS879" s="4"/>
      <c r="BU879" s="147"/>
      <c r="BV879" s="4"/>
      <c r="BW879" s="4"/>
      <c r="BX879" s="147"/>
      <c r="BY879" s="4"/>
      <c r="CA879" s="147"/>
      <c r="CB879" s="4"/>
      <c r="CD879" s="147"/>
      <c r="CF879" s="4"/>
      <c r="CG879" s="9"/>
      <c r="CH879" s="35"/>
      <c r="CI879" s="4"/>
      <c r="CJ879" s="145"/>
      <c r="CK879" s="4"/>
      <c r="CL879" s="4"/>
      <c r="CM879" s="4"/>
      <c r="CN879" s="4"/>
      <c r="CP879" s="29"/>
      <c r="CQ879" s="33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42"/>
      <c r="DQ879" s="78"/>
      <c r="DR879" s="101"/>
      <c r="DS879" s="33"/>
      <c r="DT879" s="29"/>
      <c r="DU879" s="29"/>
      <c r="DV879" s="29"/>
      <c r="DW879" s="29"/>
      <c r="DX879" s="29"/>
      <c r="DY879" s="29"/>
      <c r="DZ879" s="29"/>
      <c r="EA879" s="29"/>
      <c r="EB879" s="29"/>
      <c r="EC879" s="29"/>
      <c r="ED879" s="29"/>
      <c r="EE879" s="29"/>
      <c r="EF879" s="29"/>
      <c r="EG879" s="29"/>
      <c r="EH879" s="29"/>
      <c r="EI879" s="29"/>
      <c r="EJ879" s="29"/>
      <c r="EK879" s="29"/>
      <c r="EL879" s="29"/>
      <c r="EM879" s="29"/>
      <c r="EN879" s="29"/>
      <c r="EO879" s="29"/>
      <c r="EP879" s="29"/>
      <c r="EQ879" s="29"/>
      <c r="ER879" s="29"/>
      <c r="ES879" s="29"/>
      <c r="ET879" s="29"/>
      <c r="EU879" s="29"/>
      <c r="EV879" s="29"/>
      <c r="EW879" s="29"/>
      <c r="EX879" s="29"/>
      <c r="EY879" s="29"/>
      <c r="EZ879" s="29"/>
      <c r="FA879" s="119"/>
      <c r="FB879" s="119"/>
      <c r="FC879" s="119"/>
      <c r="FD879" s="119"/>
      <c r="FE879" s="119"/>
      <c r="FF879" s="119"/>
      <c r="FG879" s="119"/>
      <c r="FH879" s="119"/>
      <c r="FI879" s="119"/>
    </row>
    <row r="880" spans="1:165" s="45" customFormat="1" x14ac:dyDescent="0.25">
      <c r="A880" s="29"/>
      <c r="B880" s="35"/>
      <c r="C880" s="35"/>
      <c r="D880" s="4"/>
      <c r="E880" s="35"/>
      <c r="F880" s="4"/>
      <c r="G880" s="35"/>
      <c r="I880" s="35"/>
      <c r="K880" s="11"/>
      <c r="M880" s="4"/>
      <c r="N880" s="46"/>
      <c r="P880" s="35"/>
      <c r="Q880" s="29"/>
      <c r="R880" s="35"/>
      <c r="T880" s="23"/>
      <c r="U880" s="23"/>
      <c r="V880" s="96"/>
      <c r="W880" s="96"/>
      <c r="X880" s="23"/>
      <c r="Y880" s="96"/>
      <c r="Z880" s="96"/>
      <c r="AA880" s="23"/>
      <c r="AB880" s="96"/>
      <c r="AC880" s="96"/>
      <c r="AD880" s="23"/>
      <c r="AE880" s="96"/>
      <c r="AF880" s="96"/>
      <c r="AG880" s="23"/>
      <c r="AH880" s="96"/>
      <c r="AI880" s="96"/>
      <c r="AJ880" s="23"/>
      <c r="AK880" s="96"/>
      <c r="AL880" s="96"/>
      <c r="AM880" s="23"/>
      <c r="AN880" s="96"/>
      <c r="AO880" s="96"/>
      <c r="AP880" s="23"/>
      <c r="AQ880" s="96"/>
      <c r="AR880" s="96"/>
      <c r="AS880" s="23"/>
      <c r="AT880" s="4"/>
      <c r="AU880" s="4"/>
      <c r="AV880" s="35"/>
      <c r="AW880" s="4"/>
      <c r="AX880" s="156"/>
      <c r="AY880" s="104"/>
      <c r="AZ880" s="7"/>
      <c r="BA880" s="12"/>
      <c r="BB880" s="12"/>
      <c r="BC880" s="7"/>
      <c r="BD880" s="12"/>
      <c r="BE880" s="12"/>
      <c r="BF880" s="4"/>
      <c r="BG880" s="12"/>
      <c r="BH880" s="36"/>
      <c r="BI880" s="147"/>
      <c r="BJ880" s="12"/>
      <c r="BK880" s="36"/>
      <c r="BL880" s="147"/>
      <c r="BM880" s="12"/>
      <c r="BN880" s="36"/>
      <c r="BO880" s="147"/>
      <c r="BP880" s="160"/>
      <c r="BQ880" s="14"/>
      <c r="BR880" s="4"/>
      <c r="BS880" s="4"/>
      <c r="BU880" s="147"/>
      <c r="BV880" s="4"/>
      <c r="BW880" s="4"/>
      <c r="BX880" s="147"/>
      <c r="BY880" s="4"/>
      <c r="CA880" s="147"/>
      <c r="CB880" s="4"/>
      <c r="CD880" s="147"/>
      <c r="CF880" s="4"/>
      <c r="CG880" s="9"/>
      <c r="CH880" s="35"/>
      <c r="CI880" s="4"/>
      <c r="CJ880" s="145"/>
      <c r="CK880" s="4"/>
      <c r="CL880" s="4"/>
      <c r="CM880" s="4"/>
      <c r="CN880" s="4"/>
      <c r="CP880" s="29"/>
      <c r="CQ880" s="33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42"/>
      <c r="DQ880" s="78"/>
      <c r="DR880" s="101"/>
      <c r="DS880" s="33"/>
      <c r="DT880" s="29"/>
      <c r="DU880" s="29"/>
      <c r="DV880" s="29"/>
      <c r="DW880" s="29"/>
      <c r="DX880" s="29"/>
      <c r="DY880" s="29"/>
      <c r="DZ880" s="29"/>
      <c r="EA880" s="29"/>
      <c r="EB880" s="29"/>
      <c r="EC880" s="29"/>
      <c r="ED880" s="29"/>
      <c r="EE880" s="29"/>
      <c r="EF880" s="29"/>
      <c r="EG880" s="29"/>
      <c r="EH880" s="29"/>
      <c r="EI880" s="29"/>
      <c r="EJ880" s="29"/>
      <c r="EK880" s="29"/>
      <c r="EL880" s="29"/>
      <c r="EM880" s="29"/>
      <c r="EN880" s="29"/>
      <c r="EO880" s="29"/>
      <c r="EP880" s="29"/>
      <c r="EQ880" s="29"/>
      <c r="ER880" s="29"/>
      <c r="ES880" s="29"/>
      <c r="ET880" s="29"/>
      <c r="EU880" s="29"/>
      <c r="EV880" s="29"/>
      <c r="EW880" s="29"/>
      <c r="EX880" s="29"/>
      <c r="EY880" s="29"/>
      <c r="EZ880" s="29"/>
      <c r="FA880" s="119"/>
      <c r="FB880" s="119"/>
      <c r="FC880" s="119"/>
      <c r="FD880" s="119"/>
      <c r="FE880" s="119"/>
      <c r="FF880" s="119"/>
      <c r="FG880" s="119"/>
      <c r="FH880" s="119"/>
      <c r="FI880" s="119"/>
    </row>
    <row r="881" spans="1:165" s="45" customFormat="1" x14ac:dyDescent="0.25">
      <c r="A881" s="29"/>
      <c r="B881" s="35"/>
      <c r="C881" s="35"/>
      <c r="D881" s="4"/>
      <c r="E881" s="35"/>
      <c r="F881" s="4"/>
      <c r="G881" s="35"/>
      <c r="I881" s="35"/>
      <c r="K881" s="11"/>
      <c r="M881" s="4"/>
      <c r="N881" s="46"/>
      <c r="P881" s="35"/>
      <c r="Q881" s="29"/>
      <c r="R881" s="35"/>
      <c r="T881" s="23"/>
      <c r="U881" s="23"/>
      <c r="V881" s="96"/>
      <c r="W881" s="96"/>
      <c r="X881" s="23"/>
      <c r="Y881" s="96"/>
      <c r="Z881" s="96"/>
      <c r="AA881" s="23"/>
      <c r="AB881" s="96"/>
      <c r="AC881" s="96"/>
      <c r="AD881" s="23"/>
      <c r="AE881" s="96"/>
      <c r="AF881" s="96"/>
      <c r="AG881" s="23"/>
      <c r="AH881" s="96"/>
      <c r="AI881" s="96"/>
      <c r="AJ881" s="23"/>
      <c r="AK881" s="96"/>
      <c r="AL881" s="96"/>
      <c r="AM881" s="23"/>
      <c r="AN881" s="96"/>
      <c r="AO881" s="96"/>
      <c r="AP881" s="23"/>
      <c r="AQ881" s="96"/>
      <c r="AR881" s="96"/>
      <c r="AS881" s="23"/>
      <c r="AT881" s="4"/>
      <c r="AU881" s="4"/>
      <c r="AV881" s="35"/>
      <c r="AW881" s="4"/>
      <c r="AX881" s="156"/>
      <c r="AY881" s="104"/>
      <c r="AZ881" s="7"/>
      <c r="BA881" s="12"/>
      <c r="BB881" s="12"/>
      <c r="BC881" s="7"/>
      <c r="BD881" s="12"/>
      <c r="BE881" s="12"/>
      <c r="BF881" s="4"/>
      <c r="BG881" s="12"/>
      <c r="BH881" s="36"/>
      <c r="BI881" s="147"/>
      <c r="BJ881" s="12"/>
      <c r="BK881" s="36"/>
      <c r="BL881" s="147"/>
      <c r="BM881" s="12"/>
      <c r="BN881" s="36"/>
      <c r="BO881" s="147"/>
      <c r="BP881" s="160"/>
      <c r="BQ881" s="14"/>
      <c r="BR881" s="4"/>
      <c r="BS881" s="4"/>
      <c r="BU881" s="147"/>
      <c r="BV881" s="4"/>
      <c r="BW881" s="4"/>
      <c r="BX881" s="147"/>
      <c r="BY881" s="4"/>
      <c r="CA881" s="147"/>
      <c r="CB881" s="4"/>
      <c r="CD881" s="147"/>
      <c r="CF881" s="4"/>
      <c r="CG881" s="9"/>
      <c r="CH881" s="35"/>
      <c r="CI881" s="4"/>
      <c r="CJ881" s="145"/>
      <c r="CK881" s="4"/>
      <c r="CL881" s="4"/>
      <c r="CM881" s="4"/>
      <c r="CN881" s="4"/>
      <c r="CP881" s="29"/>
      <c r="CQ881" s="33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42"/>
      <c r="DQ881" s="78"/>
      <c r="DR881" s="101"/>
      <c r="DS881" s="33"/>
      <c r="DT881" s="29"/>
      <c r="DU881" s="29"/>
      <c r="DV881" s="29"/>
      <c r="DW881" s="29"/>
      <c r="DX881" s="29"/>
      <c r="DY881" s="29"/>
      <c r="DZ881" s="29"/>
      <c r="EA881" s="29"/>
      <c r="EB881" s="29"/>
      <c r="EC881" s="29"/>
      <c r="ED881" s="29"/>
      <c r="EE881" s="29"/>
      <c r="EF881" s="29"/>
      <c r="EG881" s="29"/>
      <c r="EH881" s="29"/>
      <c r="EI881" s="29"/>
      <c r="EJ881" s="29"/>
      <c r="EK881" s="29"/>
      <c r="EL881" s="29"/>
      <c r="EM881" s="29"/>
      <c r="EN881" s="29"/>
      <c r="EO881" s="29"/>
      <c r="EP881" s="29"/>
      <c r="EQ881" s="29"/>
      <c r="ER881" s="29"/>
      <c r="ES881" s="29"/>
      <c r="ET881" s="29"/>
      <c r="EU881" s="29"/>
      <c r="EV881" s="29"/>
      <c r="EW881" s="29"/>
      <c r="EX881" s="29"/>
      <c r="EY881" s="29"/>
      <c r="EZ881" s="29"/>
      <c r="FA881" s="119"/>
      <c r="FB881" s="119"/>
      <c r="FC881" s="119"/>
      <c r="FD881" s="119"/>
      <c r="FE881" s="119"/>
      <c r="FF881" s="119"/>
      <c r="FG881" s="119"/>
      <c r="FH881" s="119"/>
      <c r="FI881" s="119"/>
    </row>
    <row r="882" spans="1:165" s="45" customFormat="1" x14ac:dyDescent="0.25">
      <c r="A882" s="29"/>
      <c r="B882" s="35"/>
      <c r="C882" s="35"/>
      <c r="D882" s="4"/>
      <c r="E882" s="35"/>
      <c r="F882" s="4"/>
      <c r="G882" s="35"/>
      <c r="I882" s="35"/>
      <c r="K882" s="11"/>
      <c r="M882" s="4"/>
      <c r="N882" s="46"/>
      <c r="P882" s="35"/>
      <c r="Q882" s="29"/>
      <c r="R882" s="35"/>
      <c r="T882" s="23"/>
      <c r="U882" s="23"/>
      <c r="V882" s="96"/>
      <c r="W882" s="96"/>
      <c r="X882" s="23"/>
      <c r="Y882" s="96"/>
      <c r="Z882" s="96"/>
      <c r="AA882" s="23"/>
      <c r="AB882" s="96"/>
      <c r="AC882" s="96"/>
      <c r="AD882" s="23"/>
      <c r="AE882" s="96"/>
      <c r="AF882" s="96"/>
      <c r="AG882" s="23"/>
      <c r="AH882" s="96"/>
      <c r="AI882" s="96"/>
      <c r="AJ882" s="23"/>
      <c r="AK882" s="96"/>
      <c r="AL882" s="96"/>
      <c r="AM882" s="23"/>
      <c r="AN882" s="96"/>
      <c r="AO882" s="96"/>
      <c r="AP882" s="23"/>
      <c r="AQ882" s="96"/>
      <c r="AR882" s="96"/>
      <c r="AS882" s="23"/>
      <c r="AT882" s="4"/>
      <c r="AU882" s="4"/>
      <c r="AV882" s="35"/>
      <c r="AW882" s="4"/>
      <c r="AX882" s="156"/>
      <c r="AY882" s="104"/>
      <c r="AZ882" s="7"/>
      <c r="BA882" s="12"/>
      <c r="BB882" s="12"/>
      <c r="BC882" s="7"/>
      <c r="BD882" s="12"/>
      <c r="BE882" s="12"/>
      <c r="BF882" s="4"/>
      <c r="BG882" s="12"/>
      <c r="BH882" s="36"/>
      <c r="BI882" s="147"/>
      <c r="BJ882" s="12"/>
      <c r="BK882" s="36"/>
      <c r="BL882" s="147"/>
      <c r="BM882" s="12"/>
      <c r="BN882" s="36"/>
      <c r="BO882" s="147"/>
      <c r="BP882" s="160"/>
      <c r="BQ882" s="14"/>
      <c r="BR882" s="4"/>
      <c r="BS882" s="4"/>
      <c r="BU882" s="147"/>
      <c r="BV882" s="4"/>
      <c r="BW882" s="4"/>
      <c r="BX882" s="147"/>
      <c r="BY882" s="4"/>
      <c r="CA882" s="147"/>
      <c r="CB882" s="4"/>
      <c r="CD882" s="147"/>
      <c r="CF882" s="4"/>
      <c r="CG882" s="9"/>
      <c r="CH882" s="35"/>
      <c r="CI882" s="4"/>
      <c r="CJ882" s="145"/>
      <c r="CK882" s="4"/>
      <c r="CL882" s="4"/>
      <c r="CM882" s="4"/>
      <c r="CN882" s="4"/>
      <c r="CP882" s="29"/>
      <c r="CQ882" s="33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42"/>
      <c r="DQ882" s="78"/>
      <c r="DR882" s="101"/>
      <c r="DS882" s="33"/>
      <c r="DT882" s="29"/>
      <c r="DU882" s="29"/>
      <c r="DV882" s="29"/>
      <c r="DW882" s="29"/>
      <c r="DX882" s="29"/>
      <c r="DY882" s="29"/>
      <c r="DZ882" s="29"/>
      <c r="EA882" s="29"/>
      <c r="EB882" s="29"/>
      <c r="EC882" s="29"/>
      <c r="ED882" s="29"/>
      <c r="EE882" s="29"/>
      <c r="EF882" s="29"/>
      <c r="EG882" s="29"/>
      <c r="EH882" s="29"/>
      <c r="EI882" s="29"/>
      <c r="EJ882" s="29"/>
      <c r="EK882" s="29"/>
      <c r="EL882" s="29"/>
      <c r="EM882" s="29"/>
      <c r="EN882" s="29"/>
      <c r="EO882" s="29"/>
      <c r="EP882" s="29"/>
      <c r="EQ882" s="29"/>
      <c r="ER882" s="29"/>
      <c r="ES882" s="29"/>
      <c r="ET882" s="29"/>
      <c r="EU882" s="29"/>
      <c r="EV882" s="29"/>
      <c r="EW882" s="29"/>
      <c r="EX882" s="29"/>
      <c r="EY882" s="29"/>
      <c r="EZ882" s="29"/>
      <c r="FA882" s="119"/>
      <c r="FB882" s="119"/>
      <c r="FC882" s="119"/>
      <c r="FD882" s="119"/>
      <c r="FE882" s="119"/>
      <c r="FF882" s="119"/>
      <c r="FG882" s="119"/>
      <c r="FH882" s="119"/>
      <c r="FI882" s="119"/>
    </row>
    <row r="883" spans="1:165" s="45" customFormat="1" x14ac:dyDescent="0.25">
      <c r="A883" s="29"/>
      <c r="B883" s="35"/>
      <c r="C883" s="35"/>
      <c r="D883" s="4"/>
      <c r="E883" s="35"/>
      <c r="F883" s="4"/>
      <c r="G883" s="35"/>
      <c r="I883" s="35"/>
      <c r="K883" s="11"/>
      <c r="M883" s="4"/>
      <c r="N883" s="46"/>
      <c r="P883" s="35"/>
      <c r="Q883" s="29"/>
      <c r="R883" s="35"/>
      <c r="T883" s="23"/>
      <c r="U883" s="23"/>
      <c r="V883" s="96"/>
      <c r="W883" s="96"/>
      <c r="X883" s="23"/>
      <c r="Y883" s="96"/>
      <c r="Z883" s="96"/>
      <c r="AA883" s="23"/>
      <c r="AB883" s="96"/>
      <c r="AC883" s="96"/>
      <c r="AD883" s="23"/>
      <c r="AE883" s="96"/>
      <c r="AF883" s="96"/>
      <c r="AG883" s="23"/>
      <c r="AH883" s="96"/>
      <c r="AI883" s="96"/>
      <c r="AJ883" s="23"/>
      <c r="AK883" s="96"/>
      <c r="AL883" s="96"/>
      <c r="AM883" s="23"/>
      <c r="AN883" s="96"/>
      <c r="AO883" s="96"/>
      <c r="AP883" s="23"/>
      <c r="AQ883" s="96"/>
      <c r="AR883" s="96"/>
      <c r="AS883" s="23"/>
      <c r="AT883" s="4"/>
      <c r="AU883" s="4"/>
      <c r="AV883" s="35"/>
      <c r="AW883" s="4"/>
      <c r="AX883" s="156"/>
      <c r="AY883" s="104"/>
      <c r="AZ883" s="7"/>
      <c r="BA883" s="12"/>
      <c r="BB883" s="12"/>
      <c r="BC883" s="7"/>
      <c r="BD883" s="12"/>
      <c r="BE883" s="12"/>
      <c r="BF883" s="4"/>
      <c r="BG883" s="12"/>
      <c r="BH883" s="36"/>
      <c r="BI883" s="147"/>
      <c r="BJ883" s="12"/>
      <c r="BK883" s="36"/>
      <c r="BL883" s="147"/>
      <c r="BM883" s="12"/>
      <c r="BN883" s="36"/>
      <c r="BO883" s="147"/>
      <c r="BP883" s="160"/>
      <c r="BQ883" s="14"/>
      <c r="BR883" s="4"/>
      <c r="BS883" s="4"/>
      <c r="BU883" s="147"/>
      <c r="BV883" s="4"/>
      <c r="BW883" s="4"/>
      <c r="BX883" s="147"/>
      <c r="BY883" s="4"/>
      <c r="CA883" s="147"/>
      <c r="CB883" s="4"/>
      <c r="CD883" s="147"/>
      <c r="CF883" s="4"/>
      <c r="CG883" s="9"/>
      <c r="CH883" s="35"/>
      <c r="CI883" s="4"/>
      <c r="CJ883" s="145"/>
      <c r="CK883" s="4"/>
      <c r="CL883" s="4"/>
      <c r="CM883" s="4"/>
      <c r="CN883" s="4"/>
      <c r="CP883" s="29"/>
      <c r="CQ883" s="33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42"/>
      <c r="DQ883" s="78"/>
      <c r="DR883" s="101"/>
      <c r="DS883" s="33"/>
      <c r="DT883" s="29"/>
      <c r="DU883" s="29"/>
      <c r="DV883" s="29"/>
      <c r="DW883" s="29"/>
      <c r="DX883" s="29"/>
      <c r="DY883" s="29"/>
      <c r="DZ883" s="29"/>
      <c r="EA883" s="29"/>
      <c r="EB883" s="29"/>
      <c r="EC883" s="29"/>
      <c r="ED883" s="29"/>
      <c r="EE883" s="29"/>
      <c r="EF883" s="29"/>
      <c r="EG883" s="29"/>
      <c r="EH883" s="29"/>
      <c r="EI883" s="29"/>
      <c r="EJ883" s="29"/>
      <c r="EK883" s="29"/>
      <c r="EL883" s="29"/>
      <c r="EM883" s="29"/>
      <c r="EN883" s="29"/>
      <c r="EO883" s="29"/>
      <c r="EP883" s="29"/>
      <c r="EQ883" s="29"/>
      <c r="ER883" s="29"/>
      <c r="ES883" s="29"/>
      <c r="ET883" s="29"/>
      <c r="EU883" s="29"/>
      <c r="EV883" s="29"/>
      <c r="EW883" s="29"/>
      <c r="EX883" s="29"/>
      <c r="EY883" s="29"/>
      <c r="EZ883" s="29"/>
      <c r="FA883" s="119"/>
      <c r="FB883" s="119"/>
      <c r="FC883" s="119"/>
      <c r="FD883" s="119"/>
      <c r="FE883" s="119"/>
      <c r="FF883" s="119"/>
      <c r="FG883" s="119"/>
      <c r="FH883" s="119"/>
      <c r="FI883" s="119"/>
    </row>
    <row r="884" spans="1:165" s="45" customFormat="1" x14ac:dyDescent="0.25">
      <c r="A884" s="29"/>
      <c r="B884" s="35"/>
      <c r="C884" s="35"/>
      <c r="D884" s="4"/>
      <c r="E884" s="35"/>
      <c r="F884" s="4"/>
      <c r="G884" s="35"/>
      <c r="I884" s="35"/>
      <c r="K884" s="11"/>
      <c r="M884" s="4"/>
      <c r="N884" s="46"/>
      <c r="P884" s="35"/>
      <c r="Q884" s="29"/>
      <c r="R884" s="35"/>
      <c r="T884" s="23"/>
      <c r="U884" s="23"/>
      <c r="V884" s="96"/>
      <c r="W884" s="96"/>
      <c r="X884" s="23"/>
      <c r="Y884" s="96"/>
      <c r="Z884" s="96"/>
      <c r="AA884" s="23"/>
      <c r="AB884" s="96"/>
      <c r="AC884" s="96"/>
      <c r="AD884" s="23"/>
      <c r="AE884" s="96"/>
      <c r="AF884" s="96"/>
      <c r="AG884" s="23"/>
      <c r="AH884" s="96"/>
      <c r="AI884" s="96"/>
      <c r="AJ884" s="23"/>
      <c r="AK884" s="96"/>
      <c r="AL884" s="96"/>
      <c r="AM884" s="23"/>
      <c r="AN884" s="96"/>
      <c r="AO884" s="96"/>
      <c r="AP884" s="23"/>
      <c r="AQ884" s="96"/>
      <c r="AR884" s="96"/>
      <c r="AS884" s="23"/>
      <c r="AT884" s="4"/>
      <c r="AU884" s="4"/>
      <c r="AV884" s="35"/>
      <c r="AW884" s="4"/>
      <c r="AX884" s="156"/>
      <c r="AY884" s="104"/>
      <c r="AZ884" s="7"/>
      <c r="BA884" s="12"/>
      <c r="BB884" s="12"/>
      <c r="BC884" s="7"/>
      <c r="BD884" s="12"/>
      <c r="BE884" s="12"/>
      <c r="BF884" s="4"/>
      <c r="BG884" s="12"/>
      <c r="BH884" s="36"/>
      <c r="BI884" s="147"/>
      <c r="BJ884" s="12"/>
      <c r="BK884" s="36"/>
      <c r="BL884" s="147"/>
      <c r="BM884" s="12"/>
      <c r="BN884" s="36"/>
      <c r="BO884" s="147"/>
      <c r="BP884" s="160"/>
      <c r="BQ884" s="14"/>
      <c r="BR884" s="4"/>
      <c r="BS884" s="4"/>
      <c r="BU884" s="147"/>
      <c r="BV884" s="4"/>
      <c r="BW884" s="4"/>
      <c r="BX884" s="147"/>
      <c r="BY884" s="4"/>
      <c r="CA884" s="147"/>
      <c r="CB884" s="4"/>
      <c r="CD884" s="147"/>
      <c r="CF884" s="4"/>
      <c r="CG884" s="9"/>
      <c r="CH884" s="35"/>
      <c r="CI884" s="4"/>
      <c r="CJ884" s="145"/>
      <c r="CK884" s="4"/>
      <c r="CL884" s="4"/>
      <c r="CM884" s="4"/>
      <c r="CN884" s="4"/>
      <c r="CP884" s="29"/>
      <c r="CQ884" s="33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42"/>
      <c r="DQ884" s="78"/>
      <c r="DR884" s="101"/>
      <c r="DS884" s="33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  <c r="EG884" s="29"/>
      <c r="EH884" s="29"/>
      <c r="EI884" s="29"/>
      <c r="EJ884" s="29"/>
      <c r="EK884" s="29"/>
      <c r="EL884" s="29"/>
      <c r="EM884" s="29"/>
      <c r="EN884" s="29"/>
      <c r="EO884" s="29"/>
      <c r="EP884" s="29"/>
      <c r="EQ884" s="29"/>
      <c r="ER884" s="29"/>
      <c r="ES884" s="29"/>
      <c r="ET884" s="29"/>
      <c r="EU884" s="29"/>
      <c r="EV884" s="29"/>
      <c r="EW884" s="29"/>
      <c r="EX884" s="29"/>
      <c r="EY884" s="29"/>
      <c r="EZ884" s="29"/>
      <c r="FA884" s="119"/>
      <c r="FB884" s="119"/>
      <c r="FC884" s="119"/>
      <c r="FD884" s="119"/>
      <c r="FE884" s="119"/>
      <c r="FF884" s="119"/>
      <c r="FG884" s="119"/>
      <c r="FH884" s="119"/>
      <c r="FI884" s="119"/>
    </row>
    <row r="885" spans="1:165" s="45" customFormat="1" x14ac:dyDescent="0.25">
      <c r="A885" s="29"/>
      <c r="B885" s="35"/>
      <c r="C885" s="35"/>
      <c r="D885" s="4"/>
      <c r="E885" s="35"/>
      <c r="F885" s="4"/>
      <c r="G885" s="35"/>
      <c r="I885" s="35"/>
      <c r="K885" s="11"/>
      <c r="M885" s="4"/>
      <c r="N885" s="46"/>
      <c r="P885" s="35"/>
      <c r="Q885" s="29"/>
      <c r="R885" s="35"/>
      <c r="T885" s="23"/>
      <c r="U885" s="23"/>
      <c r="V885" s="96"/>
      <c r="W885" s="96"/>
      <c r="X885" s="23"/>
      <c r="Y885" s="96"/>
      <c r="Z885" s="96"/>
      <c r="AA885" s="23"/>
      <c r="AB885" s="96"/>
      <c r="AC885" s="96"/>
      <c r="AD885" s="23"/>
      <c r="AE885" s="96"/>
      <c r="AF885" s="96"/>
      <c r="AG885" s="23"/>
      <c r="AH885" s="96"/>
      <c r="AI885" s="96"/>
      <c r="AJ885" s="23"/>
      <c r="AK885" s="96"/>
      <c r="AL885" s="96"/>
      <c r="AM885" s="23"/>
      <c r="AN885" s="96"/>
      <c r="AO885" s="96"/>
      <c r="AP885" s="23"/>
      <c r="AQ885" s="96"/>
      <c r="AR885" s="96"/>
      <c r="AS885" s="23"/>
      <c r="AT885" s="4"/>
      <c r="AU885" s="4"/>
      <c r="AV885" s="35"/>
      <c r="AW885" s="4"/>
      <c r="AX885" s="156"/>
      <c r="AY885" s="104"/>
      <c r="AZ885" s="7"/>
      <c r="BA885" s="12"/>
      <c r="BB885" s="12"/>
      <c r="BC885" s="7"/>
      <c r="BD885" s="12"/>
      <c r="BE885" s="12"/>
      <c r="BF885" s="4"/>
      <c r="BG885" s="12"/>
      <c r="BH885" s="36"/>
      <c r="BI885" s="147"/>
      <c r="BJ885" s="12"/>
      <c r="BK885" s="36"/>
      <c r="BL885" s="147"/>
      <c r="BM885" s="12"/>
      <c r="BN885" s="36"/>
      <c r="BO885" s="147"/>
      <c r="BP885" s="160"/>
      <c r="BQ885" s="14"/>
      <c r="BR885" s="4"/>
      <c r="BS885" s="4"/>
      <c r="BU885" s="147"/>
      <c r="BV885" s="4"/>
      <c r="BW885" s="4"/>
      <c r="BX885" s="147"/>
      <c r="BY885" s="4"/>
      <c r="CA885" s="147"/>
      <c r="CB885" s="4"/>
      <c r="CD885" s="147"/>
      <c r="CF885" s="4"/>
      <c r="CG885" s="9"/>
      <c r="CH885" s="35"/>
      <c r="CI885" s="4"/>
      <c r="CJ885" s="145"/>
      <c r="CK885" s="4"/>
      <c r="CL885" s="4"/>
      <c r="CM885" s="4"/>
      <c r="CN885" s="4"/>
      <c r="CP885" s="29"/>
      <c r="CQ885" s="33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42"/>
      <c r="DQ885" s="78"/>
      <c r="DR885" s="101"/>
      <c r="DS885" s="33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  <c r="EG885" s="29"/>
      <c r="EH885" s="29"/>
      <c r="EI885" s="29"/>
      <c r="EJ885" s="29"/>
      <c r="EK885" s="29"/>
      <c r="EL885" s="29"/>
      <c r="EM885" s="29"/>
      <c r="EN885" s="29"/>
      <c r="EO885" s="29"/>
      <c r="EP885" s="29"/>
      <c r="EQ885" s="29"/>
      <c r="ER885" s="29"/>
      <c r="ES885" s="29"/>
      <c r="ET885" s="29"/>
      <c r="EU885" s="29"/>
      <c r="EV885" s="29"/>
      <c r="EW885" s="29"/>
      <c r="EX885" s="29"/>
      <c r="EY885" s="29"/>
      <c r="EZ885" s="29"/>
      <c r="FA885" s="119"/>
      <c r="FB885" s="119"/>
      <c r="FC885" s="119"/>
      <c r="FD885" s="119"/>
      <c r="FE885" s="119"/>
      <c r="FF885" s="119"/>
      <c r="FG885" s="119"/>
      <c r="FH885" s="119"/>
      <c r="FI885" s="119"/>
    </row>
    <row r="886" spans="1:165" s="45" customFormat="1" x14ac:dyDescent="0.25">
      <c r="A886" s="29"/>
      <c r="B886" s="35"/>
      <c r="C886" s="35"/>
      <c r="D886" s="4"/>
      <c r="E886" s="35"/>
      <c r="F886" s="4"/>
      <c r="G886" s="35"/>
      <c r="I886" s="35"/>
      <c r="K886" s="11"/>
      <c r="M886" s="4"/>
      <c r="N886" s="46"/>
      <c r="P886" s="35"/>
      <c r="Q886" s="29"/>
      <c r="R886" s="35"/>
      <c r="T886" s="23"/>
      <c r="U886" s="23"/>
      <c r="V886" s="96"/>
      <c r="W886" s="96"/>
      <c r="X886" s="23"/>
      <c r="Y886" s="96"/>
      <c r="Z886" s="96"/>
      <c r="AA886" s="23"/>
      <c r="AB886" s="96"/>
      <c r="AC886" s="96"/>
      <c r="AD886" s="23"/>
      <c r="AE886" s="96"/>
      <c r="AF886" s="96"/>
      <c r="AG886" s="23"/>
      <c r="AH886" s="96"/>
      <c r="AI886" s="96"/>
      <c r="AJ886" s="23"/>
      <c r="AK886" s="96"/>
      <c r="AL886" s="96"/>
      <c r="AM886" s="23"/>
      <c r="AN886" s="96"/>
      <c r="AO886" s="96"/>
      <c r="AP886" s="23"/>
      <c r="AQ886" s="96"/>
      <c r="AR886" s="96"/>
      <c r="AS886" s="23"/>
      <c r="AT886" s="4"/>
      <c r="AU886" s="4"/>
      <c r="AV886" s="35"/>
      <c r="AW886" s="4"/>
      <c r="AX886" s="156"/>
      <c r="AY886" s="104"/>
      <c r="AZ886" s="7"/>
      <c r="BA886" s="12"/>
      <c r="BB886" s="12"/>
      <c r="BC886" s="7"/>
      <c r="BD886" s="12"/>
      <c r="BE886" s="12"/>
      <c r="BF886" s="4"/>
      <c r="BG886" s="12"/>
      <c r="BH886" s="36"/>
      <c r="BI886" s="147"/>
      <c r="BJ886" s="12"/>
      <c r="BK886" s="36"/>
      <c r="BL886" s="147"/>
      <c r="BM886" s="12"/>
      <c r="BN886" s="36"/>
      <c r="BO886" s="147"/>
      <c r="BP886" s="160"/>
      <c r="BQ886" s="14"/>
      <c r="BR886" s="4"/>
      <c r="BS886" s="4"/>
      <c r="BU886" s="147"/>
      <c r="BV886" s="4"/>
      <c r="BW886" s="4"/>
      <c r="BX886" s="147"/>
      <c r="BY886" s="4"/>
      <c r="CA886" s="147"/>
      <c r="CB886" s="4"/>
      <c r="CD886" s="147"/>
      <c r="CF886" s="4"/>
      <c r="CG886" s="9"/>
      <c r="CH886" s="35"/>
      <c r="CI886" s="4"/>
      <c r="CJ886" s="145"/>
      <c r="CK886" s="4"/>
      <c r="CL886" s="4"/>
      <c r="CM886" s="4"/>
      <c r="CN886" s="4"/>
      <c r="CP886" s="29"/>
      <c r="CQ886" s="33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42"/>
      <c r="DQ886" s="78"/>
      <c r="DR886" s="101"/>
      <c r="DS886" s="33"/>
      <c r="DT886" s="29"/>
      <c r="DU886" s="29"/>
      <c r="DV886" s="29"/>
      <c r="DW886" s="29"/>
      <c r="DX886" s="29"/>
      <c r="DY886" s="29"/>
      <c r="DZ886" s="29"/>
      <c r="EA886" s="29"/>
      <c r="EB886" s="29"/>
      <c r="EC886" s="29"/>
      <c r="ED886" s="29"/>
      <c r="EE886" s="29"/>
      <c r="EF886" s="29"/>
      <c r="EG886" s="29"/>
      <c r="EH886" s="29"/>
      <c r="EI886" s="29"/>
      <c r="EJ886" s="29"/>
      <c r="EK886" s="29"/>
      <c r="EL886" s="29"/>
      <c r="EM886" s="29"/>
      <c r="EN886" s="29"/>
      <c r="EO886" s="29"/>
      <c r="EP886" s="29"/>
      <c r="EQ886" s="29"/>
      <c r="ER886" s="29"/>
      <c r="ES886" s="29"/>
      <c r="ET886" s="29"/>
      <c r="EU886" s="29"/>
      <c r="EV886" s="29"/>
      <c r="EW886" s="29"/>
      <c r="EX886" s="29"/>
      <c r="EY886" s="29"/>
      <c r="EZ886" s="29"/>
      <c r="FA886" s="119"/>
      <c r="FB886" s="119"/>
      <c r="FC886" s="119"/>
      <c r="FD886" s="119"/>
      <c r="FE886" s="119"/>
      <c r="FF886" s="119"/>
      <c r="FG886" s="119"/>
      <c r="FH886" s="119"/>
      <c r="FI886" s="119"/>
    </row>
    <row r="887" spans="1:165" s="45" customFormat="1" x14ac:dyDescent="0.25">
      <c r="A887" s="29"/>
      <c r="B887" s="35"/>
      <c r="C887" s="35"/>
      <c r="D887" s="4"/>
      <c r="E887" s="35"/>
      <c r="F887" s="4"/>
      <c r="G887" s="35"/>
      <c r="I887" s="35"/>
      <c r="K887" s="11"/>
      <c r="M887" s="4"/>
      <c r="N887" s="46"/>
      <c r="P887" s="35"/>
      <c r="Q887" s="29"/>
      <c r="R887" s="35"/>
      <c r="T887" s="23"/>
      <c r="U887" s="23"/>
      <c r="V887" s="96"/>
      <c r="W887" s="96"/>
      <c r="X887" s="23"/>
      <c r="Y887" s="96"/>
      <c r="Z887" s="96"/>
      <c r="AA887" s="23"/>
      <c r="AB887" s="96"/>
      <c r="AC887" s="96"/>
      <c r="AD887" s="23"/>
      <c r="AE887" s="96"/>
      <c r="AF887" s="96"/>
      <c r="AG887" s="23"/>
      <c r="AH887" s="96"/>
      <c r="AI887" s="96"/>
      <c r="AJ887" s="23"/>
      <c r="AK887" s="96"/>
      <c r="AL887" s="96"/>
      <c r="AM887" s="23"/>
      <c r="AN887" s="96"/>
      <c r="AO887" s="96"/>
      <c r="AP887" s="23"/>
      <c r="AQ887" s="96"/>
      <c r="AR887" s="96"/>
      <c r="AS887" s="23"/>
      <c r="AT887" s="4"/>
      <c r="AU887" s="4"/>
      <c r="AV887" s="35"/>
      <c r="AW887" s="4"/>
      <c r="AX887" s="156"/>
      <c r="AY887" s="104"/>
      <c r="AZ887" s="7"/>
      <c r="BA887" s="12"/>
      <c r="BB887" s="12"/>
      <c r="BC887" s="7"/>
      <c r="BD887" s="12"/>
      <c r="BE887" s="12"/>
      <c r="BF887" s="4"/>
      <c r="BG887" s="12"/>
      <c r="BH887" s="36"/>
      <c r="BI887" s="147"/>
      <c r="BJ887" s="12"/>
      <c r="BK887" s="36"/>
      <c r="BL887" s="147"/>
      <c r="BM887" s="12"/>
      <c r="BN887" s="36"/>
      <c r="BO887" s="147"/>
      <c r="BP887" s="160"/>
      <c r="BQ887" s="14"/>
      <c r="BR887" s="4"/>
      <c r="BS887" s="4"/>
      <c r="BU887" s="147"/>
      <c r="BV887" s="4"/>
      <c r="BW887" s="4"/>
      <c r="BX887" s="147"/>
      <c r="BY887" s="4"/>
      <c r="CA887" s="147"/>
      <c r="CB887" s="4"/>
      <c r="CD887" s="147"/>
      <c r="CF887" s="4"/>
      <c r="CG887" s="9"/>
      <c r="CH887" s="35"/>
      <c r="CI887" s="4"/>
      <c r="CJ887" s="145"/>
      <c r="CK887" s="4"/>
      <c r="CL887" s="4"/>
      <c r="CM887" s="4"/>
      <c r="CN887" s="4"/>
      <c r="CP887" s="29"/>
      <c r="CQ887" s="33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42"/>
      <c r="DQ887" s="78"/>
      <c r="DR887" s="101"/>
      <c r="DS887" s="33"/>
      <c r="DT887" s="29"/>
      <c r="DU887" s="29"/>
      <c r="DV887" s="29"/>
      <c r="DW887" s="29"/>
      <c r="DX887" s="29"/>
      <c r="DY887" s="29"/>
      <c r="DZ887" s="29"/>
      <c r="EA887" s="29"/>
      <c r="EB887" s="29"/>
      <c r="EC887" s="29"/>
      <c r="ED887" s="29"/>
      <c r="EE887" s="29"/>
      <c r="EF887" s="29"/>
      <c r="EG887" s="29"/>
      <c r="EH887" s="29"/>
      <c r="EI887" s="29"/>
      <c r="EJ887" s="29"/>
      <c r="EK887" s="29"/>
      <c r="EL887" s="29"/>
      <c r="EM887" s="29"/>
      <c r="EN887" s="29"/>
      <c r="EO887" s="29"/>
      <c r="EP887" s="29"/>
      <c r="EQ887" s="29"/>
      <c r="ER887" s="29"/>
      <c r="ES887" s="29"/>
      <c r="ET887" s="29"/>
      <c r="EU887" s="29"/>
      <c r="EV887" s="29"/>
      <c r="EW887" s="29"/>
      <c r="EX887" s="29"/>
      <c r="EY887" s="29"/>
      <c r="EZ887" s="29"/>
      <c r="FA887" s="119"/>
      <c r="FB887" s="119"/>
      <c r="FC887" s="119"/>
      <c r="FD887" s="119"/>
      <c r="FE887" s="119"/>
      <c r="FF887" s="119"/>
      <c r="FG887" s="119"/>
      <c r="FH887" s="119"/>
      <c r="FI887" s="119"/>
    </row>
    <row r="888" spans="1:165" s="45" customFormat="1" x14ac:dyDescent="0.25">
      <c r="A888" s="29"/>
      <c r="B888" s="35"/>
      <c r="C888" s="35"/>
      <c r="D888" s="4"/>
      <c r="E888" s="35"/>
      <c r="F888" s="4"/>
      <c r="G888" s="35"/>
      <c r="I888" s="35"/>
      <c r="K888" s="11"/>
      <c r="M888" s="4"/>
      <c r="N888" s="46"/>
      <c r="P888" s="35"/>
      <c r="Q888" s="29"/>
      <c r="R888" s="35"/>
      <c r="T888" s="23"/>
      <c r="U888" s="23"/>
      <c r="V888" s="96"/>
      <c r="W888" s="96"/>
      <c r="X888" s="23"/>
      <c r="Y888" s="96"/>
      <c r="Z888" s="96"/>
      <c r="AA888" s="23"/>
      <c r="AB888" s="96"/>
      <c r="AC888" s="96"/>
      <c r="AD888" s="23"/>
      <c r="AE888" s="96"/>
      <c r="AF888" s="96"/>
      <c r="AG888" s="23"/>
      <c r="AH888" s="96"/>
      <c r="AI888" s="96"/>
      <c r="AJ888" s="23"/>
      <c r="AK888" s="96"/>
      <c r="AL888" s="96"/>
      <c r="AM888" s="23"/>
      <c r="AN888" s="96"/>
      <c r="AO888" s="96"/>
      <c r="AP888" s="23"/>
      <c r="AQ888" s="96"/>
      <c r="AR888" s="96"/>
      <c r="AS888" s="23"/>
      <c r="AT888" s="4"/>
      <c r="AU888" s="4"/>
      <c r="AV888" s="35"/>
      <c r="AW888" s="4"/>
      <c r="AX888" s="156"/>
      <c r="AY888" s="104"/>
      <c r="AZ888" s="7"/>
      <c r="BA888" s="12"/>
      <c r="BB888" s="12"/>
      <c r="BC888" s="7"/>
      <c r="BD888" s="12"/>
      <c r="BE888" s="12"/>
      <c r="BF888" s="4"/>
      <c r="BG888" s="12"/>
      <c r="BH888" s="36"/>
      <c r="BI888" s="147"/>
      <c r="BJ888" s="12"/>
      <c r="BK888" s="36"/>
      <c r="BL888" s="147"/>
      <c r="BM888" s="12"/>
      <c r="BN888" s="36"/>
      <c r="BO888" s="147"/>
      <c r="BP888" s="160"/>
      <c r="BQ888" s="14"/>
      <c r="BR888" s="4"/>
      <c r="BS888" s="4"/>
      <c r="BU888" s="147"/>
      <c r="BV888" s="4"/>
      <c r="BW888" s="4"/>
      <c r="BX888" s="147"/>
      <c r="BY888" s="4"/>
      <c r="CA888" s="147"/>
      <c r="CB888" s="4"/>
      <c r="CD888" s="147"/>
      <c r="CF888" s="4"/>
      <c r="CG888" s="9"/>
      <c r="CH888" s="35"/>
      <c r="CI888" s="4"/>
      <c r="CJ888" s="145"/>
      <c r="CK888" s="4"/>
      <c r="CL888" s="4"/>
      <c r="CM888" s="4"/>
      <c r="CN888" s="4"/>
      <c r="CP888" s="29"/>
      <c r="CQ888" s="33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42"/>
      <c r="DQ888" s="78"/>
      <c r="DR888" s="101"/>
      <c r="DS888" s="33"/>
      <c r="DT888" s="29"/>
      <c r="DU888" s="29"/>
      <c r="DV888" s="29"/>
      <c r="DW888" s="29"/>
      <c r="DX888" s="29"/>
      <c r="DY888" s="29"/>
      <c r="DZ888" s="29"/>
      <c r="EA888" s="29"/>
      <c r="EB888" s="29"/>
      <c r="EC888" s="29"/>
      <c r="ED888" s="29"/>
      <c r="EE888" s="29"/>
      <c r="EF888" s="29"/>
      <c r="EG888" s="29"/>
      <c r="EH888" s="29"/>
      <c r="EI888" s="29"/>
      <c r="EJ888" s="29"/>
      <c r="EK888" s="29"/>
      <c r="EL888" s="29"/>
      <c r="EM888" s="29"/>
      <c r="EN888" s="29"/>
      <c r="EO888" s="29"/>
      <c r="EP888" s="29"/>
      <c r="EQ888" s="29"/>
      <c r="ER888" s="29"/>
      <c r="ES888" s="29"/>
      <c r="ET888" s="29"/>
      <c r="EU888" s="29"/>
      <c r="EV888" s="29"/>
      <c r="EW888" s="29"/>
      <c r="EX888" s="29"/>
      <c r="EY888" s="29"/>
      <c r="EZ888" s="29"/>
      <c r="FA888" s="119"/>
      <c r="FB888" s="119"/>
      <c r="FC888" s="119"/>
      <c r="FD888" s="119"/>
      <c r="FE888" s="119"/>
      <c r="FF888" s="119"/>
      <c r="FG888" s="119"/>
      <c r="FH888" s="119"/>
      <c r="FI888" s="119"/>
    </row>
    <row r="889" spans="1:165" s="45" customFormat="1" x14ac:dyDescent="0.25">
      <c r="A889" s="29"/>
      <c r="B889" s="35"/>
      <c r="C889" s="35"/>
      <c r="D889" s="4"/>
      <c r="E889" s="35"/>
      <c r="F889" s="4"/>
      <c r="G889" s="35"/>
      <c r="I889" s="35"/>
      <c r="K889" s="11"/>
      <c r="M889" s="4"/>
      <c r="N889" s="46"/>
      <c r="P889" s="35"/>
      <c r="Q889" s="29"/>
      <c r="R889" s="35"/>
      <c r="T889" s="23"/>
      <c r="U889" s="23"/>
      <c r="V889" s="96"/>
      <c r="W889" s="96"/>
      <c r="X889" s="23"/>
      <c r="Y889" s="96"/>
      <c r="Z889" s="96"/>
      <c r="AA889" s="23"/>
      <c r="AB889" s="96"/>
      <c r="AC889" s="96"/>
      <c r="AD889" s="23"/>
      <c r="AE889" s="96"/>
      <c r="AF889" s="96"/>
      <c r="AG889" s="23"/>
      <c r="AH889" s="96"/>
      <c r="AI889" s="96"/>
      <c r="AJ889" s="23"/>
      <c r="AK889" s="96"/>
      <c r="AL889" s="96"/>
      <c r="AM889" s="23"/>
      <c r="AN889" s="96"/>
      <c r="AO889" s="96"/>
      <c r="AP889" s="23"/>
      <c r="AQ889" s="96"/>
      <c r="AR889" s="96"/>
      <c r="AS889" s="23"/>
      <c r="AT889" s="4"/>
      <c r="AU889" s="4"/>
      <c r="AV889" s="35"/>
      <c r="AW889" s="4"/>
      <c r="AX889" s="156"/>
      <c r="AY889" s="104"/>
      <c r="AZ889" s="7"/>
      <c r="BA889" s="12"/>
      <c r="BB889" s="12"/>
      <c r="BC889" s="7"/>
      <c r="BD889" s="12"/>
      <c r="BE889" s="12"/>
      <c r="BF889" s="4"/>
      <c r="BG889" s="12"/>
      <c r="BH889" s="36"/>
      <c r="BI889" s="147"/>
      <c r="BJ889" s="12"/>
      <c r="BK889" s="36"/>
      <c r="BL889" s="147"/>
      <c r="BM889" s="12"/>
      <c r="BN889" s="36"/>
      <c r="BO889" s="147"/>
      <c r="BP889" s="160"/>
      <c r="BQ889" s="14"/>
      <c r="BR889" s="4"/>
      <c r="BS889" s="4"/>
      <c r="BU889" s="147"/>
      <c r="BV889" s="4"/>
      <c r="BW889" s="4"/>
      <c r="BX889" s="147"/>
      <c r="BY889" s="4"/>
      <c r="CA889" s="147"/>
      <c r="CB889" s="4"/>
      <c r="CD889" s="147"/>
      <c r="CF889" s="4"/>
      <c r="CG889" s="9"/>
      <c r="CH889" s="35"/>
      <c r="CI889" s="4"/>
      <c r="CJ889" s="145"/>
      <c r="CK889" s="4"/>
      <c r="CL889" s="4"/>
      <c r="CM889" s="4"/>
      <c r="CN889" s="4"/>
      <c r="CP889" s="29"/>
      <c r="CQ889" s="33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42"/>
      <c r="DQ889" s="78"/>
      <c r="DR889" s="101"/>
      <c r="DS889" s="33"/>
      <c r="DT889" s="29"/>
      <c r="DU889" s="29"/>
      <c r="DV889" s="29"/>
      <c r="DW889" s="29"/>
      <c r="DX889" s="29"/>
      <c r="DY889" s="29"/>
      <c r="DZ889" s="29"/>
      <c r="EA889" s="29"/>
      <c r="EB889" s="29"/>
      <c r="EC889" s="29"/>
      <c r="ED889" s="29"/>
      <c r="EE889" s="29"/>
      <c r="EF889" s="29"/>
      <c r="EG889" s="29"/>
      <c r="EH889" s="29"/>
      <c r="EI889" s="29"/>
      <c r="EJ889" s="29"/>
      <c r="EK889" s="29"/>
      <c r="EL889" s="29"/>
      <c r="EM889" s="29"/>
      <c r="EN889" s="29"/>
      <c r="EO889" s="29"/>
      <c r="EP889" s="29"/>
      <c r="EQ889" s="29"/>
      <c r="ER889" s="29"/>
      <c r="ES889" s="29"/>
      <c r="ET889" s="29"/>
      <c r="EU889" s="29"/>
      <c r="EV889" s="29"/>
      <c r="EW889" s="29"/>
      <c r="EX889" s="29"/>
      <c r="EY889" s="29"/>
      <c r="EZ889" s="29"/>
      <c r="FA889" s="119"/>
      <c r="FB889" s="119"/>
      <c r="FC889" s="119"/>
      <c r="FD889" s="119"/>
      <c r="FE889" s="119"/>
      <c r="FF889" s="119"/>
      <c r="FG889" s="119"/>
      <c r="FH889" s="119"/>
      <c r="FI889" s="119"/>
    </row>
    <row r="890" spans="1:165" s="45" customFormat="1" x14ac:dyDescent="0.25">
      <c r="A890" s="29"/>
      <c r="B890" s="35"/>
      <c r="C890" s="35"/>
      <c r="D890" s="4"/>
      <c r="E890" s="35"/>
      <c r="F890" s="4"/>
      <c r="G890" s="35"/>
      <c r="I890" s="35"/>
      <c r="K890" s="11"/>
      <c r="M890" s="4"/>
      <c r="N890" s="46"/>
      <c r="P890" s="35"/>
      <c r="Q890" s="29"/>
      <c r="R890" s="35"/>
      <c r="T890" s="23"/>
      <c r="U890" s="23"/>
      <c r="V890" s="96"/>
      <c r="W890" s="96"/>
      <c r="X890" s="23"/>
      <c r="Y890" s="96"/>
      <c r="Z890" s="96"/>
      <c r="AA890" s="23"/>
      <c r="AB890" s="96"/>
      <c r="AC890" s="96"/>
      <c r="AD890" s="23"/>
      <c r="AE890" s="96"/>
      <c r="AF890" s="96"/>
      <c r="AG890" s="23"/>
      <c r="AH890" s="96"/>
      <c r="AI890" s="96"/>
      <c r="AJ890" s="23"/>
      <c r="AK890" s="96"/>
      <c r="AL890" s="96"/>
      <c r="AM890" s="23"/>
      <c r="AN890" s="96"/>
      <c r="AO890" s="96"/>
      <c r="AP890" s="23"/>
      <c r="AQ890" s="96"/>
      <c r="AR890" s="96"/>
      <c r="AS890" s="23"/>
      <c r="AT890" s="4"/>
      <c r="AU890" s="4"/>
      <c r="AV890" s="35"/>
      <c r="AW890" s="4"/>
      <c r="AX890" s="156"/>
      <c r="AY890" s="104"/>
      <c r="AZ890" s="7"/>
      <c r="BA890" s="12"/>
      <c r="BB890" s="12"/>
      <c r="BC890" s="7"/>
      <c r="BD890" s="12"/>
      <c r="BE890" s="12"/>
      <c r="BF890" s="4"/>
      <c r="BG890" s="12"/>
      <c r="BH890" s="36"/>
      <c r="BI890" s="147"/>
      <c r="BJ890" s="12"/>
      <c r="BK890" s="36"/>
      <c r="BL890" s="147"/>
      <c r="BM890" s="12"/>
      <c r="BN890" s="36"/>
      <c r="BO890" s="147"/>
      <c r="BP890" s="160"/>
      <c r="BQ890" s="14"/>
      <c r="BR890" s="4"/>
      <c r="BS890" s="4"/>
      <c r="BU890" s="147"/>
      <c r="BV890" s="4"/>
      <c r="BW890" s="4"/>
      <c r="BX890" s="147"/>
      <c r="BY890" s="4"/>
      <c r="CA890" s="147"/>
      <c r="CB890" s="4"/>
      <c r="CD890" s="147"/>
      <c r="CF890" s="4"/>
      <c r="CG890" s="9"/>
      <c r="CH890" s="35"/>
      <c r="CI890" s="4"/>
      <c r="CJ890" s="145"/>
      <c r="CK890" s="4"/>
      <c r="CL890" s="4"/>
      <c r="CM890" s="4"/>
      <c r="CN890" s="4"/>
      <c r="CP890" s="29"/>
      <c r="CQ890" s="33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42"/>
      <c r="DQ890" s="78"/>
      <c r="DR890" s="101"/>
      <c r="DS890" s="33"/>
      <c r="DT890" s="29"/>
      <c r="DU890" s="29"/>
      <c r="DV890" s="29"/>
      <c r="DW890" s="29"/>
      <c r="DX890" s="29"/>
      <c r="DY890" s="29"/>
      <c r="DZ890" s="29"/>
      <c r="EA890" s="29"/>
      <c r="EB890" s="29"/>
      <c r="EC890" s="29"/>
      <c r="ED890" s="29"/>
      <c r="EE890" s="29"/>
      <c r="EF890" s="29"/>
      <c r="EG890" s="29"/>
      <c r="EH890" s="29"/>
      <c r="EI890" s="29"/>
      <c r="EJ890" s="29"/>
      <c r="EK890" s="29"/>
      <c r="EL890" s="29"/>
      <c r="EM890" s="29"/>
      <c r="EN890" s="29"/>
      <c r="EO890" s="29"/>
      <c r="EP890" s="29"/>
      <c r="EQ890" s="29"/>
      <c r="ER890" s="29"/>
      <c r="ES890" s="29"/>
      <c r="ET890" s="29"/>
      <c r="EU890" s="29"/>
      <c r="EV890" s="29"/>
      <c r="EW890" s="29"/>
      <c r="EX890" s="29"/>
      <c r="EY890" s="29"/>
      <c r="EZ890" s="29"/>
      <c r="FA890" s="119"/>
      <c r="FB890" s="119"/>
      <c r="FC890" s="119"/>
      <c r="FD890" s="119"/>
      <c r="FE890" s="119"/>
      <c r="FF890" s="119"/>
      <c r="FG890" s="119"/>
      <c r="FH890" s="119"/>
      <c r="FI890" s="119"/>
    </row>
    <row r="891" spans="1:165" s="45" customFormat="1" x14ac:dyDescent="0.25">
      <c r="A891" s="29"/>
      <c r="B891" s="35"/>
      <c r="C891" s="35"/>
      <c r="D891" s="4"/>
      <c r="E891" s="35"/>
      <c r="F891" s="4"/>
      <c r="G891" s="35"/>
      <c r="I891" s="35"/>
      <c r="K891" s="11"/>
      <c r="M891" s="4"/>
      <c r="N891" s="46"/>
      <c r="P891" s="35"/>
      <c r="Q891" s="29"/>
      <c r="R891" s="35"/>
      <c r="T891" s="23"/>
      <c r="U891" s="23"/>
      <c r="V891" s="96"/>
      <c r="W891" s="96"/>
      <c r="X891" s="23"/>
      <c r="Y891" s="96"/>
      <c r="Z891" s="96"/>
      <c r="AA891" s="23"/>
      <c r="AB891" s="96"/>
      <c r="AC891" s="96"/>
      <c r="AD891" s="23"/>
      <c r="AE891" s="96"/>
      <c r="AF891" s="96"/>
      <c r="AG891" s="23"/>
      <c r="AH891" s="96"/>
      <c r="AI891" s="96"/>
      <c r="AJ891" s="23"/>
      <c r="AK891" s="96"/>
      <c r="AL891" s="96"/>
      <c r="AM891" s="23"/>
      <c r="AN891" s="96"/>
      <c r="AO891" s="96"/>
      <c r="AP891" s="23"/>
      <c r="AQ891" s="96"/>
      <c r="AR891" s="96"/>
      <c r="AS891" s="23"/>
      <c r="AT891" s="4"/>
      <c r="AU891" s="4"/>
      <c r="AV891" s="35"/>
      <c r="AW891" s="4"/>
      <c r="AX891" s="156"/>
      <c r="AY891" s="104"/>
      <c r="AZ891" s="7"/>
      <c r="BA891" s="12"/>
      <c r="BB891" s="12"/>
      <c r="BC891" s="7"/>
      <c r="BD891" s="12"/>
      <c r="BE891" s="12"/>
      <c r="BF891" s="4"/>
      <c r="BG891" s="12"/>
      <c r="BH891" s="36"/>
      <c r="BI891" s="147"/>
      <c r="BJ891" s="12"/>
      <c r="BK891" s="36"/>
      <c r="BL891" s="147"/>
      <c r="BM891" s="12"/>
      <c r="BN891" s="36"/>
      <c r="BO891" s="147"/>
      <c r="BP891" s="160"/>
      <c r="BQ891" s="14"/>
      <c r="BR891" s="4"/>
      <c r="BS891" s="4"/>
      <c r="BU891" s="147"/>
      <c r="BV891" s="4"/>
      <c r="BW891" s="4"/>
      <c r="BX891" s="147"/>
      <c r="BY891" s="4"/>
      <c r="CA891" s="147"/>
      <c r="CB891" s="4"/>
      <c r="CD891" s="147"/>
      <c r="CF891" s="4"/>
      <c r="CG891" s="9"/>
      <c r="CH891" s="35"/>
      <c r="CI891" s="4"/>
      <c r="CJ891" s="145"/>
      <c r="CK891" s="4"/>
      <c r="CL891" s="4"/>
      <c r="CM891" s="4"/>
      <c r="CN891" s="4"/>
      <c r="CP891" s="29"/>
      <c r="CQ891" s="33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42"/>
      <c r="DQ891" s="78"/>
      <c r="DR891" s="101"/>
      <c r="DS891" s="33"/>
      <c r="DT891" s="29"/>
      <c r="DU891" s="29"/>
      <c r="DV891" s="29"/>
      <c r="DW891" s="29"/>
      <c r="DX891" s="29"/>
      <c r="DY891" s="29"/>
      <c r="DZ891" s="29"/>
      <c r="EA891" s="29"/>
      <c r="EB891" s="29"/>
      <c r="EC891" s="29"/>
      <c r="ED891" s="29"/>
      <c r="EE891" s="29"/>
      <c r="EF891" s="29"/>
      <c r="EG891" s="29"/>
      <c r="EH891" s="29"/>
      <c r="EI891" s="29"/>
      <c r="EJ891" s="29"/>
      <c r="EK891" s="29"/>
      <c r="EL891" s="29"/>
      <c r="EM891" s="29"/>
      <c r="EN891" s="29"/>
      <c r="EO891" s="29"/>
      <c r="EP891" s="29"/>
      <c r="EQ891" s="29"/>
      <c r="ER891" s="29"/>
      <c r="ES891" s="29"/>
      <c r="ET891" s="29"/>
      <c r="EU891" s="29"/>
      <c r="EV891" s="29"/>
      <c r="EW891" s="29"/>
      <c r="EX891" s="29"/>
      <c r="EY891" s="29"/>
      <c r="EZ891" s="29"/>
      <c r="FA891" s="119"/>
      <c r="FB891" s="119"/>
      <c r="FC891" s="119"/>
      <c r="FD891" s="119"/>
      <c r="FE891" s="119"/>
      <c r="FF891" s="119"/>
      <c r="FG891" s="119"/>
      <c r="FH891" s="119"/>
      <c r="FI891" s="119"/>
    </row>
    <row r="892" spans="1:165" s="45" customFormat="1" x14ac:dyDescent="0.25">
      <c r="A892" s="29"/>
      <c r="B892" s="35"/>
      <c r="C892" s="35"/>
      <c r="D892" s="4"/>
      <c r="E892" s="35"/>
      <c r="F892" s="4"/>
      <c r="G892" s="35"/>
      <c r="I892" s="35"/>
      <c r="K892" s="11"/>
      <c r="M892" s="4"/>
      <c r="N892" s="46"/>
      <c r="P892" s="35"/>
      <c r="Q892" s="29"/>
      <c r="R892" s="35"/>
      <c r="T892" s="23"/>
      <c r="U892" s="23"/>
      <c r="V892" s="96"/>
      <c r="W892" s="96"/>
      <c r="X892" s="23"/>
      <c r="Y892" s="96"/>
      <c r="Z892" s="96"/>
      <c r="AA892" s="23"/>
      <c r="AB892" s="96"/>
      <c r="AC892" s="96"/>
      <c r="AD892" s="23"/>
      <c r="AE892" s="96"/>
      <c r="AF892" s="96"/>
      <c r="AG892" s="23"/>
      <c r="AH892" s="96"/>
      <c r="AI892" s="96"/>
      <c r="AJ892" s="23"/>
      <c r="AK892" s="96"/>
      <c r="AL892" s="96"/>
      <c r="AM892" s="23"/>
      <c r="AN892" s="96"/>
      <c r="AO892" s="96"/>
      <c r="AP892" s="23"/>
      <c r="AQ892" s="96"/>
      <c r="AR892" s="96"/>
      <c r="AS892" s="23"/>
      <c r="AT892" s="4"/>
      <c r="AU892" s="4"/>
      <c r="AV892" s="35"/>
      <c r="AW892" s="4"/>
      <c r="AX892" s="156"/>
      <c r="AY892" s="104"/>
      <c r="AZ892" s="7"/>
      <c r="BA892" s="12"/>
      <c r="BB892" s="12"/>
      <c r="BC892" s="7"/>
      <c r="BD892" s="12"/>
      <c r="BE892" s="12"/>
      <c r="BF892" s="4"/>
      <c r="BG892" s="12"/>
      <c r="BH892" s="36"/>
      <c r="BI892" s="147"/>
      <c r="BJ892" s="12"/>
      <c r="BK892" s="36"/>
      <c r="BL892" s="147"/>
      <c r="BM892" s="12"/>
      <c r="BN892" s="36"/>
      <c r="BO892" s="147"/>
      <c r="BP892" s="160"/>
      <c r="BQ892" s="14"/>
      <c r="BR892" s="4"/>
      <c r="BS892" s="4"/>
      <c r="BU892" s="147"/>
      <c r="BV892" s="4"/>
      <c r="BW892" s="4"/>
      <c r="BX892" s="147"/>
      <c r="BY892" s="4"/>
      <c r="CA892" s="147"/>
      <c r="CB892" s="4"/>
      <c r="CD892" s="147"/>
      <c r="CF892" s="4"/>
      <c r="CG892" s="9"/>
      <c r="CH892" s="35"/>
      <c r="CI892" s="4"/>
      <c r="CJ892" s="145"/>
      <c r="CK892" s="4"/>
      <c r="CL892" s="4"/>
      <c r="CM892" s="4"/>
      <c r="CN892" s="4"/>
      <c r="CP892" s="29"/>
      <c r="CQ892" s="33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42"/>
      <c r="DQ892" s="78"/>
      <c r="DR892" s="101"/>
      <c r="DS892" s="33"/>
      <c r="DT892" s="29"/>
      <c r="DU892" s="29"/>
      <c r="DV892" s="29"/>
      <c r="DW892" s="29"/>
      <c r="DX892" s="29"/>
      <c r="DY892" s="29"/>
      <c r="DZ892" s="29"/>
      <c r="EA892" s="29"/>
      <c r="EB892" s="29"/>
      <c r="EC892" s="29"/>
      <c r="ED892" s="29"/>
      <c r="EE892" s="29"/>
      <c r="EF892" s="29"/>
      <c r="EG892" s="29"/>
      <c r="EH892" s="29"/>
      <c r="EI892" s="29"/>
      <c r="EJ892" s="29"/>
      <c r="EK892" s="29"/>
      <c r="EL892" s="29"/>
      <c r="EM892" s="29"/>
      <c r="EN892" s="29"/>
      <c r="EO892" s="29"/>
      <c r="EP892" s="29"/>
      <c r="EQ892" s="29"/>
      <c r="ER892" s="29"/>
      <c r="ES892" s="29"/>
      <c r="ET892" s="29"/>
      <c r="EU892" s="29"/>
      <c r="EV892" s="29"/>
      <c r="EW892" s="29"/>
      <c r="EX892" s="29"/>
      <c r="EY892" s="29"/>
      <c r="EZ892" s="29"/>
      <c r="FA892" s="119"/>
      <c r="FB892" s="119"/>
      <c r="FC892" s="119"/>
      <c r="FD892" s="119"/>
      <c r="FE892" s="119"/>
      <c r="FF892" s="119"/>
      <c r="FG892" s="119"/>
      <c r="FH892" s="119"/>
      <c r="FI892" s="119"/>
    </row>
    <row r="893" spans="1:165" s="45" customFormat="1" x14ac:dyDescent="0.25">
      <c r="A893" s="29"/>
      <c r="B893" s="35"/>
      <c r="C893" s="35"/>
      <c r="D893" s="4"/>
      <c r="E893" s="35"/>
      <c r="F893" s="4"/>
      <c r="G893" s="35"/>
      <c r="I893" s="35"/>
      <c r="K893" s="11"/>
      <c r="M893" s="4"/>
      <c r="N893" s="46"/>
      <c r="P893" s="35"/>
      <c r="Q893" s="29"/>
      <c r="R893" s="35"/>
      <c r="T893" s="23"/>
      <c r="U893" s="23"/>
      <c r="V893" s="96"/>
      <c r="W893" s="96"/>
      <c r="X893" s="23"/>
      <c r="Y893" s="96"/>
      <c r="Z893" s="96"/>
      <c r="AA893" s="23"/>
      <c r="AB893" s="96"/>
      <c r="AC893" s="96"/>
      <c r="AD893" s="23"/>
      <c r="AE893" s="96"/>
      <c r="AF893" s="96"/>
      <c r="AG893" s="23"/>
      <c r="AH893" s="96"/>
      <c r="AI893" s="96"/>
      <c r="AJ893" s="23"/>
      <c r="AK893" s="96"/>
      <c r="AL893" s="96"/>
      <c r="AM893" s="23"/>
      <c r="AN893" s="96"/>
      <c r="AO893" s="96"/>
      <c r="AP893" s="23"/>
      <c r="AQ893" s="96"/>
      <c r="AR893" s="96"/>
      <c r="AS893" s="23"/>
      <c r="AT893" s="4"/>
      <c r="AU893" s="4"/>
      <c r="AV893" s="35"/>
      <c r="AW893" s="4"/>
      <c r="AX893" s="156"/>
      <c r="AY893" s="104"/>
      <c r="AZ893" s="7"/>
      <c r="BA893" s="12"/>
      <c r="BB893" s="12"/>
      <c r="BC893" s="7"/>
      <c r="BD893" s="12"/>
      <c r="BE893" s="12"/>
      <c r="BF893" s="4"/>
      <c r="BG893" s="12"/>
      <c r="BH893" s="36"/>
      <c r="BI893" s="147"/>
      <c r="BJ893" s="12"/>
      <c r="BK893" s="36"/>
      <c r="BL893" s="147"/>
      <c r="BM893" s="12"/>
      <c r="BN893" s="36"/>
      <c r="BO893" s="147"/>
      <c r="BP893" s="160"/>
      <c r="BQ893" s="14"/>
      <c r="BR893" s="4"/>
      <c r="BS893" s="4"/>
      <c r="BU893" s="147"/>
      <c r="BV893" s="4"/>
      <c r="BW893" s="4"/>
      <c r="BX893" s="147"/>
      <c r="BY893" s="4"/>
      <c r="CA893" s="147"/>
      <c r="CB893" s="4"/>
      <c r="CD893" s="147"/>
      <c r="CF893" s="4"/>
      <c r="CG893" s="9"/>
      <c r="CH893" s="35"/>
      <c r="CI893" s="4"/>
      <c r="CJ893" s="145"/>
      <c r="CK893" s="4"/>
      <c r="CL893" s="4"/>
      <c r="CM893" s="4"/>
      <c r="CN893" s="4"/>
      <c r="CP893" s="29"/>
      <c r="CQ893" s="33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42"/>
      <c r="DQ893" s="78"/>
      <c r="DR893" s="101"/>
      <c r="DS893" s="33"/>
      <c r="DT893" s="29"/>
      <c r="DU893" s="29"/>
      <c r="DV893" s="29"/>
      <c r="DW893" s="29"/>
      <c r="DX893" s="29"/>
      <c r="DY893" s="29"/>
      <c r="DZ893" s="29"/>
      <c r="EA893" s="29"/>
      <c r="EB893" s="29"/>
      <c r="EC893" s="29"/>
      <c r="ED893" s="29"/>
      <c r="EE893" s="29"/>
      <c r="EF893" s="29"/>
      <c r="EG893" s="29"/>
      <c r="EH893" s="29"/>
      <c r="EI893" s="29"/>
      <c r="EJ893" s="29"/>
      <c r="EK893" s="29"/>
      <c r="EL893" s="29"/>
      <c r="EM893" s="29"/>
      <c r="EN893" s="29"/>
      <c r="EO893" s="29"/>
      <c r="EP893" s="29"/>
      <c r="EQ893" s="29"/>
      <c r="ER893" s="29"/>
      <c r="ES893" s="29"/>
      <c r="ET893" s="29"/>
      <c r="EU893" s="29"/>
      <c r="EV893" s="29"/>
      <c r="EW893" s="29"/>
      <c r="EX893" s="29"/>
      <c r="EY893" s="29"/>
      <c r="EZ893" s="29"/>
      <c r="FA893" s="119"/>
      <c r="FB893" s="119"/>
      <c r="FC893" s="119"/>
      <c r="FD893" s="119"/>
      <c r="FE893" s="119"/>
      <c r="FF893" s="119"/>
      <c r="FG893" s="119"/>
      <c r="FH893" s="119"/>
      <c r="FI893" s="119"/>
    </row>
    <row r="894" spans="1:165" s="45" customFormat="1" x14ac:dyDescent="0.25">
      <c r="A894" s="29"/>
      <c r="B894" s="35"/>
      <c r="C894" s="35"/>
      <c r="D894" s="4"/>
      <c r="E894" s="35"/>
      <c r="F894" s="4"/>
      <c r="G894" s="35"/>
      <c r="I894" s="35"/>
      <c r="K894" s="11"/>
      <c r="M894" s="4"/>
      <c r="N894" s="46"/>
      <c r="P894" s="35"/>
      <c r="Q894" s="29"/>
      <c r="R894" s="35"/>
      <c r="T894" s="23"/>
      <c r="U894" s="23"/>
      <c r="V894" s="96"/>
      <c r="W894" s="96"/>
      <c r="X894" s="23"/>
      <c r="Y894" s="96"/>
      <c r="Z894" s="96"/>
      <c r="AA894" s="23"/>
      <c r="AB894" s="96"/>
      <c r="AC894" s="96"/>
      <c r="AD894" s="23"/>
      <c r="AE894" s="96"/>
      <c r="AF894" s="96"/>
      <c r="AG894" s="23"/>
      <c r="AH894" s="96"/>
      <c r="AI894" s="96"/>
      <c r="AJ894" s="23"/>
      <c r="AK894" s="96"/>
      <c r="AL894" s="96"/>
      <c r="AM894" s="23"/>
      <c r="AN894" s="96"/>
      <c r="AO894" s="96"/>
      <c r="AP894" s="23"/>
      <c r="AQ894" s="96"/>
      <c r="AR894" s="96"/>
      <c r="AS894" s="23"/>
      <c r="AT894" s="4"/>
      <c r="AU894" s="4"/>
      <c r="AV894" s="35"/>
      <c r="AW894" s="4"/>
      <c r="AX894" s="156"/>
      <c r="AY894" s="104"/>
      <c r="AZ894" s="7"/>
      <c r="BA894" s="12"/>
      <c r="BB894" s="12"/>
      <c r="BC894" s="7"/>
      <c r="BD894" s="12"/>
      <c r="BE894" s="12"/>
      <c r="BF894" s="4"/>
      <c r="BG894" s="12"/>
      <c r="BH894" s="36"/>
      <c r="BI894" s="147"/>
      <c r="BJ894" s="12"/>
      <c r="BK894" s="36"/>
      <c r="BL894" s="147"/>
      <c r="BM894" s="12"/>
      <c r="BN894" s="36"/>
      <c r="BO894" s="147"/>
      <c r="BP894" s="160"/>
      <c r="BQ894" s="14"/>
      <c r="BR894" s="4"/>
      <c r="BS894" s="4"/>
      <c r="BU894" s="147"/>
      <c r="BV894" s="4"/>
      <c r="BW894" s="4"/>
      <c r="BX894" s="147"/>
      <c r="BY894" s="4"/>
      <c r="CA894" s="147"/>
      <c r="CB894" s="4"/>
      <c r="CD894" s="147"/>
      <c r="CF894" s="4"/>
      <c r="CG894" s="9"/>
      <c r="CH894" s="35"/>
      <c r="CI894" s="4"/>
      <c r="CJ894" s="145"/>
      <c r="CK894" s="4"/>
      <c r="CL894" s="4"/>
      <c r="CM894" s="4"/>
      <c r="CN894" s="4"/>
      <c r="CP894" s="29"/>
      <c r="CQ894" s="33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42"/>
      <c r="DQ894" s="78"/>
      <c r="DR894" s="101"/>
      <c r="DS894" s="33"/>
      <c r="DT894" s="29"/>
      <c r="DU894" s="29"/>
      <c r="DV894" s="29"/>
      <c r="DW894" s="29"/>
      <c r="DX894" s="29"/>
      <c r="DY894" s="29"/>
      <c r="DZ894" s="29"/>
      <c r="EA894" s="29"/>
      <c r="EB894" s="29"/>
      <c r="EC894" s="29"/>
      <c r="ED894" s="29"/>
      <c r="EE894" s="29"/>
      <c r="EF894" s="29"/>
      <c r="EG894" s="29"/>
      <c r="EH894" s="29"/>
      <c r="EI894" s="29"/>
      <c r="EJ894" s="29"/>
      <c r="EK894" s="29"/>
      <c r="EL894" s="29"/>
      <c r="EM894" s="29"/>
      <c r="EN894" s="29"/>
      <c r="EO894" s="29"/>
      <c r="EP894" s="29"/>
      <c r="EQ894" s="29"/>
      <c r="ER894" s="29"/>
      <c r="ES894" s="29"/>
      <c r="ET894" s="29"/>
      <c r="EU894" s="29"/>
      <c r="EV894" s="29"/>
      <c r="EW894" s="29"/>
      <c r="EX894" s="29"/>
      <c r="EY894" s="29"/>
      <c r="EZ894" s="29"/>
      <c r="FA894" s="119"/>
      <c r="FB894" s="119"/>
      <c r="FC894" s="119"/>
      <c r="FD894" s="119"/>
      <c r="FE894" s="119"/>
      <c r="FF894" s="119"/>
      <c r="FG894" s="119"/>
      <c r="FH894" s="119"/>
      <c r="FI894" s="119"/>
    </row>
    <row r="895" spans="1:165" s="45" customFormat="1" x14ac:dyDescent="0.25">
      <c r="A895" s="29"/>
      <c r="B895" s="35"/>
      <c r="C895" s="35"/>
      <c r="D895" s="4"/>
      <c r="E895" s="35"/>
      <c r="F895" s="4"/>
      <c r="G895" s="35"/>
      <c r="I895" s="35"/>
      <c r="K895" s="11"/>
      <c r="M895" s="4"/>
      <c r="N895" s="46"/>
      <c r="P895" s="35"/>
      <c r="Q895" s="29"/>
      <c r="R895" s="35"/>
      <c r="T895" s="23"/>
      <c r="U895" s="23"/>
      <c r="V895" s="96"/>
      <c r="W895" s="96"/>
      <c r="X895" s="23"/>
      <c r="Y895" s="96"/>
      <c r="Z895" s="96"/>
      <c r="AA895" s="23"/>
      <c r="AB895" s="96"/>
      <c r="AC895" s="96"/>
      <c r="AD895" s="23"/>
      <c r="AE895" s="96"/>
      <c r="AF895" s="96"/>
      <c r="AG895" s="23"/>
      <c r="AH895" s="96"/>
      <c r="AI895" s="96"/>
      <c r="AJ895" s="23"/>
      <c r="AK895" s="96"/>
      <c r="AL895" s="96"/>
      <c r="AM895" s="23"/>
      <c r="AN895" s="96"/>
      <c r="AO895" s="96"/>
      <c r="AP895" s="23"/>
      <c r="AQ895" s="96"/>
      <c r="AR895" s="96"/>
      <c r="AS895" s="23"/>
      <c r="AT895" s="4"/>
      <c r="AU895" s="4"/>
      <c r="AV895" s="35"/>
      <c r="AW895" s="4"/>
      <c r="AX895" s="156"/>
      <c r="AY895" s="104"/>
      <c r="AZ895" s="7"/>
      <c r="BA895" s="12"/>
      <c r="BB895" s="12"/>
      <c r="BC895" s="7"/>
      <c r="BD895" s="12"/>
      <c r="BE895" s="12"/>
      <c r="BF895" s="4"/>
      <c r="BG895" s="12"/>
      <c r="BH895" s="36"/>
      <c r="BI895" s="147"/>
      <c r="BJ895" s="12"/>
      <c r="BK895" s="36"/>
      <c r="BL895" s="147"/>
      <c r="BM895" s="12"/>
      <c r="BN895" s="36"/>
      <c r="BO895" s="147"/>
      <c r="BP895" s="160"/>
      <c r="BQ895" s="14"/>
      <c r="BR895" s="4"/>
      <c r="BS895" s="4"/>
      <c r="BU895" s="147"/>
      <c r="BV895" s="4"/>
      <c r="BW895" s="4"/>
      <c r="BX895" s="147"/>
      <c r="BY895" s="4"/>
      <c r="CA895" s="147"/>
      <c r="CB895" s="4"/>
      <c r="CD895" s="147"/>
      <c r="CF895" s="4"/>
      <c r="CG895" s="9"/>
      <c r="CH895" s="35"/>
      <c r="CI895" s="4"/>
      <c r="CJ895" s="145"/>
      <c r="CK895" s="4"/>
      <c r="CL895" s="4"/>
      <c r="CM895" s="4"/>
      <c r="CN895" s="4"/>
      <c r="CP895" s="29"/>
      <c r="CQ895" s="33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42"/>
      <c r="DQ895" s="78"/>
      <c r="DR895" s="101"/>
      <c r="DS895" s="33"/>
      <c r="DT895" s="29"/>
      <c r="DU895" s="29"/>
      <c r="DV895" s="29"/>
      <c r="DW895" s="29"/>
      <c r="DX895" s="29"/>
      <c r="DY895" s="29"/>
      <c r="DZ895" s="29"/>
      <c r="EA895" s="29"/>
      <c r="EB895" s="29"/>
      <c r="EC895" s="29"/>
      <c r="ED895" s="29"/>
      <c r="EE895" s="29"/>
      <c r="EF895" s="29"/>
      <c r="EG895" s="29"/>
      <c r="EH895" s="29"/>
      <c r="EI895" s="29"/>
      <c r="EJ895" s="29"/>
      <c r="EK895" s="29"/>
      <c r="EL895" s="29"/>
      <c r="EM895" s="29"/>
      <c r="EN895" s="29"/>
      <c r="EO895" s="29"/>
      <c r="EP895" s="29"/>
      <c r="EQ895" s="29"/>
      <c r="ER895" s="29"/>
      <c r="ES895" s="29"/>
      <c r="ET895" s="29"/>
      <c r="EU895" s="29"/>
      <c r="EV895" s="29"/>
      <c r="EW895" s="29"/>
      <c r="EX895" s="29"/>
      <c r="EY895" s="29"/>
      <c r="EZ895" s="29"/>
      <c r="FA895" s="119"/>
      <c r="FB895" s="119"/>
      <c r="FC895" s="119"/>
      <c r="FD895" s="119"/>
      <c r="FE895" s="119"/>
      <c r="FF895" s="119"/>
      <c r="FG895" s="119"/>
      <c r="FH895" s="119"/>
      <c r="FI895" s="119"/>
    </row>
    <row r="896" spans="1:165" s="45" customFormat="1" x14ac:dyDescent="0.25">
      <c r="A896" s="29"/>
      <c r="B896" s="35"/>
      <c r="C896" s="35"/>
      <c r="D896" s="4"/>
      <c r="E896" s="35"/>
      <c r="F896" s="4"/>
      <c r="G896" s="35"/>
      <c r="I896" s="35"/>
      <c r="K896" s="11"/>
      <c r="M896" s="4"/>
      <c r="N896" s="46"/>
      <c r="P896" s="35"/>
      <c r="Q896" s="29"/>
      <c r="R896" s="35"/>
      <c r="T896" s="23"/>
      <c r="U896" s="23"/>
      <c r="V896" s="96"/>
      <c r="W896" s="96"/>
      <c r="X896" s="23"/>
      <c r="Y896" s="96"/>
      <c r="Z896" s="96"/>
      <c r="AA896" s="23"/>
      <c r="AB896" s="96"/>
      <c r="AC896" s="96"/>
      <c r="AD896" s="23"/>
      <c r="AE896" s="96"/>
      <c r="AF896" s="96"/>
      <c r="AG896" s="23"/>
      <c r="AH896" s="96"/>
      <c r="AI896" s="96"/>
      <c r="AJ896" s="23"/>
      <c r="AK896" s="96"/>
      <c r="AL896" s="96"/>
      <c r="AM896" s="23"/>
      <c r="AN896" s="96"/>
      <c r="AO896" s="96"/>
      <c r="AP896" s="23"/>
      <c r="AQ896" s="96"/>
      <c r="AR896" s="96"/>
      <c r="AS896" s="23"/>
      <c r="AT896" s="4"/>
      <c r="AU896" s="4"/>
      <c r="AV896" s="35"/>
      <c r="AW896" s="4"/>
      <c r="AX896" s="156"/>
      <c r="AY896" s="104"/>
      <c r="AZ896" s="7"/>
      <c r="BA896" s="12"/>
      <c r="BB896" s="12"/>
      <c r="BC896" s="7"/>
      <c r="BD896" s="12"/>
      <c r="BE896" s="12"/>
      <c r="BF896" s="4"/>
      <c r="BG896" s="12"/>
      <c r="BH896" s="36"/>
      <c r="BI896" s="147"/>
      <c r="BJ896" s="12"/>
      <c r="BK896" s="36"/>
      <c r="BL896" s="147"/>
      <c r="BM896" s="12"/>
      <c r="BN896" s="36"/>
      <c r="BO896" s="147"/>
      <c r="BP896" s="160"/>
      <c r="BQ896" s="14"/>
      <c r="BR896" s="4"/>
      <c r="BS896" s="4"/>
      <c r="BU896" s="147"/>
      <c r="BV896" s="4"/>
      <c r="BW896" s="4"/>
      <c r="BX896" s="147"/>
      <c r="BY896" s="4"/>
      <c r="CA896" s="147"/>
      <c r="CB896" s="4"/>
      <c r="CD896" s="147"/>
      <c r="CF896" s="4"/>
      <c r="CG896" s="9"/>
      <c r="CH896" s="35"/>
      <c r="CI896" s="4"/>
      <c r="CJ896" s="145"/>
      <c r="CK896" s="4"/>
      <c r="CL896" s="4"/>
      <c r="CM896" s="4"/>
      <c r="CN896" s="4"/>
      <c r="CP896" s="29"/>
      <c r="CQ896" s="33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42"/>
      <c r="DQ896" s="78"/>
      <c r="DR896" s="101"/>
      <c r="DS896" s="33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  <c r="EG896" s="29"/>
      <c r="EH896" s="29"/>
      <c r="EI896" s="29"/>
      <c r="EJ896" s="29"/>
      <c r="EK896" s="29"/>
      <c r="EL896" s="29"/>
      <c r="EM896" s="29"/>
      <c r="EN896" s="29"/>
      <c r="EO896" s="29"/>
      <c r="EP896" s="29"/>
      <c r="EQ896" s="29"/>
      <c r="ER896" s="29"/>
      <c r="ES896" s="29"/>
      <c r="ET896" s="29"/>
      <c r="EU896" s="29"/>
      <c r="EV896" s="29"/>
      <c r="EW896" s="29"/>
      <c r="EX896" s="29"/>
      <c r="EY896" s="29"/>
      <c r="EZ896" s="29"/>
      <c r="FA896" s="119"/>
      <c r="FB896" s="119"/>
      <c r="FC896" s="119"/>
      <c r="FD896" s="119"/>
      <c r="FE896" s="119"/>
      <c r="FF896" s="119"/>
      <c r="FG896" s="119"/>
      <c r="FH896" s="119"/>
      <c r="FI896" s="119"/>
    </row>
    <row r="897" spans="1:165" s="45" customFormat="1" x14ac:dyDescent="0.25">
      <c r="A897" s="29"/>
      <c r="B897" s="35"/>
      <c r="C897" s="35"/>
      <c r="D897" s="4"/>
      <c r="E897" s="35"/>
      <c r="F897" s="4"/>
      <c r="G897" s="35"/>
      <c r="I897" s="35"/>
      <c r="K897" s="11"/>
      <c r="M897" s="4"/>
      <c r="N897" s="46"/>
      <c r="P897" s="35"/>
      <c r="Q897" s="29"/>
      <c r="R897" s="35"/>
      <c r="T897" s="23"/>
      <c r="U897" s="23"/>
      <c r="V897" s="96"/>
      <c r="W897" s="96"/>
      <c r="X897" s="23"/>
      <c r="Y897" s="96"/>
      <c r="Z897" s="96"/>
      <c r="AA897" s="23"/>
      <c r="AB897" s="96"/>
      <c r="AC897" s="96"/>
      <c r="AD897" s="23"/>
      <c r="AE897" s="96"/>
      <c r="AF897" s="96"/>
      <c r="AG897" s="23"/>
      <c r="AH897" s="96"/>
      <c r="AI897" s="96"/>
      <c r="AJ897" s="23"/>
      <c r="AK897" s="96"/>
      <c r="AL897" s="96"/>
      <c r="AM897" s="23"/>
      <c r="AN897" s="96"/>
      <c r="AO897" s="96"/>
      <c r="AP897" s="23"/>
      <c r="AQ897" s="96"/>
      <c r="AR897" s="96"/>
      <c r="AS897" s="23"/>
      <c r="AT897" s="4"/>
      <c r="AU897" s="4"/>
      <c r="AV897" s="35"/>
      <c r="AW897" s="4"/>
      <c r="AX897" s="156"/>
      <c r="AY897" s="104"/>
      <c r="AZ897" s="7"/>
      <c r="BA897" s="12"/>
      <c r="BB897" s="12"/>
      <c r="BC897" s="7"/>
      <c r="BD897" s="12"/>
      <c r="BE897" s="12"/>
      <c r="BF897" s="4"/>
      <c r="BG897" s="12"/>
      <c r="BH897" s="36"/>
      <c r="BI897" s="147"/>
      <c r="BJ897" s="12"/>
      <c r="BK897" s="36"/>
      <c r="BL897" s="147"/>
      <c r="BM897" s="12"/>
      <c r="BN897" s="36"/>
      <c r="BO897" s="147"/>
      <c r="BP897" s="160"/>
      <c r="BQ897" s="14"/>
      <c r="BR897" s="4"/>
      <c r="BS897" s="4"/>
      <c r="BU897" s="147"/>
      <c r="BV897" s="4"/>
      <c r="BW897" s="4"/>
      <c r="BX897" s="147"/>
      <c r="BY897" s="4"/>
      <c r="CA897" s="147"/>
      <c r="CB897" s="4"/>
      <c r="CD897" s="147"/>
      <c r="CF897" s="4"/>
      <c r="CG897" s="9"/>
      <c r="CH897" s="35"/>
      <c r="CI897" s="4"/>
      <c r="CJ897" s="145"/>
      <c r="CK897" s="4"/>
      <c r="CL897" s="4"/>
      <c r="CM897" s="4"/>
      <c r="CN897" s="4"/>
      <c r="CP897" s="29"/>
      <c r="CQ897" s="33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42"/>
      <c r="DQ897" s="78"/>
      <c r="DR897" s="101"/>
      <c r="DS897" s="33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  <c r="EG897" s="29"/>
      <c r="EH897" s="29"/>
      <c r="EI897" s="29"/>
      <c r="EJ897" s="29"/>
      <c r="EK897" s="29"/>
      <c r="EL897" s="29"/>
      <c r="EM897" s="29"/>
      <c r="EN897" s="29"/>
      <c r="EO897" s="29"/>
      <c r="EP897" s="29"/>
      <c r="EQ897" s="29"/>
      <c r="ER897" s="29"/>
      <c r="ES897" s="29"/>
      <c r="ET897" s="29"/>
      <c r="EU897" s="29"/>
      <c r="EV897" s="29"/>
      <c r="EW897" s="29"/>
      <c r="EX897" s="29"/>
      <c r="EY897" s="29"/>
      <c r="EZ897" s="29"/>
      <c r="FA897" s="119"/>
      <c r="FB897" s="119"/>
      <c r="FC897" s="119"/>
      <c r="FD897" s="119"/>
      <c r="FE897" s="119"/>
      <c r="FF897" s="119"/>
      <c r="FG897" s="119"/>
      <c r="FH897" s="119"/>
      <c r="FI897" s="119"/>
    </row>
    <row r="898" spans="1:165" s="45" customFormat="1" x14ac:dyDescent="0.25">
      <c r="A898" s="29"/>
      <c r="B898" s="35"/>
      <c r="C898" s="35"/>
      <c r="D898" s="4"/>
      <c r="E898" s="35"/>
      <c r="F898" s="4"/>
      <c r="G898" s="35"/>
      <c r="I898" s="35"/>
      <c r="K898" s="11"/>
      <c r="M898" s="4"/>
      <c r="N898" s="46"/>
      <c r="P898" s="35"/>
      <c r="Q898" s="29"/>
      <c r="R898" s="35"/>
      <c r="T898" s="23"/>
      <c r="U898" s="23"/>
      <c r="V898" s="96"/>
      <c r="W898" s="96"/>
      <c r="X898" s="23"/>
      <c r="Y898" s="96"/>
      <c r="Z898" s="96"/>
      <c r="AA898" s="23"/>
      <c r="AB898" s="96"/>
      <c r="AC898" s="96"/>
      <c r="AD898" s="23"/>
      <c r="AE898" s="96"/>
      <c r="AF898" s="96"/>
      <c r="AG898" s="23"/>
      <c r="AH898" s="96"/>
      <c r="AI898" s="96"/>
      <c r="AJ898" s="23"/>
      <c r="AK898" s="96"/>
      <c r="AL898" s="96"/>
      <c r="AM898" s="23"/>
      <c r="AN898" s="96"/>
      <c r="AO898" s="96"/>
      <c r="AP898" s="23"/>
      <c r="AQ898" s="96"/>
      <c r="AR898" s="96"/>
      <c r="AS898" s="23"/>
      <c r="AT898" s="4"/>
      <c r="AU898" s="4"/>
      <c r="AV898" s="35"/>
      <c r="AW898" s="4"/>
      <c r="AX898" s="156"/>
      <c r="AY898" s="104"/>
      <c r="AZ898" s="7"/>
      <c r="BA898" s="12"/>
      <c r="BB898" s="12"/>
      <c r="BC898" s="7"/>
      <c r="BD898" s="12"/>
      <c r="BE898" s="12"/>
      <c r="BF898" s="4"/>
      <c r="BG898" s="12"/>
      <c r="BH898" s="36"/>
      <c r="BI898" s="147"/>
      <c r="BJ898" s="12"/>
      <c r="BK898" s="36"/>
      <c r="BL898" s="147"/>
      <c r="BM898" s="12"/>
      <c r="BN898" s="36"/>
      <c r="BO898" s="147"/>
      <c r="BP898" s="160"/>
      <c r="BQ898" s="14"/>
      <c r="BR898" s="4"/>
      <c r="BS898" s="4"/>
      <c r="BU898" s="147"/>
      <c r="BV898" s="4"/>
      <c r="BW898" s="4"/>
      <c r="BX898" s="147"/>
      <c r="BY898" s="4"/>
      <c r="CA898" s="147"/>
      <c r="CB898" s="4"/>
      <c r="CD898" s="147"/>
      <c r="CF898" s="4"/>
      <c r="CG898" s="9"/>
      <c r="CH898" s="35"/>
      <c r="CI898" s="4"/>
      <c r="CJ898" s="145"/>
      <c r="CK898" s="4"/>
      <c r="CL898" s="4"/>
      <c r="CM898" s="4"/>
      <c r="CN898" s="4"/>
      <c r="CP898" s="29"/>
      <c r="CQ898" s="33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42"/>
      <c r="DQ898" s="78"/>
      <c r="DR898" s="101"/>
      <c r="DS898" s="33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  <c r="EG898" s="29"/>
      <c r="EH898" s="29"/>
      <c r="EI898" s="29"/>
      <c r="EJ898" s="29"/>
      <c r="EK898" s="29"/>
      <c r="EL898" s="29"/>
      <c r="EM898" s="29"/>
      <c r="EN898" s="29"/>
      <c r="EO898" s="29"/>
      <c r="EP898" s="29"/>
      <c r="EQ898" s="29"/>
      <c r="ER898" s="29"/>
      <c r="ES898" s="29"/>
      <c r="ET898" s="29"/>
      <c r="EU898" s="29"/>
      <c r="EV898" s="29"/>
      <c r="EW898" s="29"/>
      <c r="EX898" s="29"/>
      <c r="EY898" s="29"/>
      <c r="EZ898" s="29"/>
      <c r="FA898" s="119"/>
      <c r="FB898" s="119"/>
      <c r="FC898" s="119"/>
      <c r="FD898" s="119"/>
      <c r="FE898" s="119"/>
      <c r="FF898" s="119"/>
      <c r="FG898" s="119"/>
      <c r="FH898" s="119"/>
      <c r="FI898" s="119"/>
    </row>
    <row r="899" spans="1:165" s="45" customFormat="1" x14ac:dyDescent="0.25">
      <c r="A899" s="29"/>
      <c r="B899" s="35"/>
      <c r="C899" s="35"/>
      <c r="D899" s="4"/>
      <c r="E899" s="35"/>
      <c r="F899" s="4"/>
      <c r="G899" s="35"/>
      <c r="I899" s="35"/>
      <c r="K899" s="11"/>
      <c r="M899" s="4"/>
      <c r="N899" s="46"/>
      <c r="P899" s="35"/>
      <c r="Q899" s="29"/>
      <c r="R899" s="35"/>
      <c r="T899" s="23"/>
      <c r="U899" s="23"/>
      <c r="V899" s="96"/>
      <c r="W899" s="96"/>
      <c r="X899" s="23"/>
      <c r="Y899" s="96"/>
      <c r="Z899" s="96"/>
      <c r="AA899" s="23"/>
      <c r="AB899" s="96"/>
      <c r="AC899" s="96"/>
      <c r="AD899" s="23"/>
      <c r="AE899" s="96"/>
      <c r="AF899" s="96"/>
      <c r="AG899" s="23"/>
      <c r="AH899" s="96"/>
      <c r="AI899" s="96"/>
      <c r="AJ899" s="23"/>
      <c r="AK899" s="96"/>
      <c r="AL899" s="96"/>
      <c r="AM899" s="23"/>
      <c r="AN899" s="96"/>
      <c r="AO899" s="96"/>
      <c r="AP899" s="23"/>
      <c r="AQ899" s="96"/>
      <c r="AR899" s="96"/>
      <c r="AS899" s="23"/>
      <c r="AT899" s="4"/>
      <c r="AU899" s="4"/>
      <c r="AV899" s="35"/>
      <c r="AW899" s="4"/>
      <c r="AX899" s="156"/>
      <c r="AY899" s="104"/>
      <c r="AZ899" s="7"/>
      <c r="BA899" s="12"/>
      <c r="BB899" s="12"/>
      <c r="BC899" s="7"/>
      <c r="BD899" s="12"/>
      <c r="BE899" s="12"/>
      <c r="BF899" s="4"/>
      <c r="BG899" s="12"/>
      <c r="BH899" s="36"/>
      <c r="BI899" s="147"/>
      <c r="BJ899" s="12"/>
      <c r="BK899" s="36"/>
      <c r="BL899" s="147"/>
      <c r="BM899" s="12"/>
      <c r="BN899" s="36"/>
      <c r="BO899" s="147"/>
      <c r="BP899" s="160"/>
      <c r="BQ899" s="14"/>
      <c r="BR899" s="4"/>
      <c r="BS899" s="4"/>
      <c r="BU899" s="147"/>
      <c r="BV899" s="4"/>
      <c r="BW899" s="4"/>
      <c r="BX899" s="147"/>
      <c r="BY899" s="4"/>
      <c r="CA899" s="147"/>
      <c r="CB899" s="4"/>
      <c r="CD899" s="147"/>
      <c r="CF899" s="4"/>
      <c r="CG899" s="9"/>
      <c r="CH899" s="35"/>
      <c r="CI899" s="4"/>
      <c r="CJ899" s="145"/>
      <c r="CK899" s="4"/>
      <c r="CL899" s="4"/>
      <c r="CM899" s="4"/>
      <c r="CN899" s="4"/>
      <c r="CP899" s="29"/>
      <c r="CQ899" s="33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42"/>
      <c r="DQ899" s="78"/>
      <c r="DR899" s="101"/>
      <c r="DS899" s="33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  <c r="EG899" s="29"/>
      <c r="EH899" s="29"/>
      <c r="EI899" s="29"/>
      <c r="EJ899" s="29"/>
      <c r="EK899" s="29"/>
      <c r="EL899" s="29"/>
      <c r="EM899" s="29"/>
      <c r="EN899" s="29"/>
      <c r="EO899" s="29"/>
      <c r="EP899" s="29"/>
      <c r="EQ899" s="29"/>
      <c r="ER899" s="29"/>
      <c r="ES899" s="29"/>
      <c r="ET899" s="29"/>
      <c r="EU899" s="29"/>
      <c r="EV899" s="29"/>
      <c r="EW899" s="29"/>
      <c r="EX899" s="29"/>
      <c r="EY899" s="29"/>
      <c r="EZ899" s="29"/>
      <c r="FA899" s="119"/>
      <c r="FB899" s="119"/>
      <c r="FC899" s="119"/>
      <c r="FD899" s="119"/>
      <c r="FE899" s="119"/>
      <c r="FF899" s="119"/>
      <c r="FG899" s="119"/>
      <c r="FH899" s="119"/>
      <c r="FI899" s="119"/>
    </row>
    <row r="900" spans="1:165" s="45" customFormat="1" x14ac:dyDescent="0.25">
      <c r="A900" s="29"/>
      <c r="B900" s="35"/>
      <c r="C900" s="35"/>
      <c r="D900" s="4"/>
      <c r="E900" s="35"/>
      <c r="F900" s="4"/>
      <c r="G900" s="35"/>
      <c r="I900" s="35"/>
      <c r="K900" s="11"/>
      <c r="M900" s="4"/>
      <c r="N900" s="46"/>
      <c r="P900" s="35"/>
      <c r="Q900" s="29"/>
      <c r="R900" s="35"/>
      <c r="T900" s="23"/>
      <c r="U900" s="23"/>
      <c r="V900" s="96"/>
      <c r="W900" s="96"/>
      <c r="X900" s="23"/>
      <c r="Y900" s="96"/>
      <c r="Z900" s="96"/>
      <c r="AA900" s="23"/>
      <c r="AB900" s="96"/>
      <c r="AC900" s="96"/>
      <c r="AD900" s="23"/>
      <c r="AE900" s="96"/>
      <c r="AF900" s="96"/>
      <c r="AG900" s="23"/>
      <c r="AH900" s="96"/>
      <c r="AI900" s="96"/>
      <c r="AJ900" s="23"/>
      <c r="AK900" s="96"/>
      <c r="AL900" s="96"/>
      <c r="AM900" s="23"/>
      <c r="AN900" s="96"/>
      <c r="AO900" s="96"/>
      <c r="AP900" s="23"/>
      <c r="AQ900" s="96"/>
      <c r="AR900" s="96"/>
      <c r="AS900" s="23"/>
      <c r="AT900" s="4"/>
      <c r="AU900" s="4"/>
      <c r="AV900" s="35"/>
      <c r="AW900" s="4"/>
      <c r="AX900" s="156"/>
      <c r="AY900" s="104"/>
      <c r="AZ900" s="7"/>
      <c r="BA900" s="12"/>
      <c r="BB900" s="12"/>
      <c r="BC900" s="7"/>
      <c r="BD900" s="12"/>
      <c r="BE900" s="12"/>
      <c r="BF900" s="4"/>
      <c r="BG900" s="12"/>
      <c r="BH900" s="36"/>
      <c r="BI900" s="147"/>
      <c r="BJ900" s="12"/>
      <c r="BK900" s="36"/>
      <c r="BL900" s="147"/>
      <c r="BM900" s="12"/>
      <c r="BN900" s="36"/>
      <c r="BO900" s="147"/>
      <c r="BP900" s="160"/>
      <c r="BQ900" s="14"/>
      <c r="BR900" s="4"/>
      <c r="BS900" s="4"/>
      <c r="BU900" s="147"/>
      <c r="BV900" s="4"/>
      <c r="BW900" s="4"/>
      <c r="BX900" s="147"/>
      <c r="BY900" s="4"/>
      <c r="CA900" s="147"/>
      <c r="CB900" s="4"/>
      <c r="CD900" s="147"/>
      <c r="CF900" s="4"/>
      <c r="CG900" s="9"/>
      <c r="CH900" s="35"/>
      <c r="CI900" s="4"/>
      <c r="CJ900" s="145"/>
      <c r="CK900" s="4"/>
      <c r="CL900" s="4"/>
      <c r="CM900" s="4"/>
      <c r="CN900" s="4"/>
      <c r="CP900" s="29"/>
      <c r="CQ900" s="33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42"/>
      <c r="DQ900" s="78"/>
      <c r="DR900" s="101"/>
      <c r="DS900" s="33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  <c r="EK900" s="29"/>
      <c r="EL900" s="29"/>
      <c r="EM900" s="29"/>
      <c r="EN900" s="29"/>
      <c r="EO900" s="29"/>
      <c r="EP900" s="29"/>
      <c r="EQ900" s="29"/>
      <c r="ER900" s="29"/>
      <c r="ES900" s="29"/>
      <c r="ET900" s="29"/>
      <c r="EU900" s="29"/>
      <c r="EV900" s="29"/>
      <c r="EW900" s="29"/>
      <c r="EX900" s="29"/>
      <c r="EY900" s="29"/>
      <c r="EZ900" s="29"/>
      <c r="FA900" s="119"/>
      <c r="FB900" s="119"/>
      <c r="FC900" s="119"/>
      <c r="FD900" s="119"/>
      <c r="FE900" s="119"/>
      <c r="FF900" s="119"/>
      <c r="FG900" s="119"/>
      <c r="FH900" s="119"/>
      <c r="FI900" s="119"/>
    </row>
    <row r="901" spans="1:165" s="45" customFormat="1" x14ac:dyDescent="0.25">
      <c r="A901" s="29"/>
      <c r="B901" s="35"/>
      <c r="C901" s="35"/>
      <c r="D901" s="4"/>
      <c r="E901" s="35"/>
      <c r="F901" s="4"/>
      <c r="G901" s="35"/>
      <c r="I901" s="35"/>
      <c r="K901" s="11"/>
      <c r="M901" s="4"/>
      <c r="N901" s="46"/>
      <c r="P901" s="35"/>
      <c r="Q901" s="29"/>
      <c r="R901" s="35"/>
      <c r="T901" s="23"/>
      <c r="U901" s="23"/>
      <c r="V901" s="96"/>
      <c r="W901" s="96"/>
      <c r="X901" s="23"/>
      <c r="Y901" s="96"/>
      <c r="Z901" s="96"/>
      <c r="AA901" s="23"/>
      <c r="AB901" s="96"/>
      <c r="AC901" s="96"/>
      <c r="AD901" s="23"/>
      <c r="AE901" s="96"/>
      <c r="AF901" s="96"/>
      <c r="AG901" s="23"/>
      <c r="AH901" s="96"/>
      <c r="AI901" s="96"/>
      <c r="AJ901" s="23"/>
      <c r="AK901" s="96"/>
      <c r="AL901" s="96"/>
      <c r="AM901" s="23"/>
      <c r="AN901" s="96"/>
      <c r="AO901" s="96"/>
      <c r="AP901" s="23"/>
      <c r="AQ901" s="96"/>
      <c r="AR901" s="96"/>
      <c r="AS901" s="23"/>
      <c r="AT901" s="4"/>
      <c r="AU901" s="4"/>
      <c r="AV901" s="35"/>
      <c r="AW901" s="4"/>
      <c r="AX901" s="156"/>
      <c r="AY901" s="104"/>
      <c r="AZ901" s="7"/>
      <c r="BA901" s="12"/>
      <c r="BB901" s="12"/>
      <c r="BC901" s="7"/>
      <c r="BD901" s="12"/>
      <c r="BE901" s="12"/>
      <c r="BF901" s="4"/>
      <c r="BG901" s="12"/>
      <c r="BH901" s="36"/>
      <c r="BI901" s="147"/>
      <c r="BJ901" s="12"/>
      <c r="BK901" s="36"/>
      <c r="BL901" s="147"/>
      <c r="BM901" s="12"/>
      <c r="BN901" s="36"/>
      <c r="BO901" s="147"/>
      <c r="BP901" s="160"/>
      <c r="BQ901" s="14"/>
      <c r="BR901" s="4"/>
      <c r="BS901" s="4"/>
      <c r="BU901" s="147"/>
      <c r="BV901" s="4"/>
      <c r="BW901" s="4"/>
      <c r="BX901" s="147"/>
      <c r="BY901" s="4"/>
      <c r="CA901" s="147"/>
      <c r="CB901" s="4"/>
      <c r="CD901" s="147"/>
      <c r="CF901" s="4"/>
      <c r="CG901" s="9"/>
      <c r="CH901" s="35"/>
      <c r="CI901" s="4"/>
      <c r="CJ901" s="145"/>
      <c r="CK901" s="4"/>
      <c r="CL901" s="4"/>
      <c r="CM901" s="4"/>
      <c r="CN901" s="4"/>
      <c r="CP901" s="29"/>
      <c r="CQ901" s="33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42"/>
      <c r="DQ901" s="78"/>
      <c r="DR901" s="101"/>
      <c r="DS901" s="33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  <c r="EG901" s="29"/>
      <c r="EH901" s="29"/>
      <c r="EI901" s="29"/>
      <c r="EJ901" s="29"/>
      <c r="EK901" s="29"/>
      <c r="EL901" s="29"/>
      <c r="EM901" s="29"/>
      <c r="EN901" s="29"/>
      <c r="EO901" s="29"/>
      <c r="EP901" s="29"/>
      <c r="EQ901" s="29"/>
      <c r="ER901" s="29"/>
      <c r="ES901" s="29"/>
      <c r="ET901" s="29"/>
      <c r="EU901" s="29"/>
      <c r="EV901" s="29"/>
      <c r="EW901" s="29"/>
      <c r="EX901" s="29"/>
      <c r="EY901" s="29"/>
      <c r="EZ901" s="29"/>
      <c r="FA901" s="119"/>
      <c r="FB901" s="119"/>
      <c r="FC901" s="119"/>
      <c r="FD901" s="119"/>
      <c r="FE901" s="119"/>
      <c r="FF901" s="119"/>
      <c r="FG901" s="119"/>
      <c r="FH901" s="119"/>
      <c r="FI901" s="119"/>
    </row>
    <row r="902" spans="1:165" s="45" customFormat="1" x14ac:dyDescent="0.25">
      <c r="A902" s="29"/>
      <c r="B902" s="35"/>
      <c r="C902" s="35"/>
      <c r="D902" s="4"/>
      <c r="E902" s="35"/>
      <c r="F902" s="4"/>
      <c r="G902" s="35"/>
      <c r="I902" s="35"/>
      <c r="K902" s="11"/>
      <c r="M902" s="4"/>
      <c r="N902" s="46"/>
      <c r="P902" s="35"/>
      <c r="Q902" s="29"/>
      <c r="R902" s="35"/>
      <c r="T902" s="23"/>
      <c r="U902" s="23"/>
      <c r="V902" s="96"/>
      <c r="W902" s="96"/>
      <c r="X902" s="23"/>
      <c r="Y902" s="96"/>
      <c r="Z902" s="96"/>
      <c r="AA902" s="23"/>
      <c r="AB902" s="96"/>
      <c r="AC902" s="96"/>
      <c r="AD902" s="23"/>
      <c r="AE902" s="96"/>
      <c r="AF902" s="96"/>
      <c r="AG902" s="23"/>
      <c r="AH902" s="96"/>
      <c r="AI902" s="96"/>
      <c r="AJ902" s="23"/>
      <c r="AK902" s="96"/>
      <c r="AL902" s="96"/>
      <c r="AM902" s="23"/>
      <c r="AN902" s="96"/>
      <c r="AO902" s="96"/>
      <c r="AP902" s="23"/>
      <c r="AQ902" s="96"/>
      <c r="AR902" s="96"/>
      <c r="AS902" s="23"/>
      <c r="AT902" s="4"/>
      <c r="AU902" s="4"/>
      <c r="AV902" s="35"/>
      <c r="AW902" s="4"/>
      <c r="AX902" s="156"/>
      <c r="AY902" s="104"/>
      <c r="AZ902" s="7"/>
      <c r="BA902" s="12"/>
      <c r="BB902" s="12"/>
      <c r="BC902" s="7"/>
      <c r="BD902" s="12"/>
      <c r="BE902" s="12"/>
      <c r="BF902" s="4"/>
      <c r="BG902" s="12"/>
      <c r="BH902" s="36"/>
      <c r="BI902" s="147"/>
      <c r="BJ902" s="12"/>
      <c r="BK902" s="36"/>
      <c r="BL902" s="147"/>
      <c r="BM902" s="12"/>
      <c r="BN902" s="36"/>
      <c r="BO902" s="147"/>
      <c r="BP902" s="160"/>
      <c r="BQ902" s="14"/>
      <c r="BR902" s="4"/>
      <c r="BS902" s="4"/>
      <c r="BU902" s="147"/>
      <c r="BV902" s="4"/>
      <c r="BW902" s="4"/>
      <c r="BX902" s="147"/>
      <c r="BY902" s="4"/>
      <c r="CA902" s="147"/>
      <c r="CB902" s="4"/>
      <c r="CD902" s="147"/>
      <c r="CF902" s="4"/>
      <c r="CG902" s="9"/>
      <c r="CH902" s="35"/>
      <c r="CI902" s="4"/>
      <c r="CJ902" s="145"/>
      <c r="CK902" s="4"/>
      <c r="CL902" s="4"/>
      <c r="CM902" s="4"/>
      <c r="CN902" s="4"/>
      <c r="CP902" s="29"/>
      <c r="CQ902" s="33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42"/>
      <c r="DQ902" s="78"/>
      <c r="DR902" s="101"/>
      <c r="DS902" s="33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  <c r="EG902" s="29"/>
      <c r="EH902" s="29"/>
      <c r="EI902" s="29"/>
      <c r="EJ902" s="29"/>
      <c r="EK902" s="29"/>
      <c r="EL902" s="29"/>
      <c r="EM902" s="29"/>
      <c r="EN902" s="29"/>
      <c r="EO902" s="29"/>
      <c r="EP902" s="29"/>
      <c r="EQ902" s="29"/>
      <c r="ER902" s="29"/>
      <c r="ES902" s="29"/>
      <c r="ET902" s="29"/>
      <c r="EU902" s="29"/>
      <c r="EV902" s="29"/>
      <c r="EW902" s="29"/>
      <c r="EX902" s="29"/>
      <c r="EY902" s="29"/>
      <c r="EZ902" s="29"/>
      <c r="FA902" s="119"/>
      <c r="FB902" s="119"/>
      <c r="FC902" s="119"/>
      <c r="FD902" s="119"/>
      <c r="FE902" s="119"/>
      <c r="FF902" s="119"/>
      <c r="FG902" s="119"/>
      <c r="FH902" s="119"/>
      <c r="FI902" s="119"/>
    </row>
    <row r="903" spans="1:165" s="45" customFormat="1" x14ac:dyDescent="0.25">
      <c r="A903" s="29"/>
      <c r="B903" s="35"/>
      <c r="C903" s="35"/>
      <c r="D903" s="4"/>
      <c r="E903" s="35"/>
      <c r="F903" s="4"/>
      <c r="G903" s="35"/>
      <c r="I903" s="35"/>
      <c r="K903" s="11"/>
      <c r="M903" s="4"/>
      <c r="N903" s="46"/>
      <c r="P903" s="35"/>
      <c r="Q903" s="29"/>
      <c r="R903" s="35"/>
      <c r="T903" s="23"/>
      <c r="U903" s="23"/>
      <c r="V903" s="96"/>
      <c r="W903" s="96"/>
      <c r="X903" s="23"/>
      <c r="Y903" s="96"/>
      <c r="Z903" s="96"/>
      <c r="AA903" s="23"/>
      <c r="AB903" s="96"/>
      <c r="AC903" s="96"/>
      <c r="AD903" s="23"/>
      <c r="AE903" s="96"/>
      <c r="AF903" s="96"/>
      <c r="AG903" s="23"/>
      <c r="AH903" s="96"/>
      <c r="AI903" s="96"/>
      <c r="AJ903" s="23"/>
      <c r="AK903" s="96"/>
      <c r="AL903" s="96"/>
      <c r="AM903" s="23"/>
      <c r="AN903" s="96"/>
      <c r="AO903" s="96"/>
      <c r="AP903" s="23"/>
      <c r="AQ903" s="96"/>
      <c r="AR903" s="96"/>
      <c r="AS903" s="23"/>
      <c r="AT903" s="4"/>
      <c r="AU903" s="4"/>
      <c r="AV903" s="35"/>
      <c r="AW903" s="4"/>
      <c r="AX903" s="156"/>
      <c r="AY903" s="104"/>
      <c r="AZ903" s="7"/>
      <c r="BA903" s="12"/>
      <c r="BB903" s="12"/>
      <c r="BC903" s="7"/>
      <c r="BD903" s="12"/>
      <c r="BE903" s="12"/>
      <c r="BF903" s="4"/>
      <c r="BG903" s="12"/>
      <c r="BH903" s="36"/>
      <c r="BI903" s="147"/>
      <c r="BJ903" s="12"/>
      <c r="BK903" s="36"/>
      <c r="BL903" s="147"/>
      <c r="BM903" s="12"/>
      <c r="BN903" s="36"/>
      <c r="BO903" s="147"/>
      <c r="BP903" s="160"/>
      <c r="BQ903" s="14"/>
      <c r="BR903" s="4"/>
      <c r="BS903" s="4"/>
      <c r="BU903" s="147"/>
      <c r="BV903" s="4"/>
      <c r="BW903" s="4"/>
      <c r="BX903" s="147"/>
      <c r="BY903" s="4"/>
      <c r="CA903" s="147"/>
      <c r="CB903" s="4"/>
      <c r="CD903" s="147"/>
      <c r="CF903" s="4"/>
      <c r="CG903" s="9"/>
      <c r="CH903" s="35"/>
      <c r="CI903" s="4"/>
      <c r="CJ903" s="145"/>
      <c r="CK903" s="4"/>
      <c r="CL903" s="4"/>
      <c r="CM903" s="4"/>
      <c r="CN903" s="4"/>
      <c r="CP903" s="29"/>
      <c r="CQ903" s="33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42"/>
      <c r="DQ903" s="78"/>
      <c r="DR903" s="101"/>
      <c r="DS903" s="33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  <c r="EG903" s="29"/>
      <c r="EH903" s="29"/>
      <c r="EI903" s="29"/>
      <c r="EJ903" s="29"/>
      <c r="EK903" s="29"/>
      <c r="EL903" s="29"/>
      <c r="EM903" s="29"/>
      <c r="EN903" s="29"/>
      <c r="EO903" s="29"/>
      <c r="EP903" s="29"/>
      <c r="EQ903" s="29"/>
      <c r="ER903" s="29"/>
      <c r="ES903" s="29"/>
      <c r="ET903" s="29"/>
      <c r="EU903" s="29"/>
      <c r="EV903" s="29"/>
      <c r="EW903" s="29"/>
      <c r="EX903" s="29"/>
      <c r="EY903" s="29"/>
      <c r="EZ903" s="29"/>
      <c r="FA903" s="119"/>
      <c r="FB903" s="119"/>
      <c r="FC903" s="119"/>
      <c r="FD903" s="119"/>
      <c r="FE903" s="119"/>
      <c r="FF903" s="119"/>
      <c r="FG903" s="119"/>
      <c r="FH903" s="119"/>
      <c r="FI903" s="119"/>
    </row>
    <row r="904" spans="1:165" s="45" customFormat="1" x14ac:dyDescent="0.25">
      <c r="A904" s="29"/>
      <c r="B904" s="35"/>
      <c r="C904" s="35"/>
      <c r="D904" s="4"/>
      <c r="E904" s="35"/>
      <c r="F904" s="4"/>
      <c r="G904" s="35"/>
      <c r="I904" s="35"/>
      <c r="K904" s="11"/>
      <c r="M904" s="4"/>
      <c r="N904" s="46"/>
      <c r="P904" s="35"/>
      <c r="Q904" s="29"/>
      <c r="R904" s="35"/>
      <c r="T904" s="23"/>
      <c r="U904" s="23"/>
      <c r="V904" s="96"/>
      <c r="W904" s="96"/>
      <c r="X904" s="23"/>
      <c r="Y904" s="96"/>
      <c r="Z904" s="96"/>
      <c r="AA904" s="23"/>
      <c r="AB904" s="96"/>
      <c r="AC904" s="96"/>
      <c r="AD904" s="23"/>
      <c r="AE904" s="96"/>
      <c r="AF904" s="96"/>
      <c r="AG904" s="23"/>
      <c r="AH904" s="96"/>
      <c r="AI904" s="96"/>
      <c r="AJ904" s="23"/>
      <c r="AK904" s="96"/>
      <c r="AL904" s="96"/>
      <c r="AM904" s="23"/>
      <c r="AN904" s="96"/>
      <c r="AO904" s="96"/>
      <c r="AP904" s="23"/>
      <c r="AQ904" s="96"/>
      <c r="AR904" s="96"/>
      <c r="AS904" s="23"/>
      <c r="AT904" s="4"/>
      <c r="AU904" s="4"/>
      <c r="AV904" s="35"/>
      <c r="AW904" s="4"/>
      <c r="AX904" s="156"/>
      <c r="AY904" s="104"/>
      <c r="AZ904" s="7"/>
      <c r="BA904" s="12"/>
      <c r="BB904" s="12"/>
      <c r="BC904" s="7"/>
      <c r="BD904" s="12"/>
      <c r="BE904" s="12"/>
      <c r="BF904" s="4"/>
      <c r="BG904" s="12"/>
      <c r="BH904" s="36"/>
      <c r="BI904" s="147"/>
      <c r="BJ904" s="12"/>
      <c r="BK904" s="36"/>
      <c r="BL904" s="147"/>
      <c r="BM904" s="12"/>
      <c r="BN904" s="36"/>
      <c r="BO904" s="147"/>
      <c r="BP904" s="160"/>
      <c r="BQ904" s="14"/>
      <c r="BR904" s="4"/>
      <c r="BS904" s="4"/>
      <c r="BU904" s="147"/>
      <c r="BV904" s="4"/>
      <c r="BW904" s="4"/>
      <c r="BX904" s="147"/>
      <c r="BY904" s="4"/>
      <c r="CA904" s="147"/>
      <c r="CB904" s="4"/>
      <c r="CD904" s="147"/>
      <c r="CF904" s="4"/>
      <c r="CG904" s="9"/>
      <c r="CH904" s="35"/>
      <c r="CI904" s="4"/>
      <c r="CJ904" s="145"/>
      <c r="CK904" s="4"/>
      <c r="CL904" s="4"/>
      <c r="CM904" s="4"/>
      <c r="CN904" s="4"/>
      <c r="CP904" s="29"/>
      <c r="CQ904" s="33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42"/>
      <c r="DQ904" s="78"/>
      <c r="DR904" s="101"/>
      <c r="DS904" s="33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  <c r="EG904" s="29"/>
      <c r="EH904" s="29"/>
      <c r="EI904" s="29"/>
      <c r="EJ904" s="29"/>
      <c r="EK904" s="29"/>
      <c r="EL904" s="29"/>
      <c r="EM904" s="29"/>
      <c r="EN904" s="29"/>
      <c r="EO904" s="29"/>
      <c r="EP904" s="29"/>
      <c r="EQ904" s="29"/>
      <c r="ER904" s="29"/>
      <c r="ES904" s="29"/>
      <c r="ET904" s="29"/>
      <c r="EU904" s="29"/>
      <c r="EV904" s="29"/>
      <c r="EW904" s="29"/>
      <c r="EX904" s="29"/>
      <c r="EY904" s="29"/>
      <c r="EZ904" s="29"/>
      <c r="FA904" s="119"/>
      <c r="FB904" s="119"/>
      <c r="FC904" s="119"/>
      <c r="FD904" s="119"/>
      <c r="FE904" s="119"/>
      <c r="FF904" s="119"/>
      <c r="FG904" s="119"/>
      <c r="FH904" s="119"/>
      <c r="FI904" s="119"/>
    </row>
    <row r="905" spans="1:165" s="45" customFormat="1" x14ac:dyDescent="0.25">
      <c r="A905" s="29"/>
      <c r="B905" s="35"/>
      <c r="C905" s="35"/>
      <c r="D905" s="4"/>
      <c r="E905" s="35"/>
      <c r="F905" s="4"/>
      <c r="G905" s="35"/>
      <c r="I905" s="35"/>
      <c r="K905" s="11"/>
      <c r="M905" s="4"/>
      <c r="N905" s="46"/>
      <c r="P905" s="35"/>
      <c r="Q905" s="29"/>
      <c r="R905" s="35"/>
      <c r="T905" s="23"/>
      <c r="U905" s="23"/>
      <c r="V905" s="96"/>
      <c r="W905" s="96"/>
      <c r="X905" s="23"/>
      <c r="Y905" s="96"/>
      <c r="Z905" s="96"/>
      <c r="AA905" s="23"/>
      <c r="AB905" s="96"/>
      <c r="AC905" s="96"/>
      <c r="AD905" s="23"/>
      <c r="AE905" s="96"/>
      <c r="AF905" s="96"/>
      <c r="AG905" s="23"/>
      <c r="AH905" s="96"/>
      <c r="AI905" s="96"/>
      <c r="AJ905" s="23"/>
      <c r="AK905" s="96"/>
      <c r="AL905" s="96"/>
      <c r="AM905" s="23"/>
      <c r="AN905" s="96"/>
      <c r="AO905" s="96"/>
      <c r="AP905" s="23"/>
      <c r="AQ905" s="96"/>
      <c r="AR905" s="96"/>
      <c r="AS905" s="23"/>
      <c r="AT905" s="4"/>
      <c r="AU905" s="4"/>
      <c r="AV905" s="35"/>
      <c r="AW905" s="4"/>
      <c r="AX905" s="156"/>
      <c r="AY905" s="104"/>
      <c r="AZ905" s="7"/>
      <c r="BA905" s="12"/>
      <c r="BB905" s="12"/>
      <c r="BC905" s="7"/>
      <c r="BD905" s="12"/>
      <c r="BE905" s="12"/>
      <c r="BF905" s="4"/>
      <c r="BG905" s="12"/>
      <c r="BH905" s="36"/>
      <c r="BI905" s="147"/>
      <c r="BJ905" s="12"/>
      <c r="BK905" s="36"/>
      <c r="BL905" s="147"/>
      <c r="BM905" s="12"/>
      <c r="BN905" s="36"/>
      <c r="BO905" s="147"/>
      <c r="BP905" s="160"/>
      <c r="BQ905" s="14"/>
      <c r="BR905" s="4"/>
      <c r="BS905" s="4"/>
      <c r="BU905" s="147"/>
      <c r="BV905" s="4"/>
      <c r="BW905" s="4"/>
      <c r="BX905" s="147"/>
      <c r="BY905" s="4"/>
      <c r="CA905" s="147"/>
      <c r="CB905" s="4"/>
      <c r="CD905" s="147"/>
      <c r="CF905" s="4"/>
      <c r="CG905" s="9"/>
      <c r="CH905" s="35"/>
      <c r="CI905" s="4"/>
      <c r="CJ905" s="145"/>
      <c r="CK905" s="4"/>
      <c r="CL905" s="4"/>
      <c r="CM905" s="4"/>
      <c r="CN905" s="4"/>
      <c r="CP905" s="29"/>
      <c r="CQ905" s="33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42"/>
      <c r="DQ905" s="78"/>
      <c r="DR905" s="101"/>
      <c r="DS905" s="33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  <c r="EG905" s="29"/>
      <c r="EH905" s="29"/>
      <c r="EI905" s="29"/>
      <c r="EJ905" s="29"/>
      <c r="EK905" s="29"/>
      <c r="EL905" s="29"/>
      <c r="EM905" s="29"/>
      <c r="EN905" s="29"/>
      <c r="EO905" s="29"/>
      <c r="EP905" s="29"/>
      <c r="EQ905" s="29"/>
      <c r="ER905" s="29"/>
      <c r="ES905" s="29"/>
      <c r="ET905" s="29"/>
      <c r="EU905" s="29"/>
      <c r="EV905" s="29"/>
      <c r="EW905" s="29"/>
      <c r="EX905" s="29"/>
      <c r="EY905" s="29"/>
      <c r="EZ905" s="29"/>
      <c r="FA905" s="119"/>
      <c r="FB905" s="119"/>
      <c r="FC905" s="119"/>
      <c r="FD905" s="119"/>
      <c r="FE905" s="119"/>
      <c r="FF905" s="119"/>
      <c r="FG905" s="119"/>
      <c r="FH905" s="119"/>
      <c r="FI905" s="119"/>
    </row>
    <row r="906" spans="1:165" s="45" customFormat="1" x14ac:dyDescent="0.25">
      <c r="A906" s="29"/>
      <c r="B906" s="35"/>
      <c r="C906" s="35"/>
      <c r="D906" s="4"/>
      <c r="E906" s="35"/>
      <c r="F906" s="4"/>
      <c r="G906" s="35"/>
      <c r="I906" s="35"/>
      <c r="K906" s="11"/>
      <c r="M906" s="4"/>
      <c r="N906" s="46"/>
      <c r="P906" s="35"/>
      <c r="Q906" s="29"/>
      <c r="R906" s="35"/>
      <c r="T906" s="23"/>
      <c r="U906" s="23"/>
      <c r="V906" s="96"/>
      <c r="W906" s="96"/>
      <c r="X906" s="23"/>
      <c r="Y906" s="96"/>
      <c r="Z906" s="96"/>
      <c r="AA906" s="23"/>
      <c r="AB906" s="96"/>
      <c r="AC906" s="96"/>
      <c r="AD906" s="23"/>
      <c r="AE906" s="96"/>
      <c r="AF906" s="96"/>
      <c r="AG906" s="23"/>
      <c r="AH906" s="96"/>
      <c r="AI906" s="96"/>
      <c r="AJ906" s="23"/>
      <c r="AK906" s="96"/>
      <c r="AL906" s="96"/>
      <c r="AM906" s="23"/>
      <c r="AN906" s="96"/>
      <c r="AO906" s="96"/>
      <c r="AP906" s="23"/>
      <c r="AQ906" s="96"/>
      <c r="AR906" s="96"/>
      <c r="AS906" s="23"/>
      <c r="AT906" s="4"/>
      <c r="AU906" s="4"/>
      <c r="AV906" s="35"/>
      <c r="AW906" s="4"/>
      <c r="AX906" s="156"/>
      <c r="AY906" s="104"/>
      <c r="AZ906" s="7"/>
      <c r="BA906" s="12"/>
      <c r="BB906" s="12"/>
      <c r="BC906" s="7"/>
      <c r="BD906" s="12"/>
      <c r="BE906" s="12"/>
      <c r="BF906" s="4"/>
      <c r="BG906" s="12"/>
      <c r="BH906" s="36"/>
      <c r="BI906" s="147"/>
      <c r="BJ906" s="12"/>
      <c r="BK906" s="36"/>
      <c r="BL906" s="147"/>
      <c r="BM906" s="12"/>
      <c r="BN906" s="36"/>
      <c r="BO906" s="147"/>
      <c r="BP906" s="160"/>
      <c r="BQ906" s="14"/>
      <c r="BR906" s="4"/>
      <c r="BS906" s="4"/>
      <c r="BU906" s="147"/>
      <c r="BV906" s="4"/>
      <c r="BW906" s="4"/>
      <c r="BX906" s="147"/>
      <c r="BY906" s="4"/>
      <c r="CA906" s="147"/>
      <c r="CB906" s="4"/>
      <c r="CD906" s="147"/>
      <c r="CF906" s="4"/>
      <c r="CG906" s="9"/>
      <c r="CH906" s="35"/>
      <c r="CI906" s="4"/>
      <c r="CJ906" s="145"/>
      <c r="CK906" s="4"/>
      <c r="CL906" s="4"/>
      <c r="CM906" s="4"/>
      <c r="CN906" s="4"/>
      <c r="CP906" s="29"/>
      <c r="CQ906" s="33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42"/>
      <c r="DQ906" s="78"/>
      <c r="DR906" s="101"/>
      <c r="DS906" s="33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  <c r="EG906" s="29"/>
      <c r="EH906" s="29"/>
      <c r="EI906" s="29"/>
      <c r="EJ906" s="29"/>
      <c r="EK906" s="29"/>
      <c r="EL906" s="29"/>
      <c r="EM906" s="29"/>
      <c r="EN906" s="29"/>
      <c r="EO906" s="29"/>
      <c r="EP906" s="29"/>
      <c r="EQ906" s="29"/>
      <c r="ER906" s="29"/>
      <c r="ES906" s="29"/>
      <c r="ET906" s="29"/>
      <c r="EU906" s="29"/>
      <c r="EV906" s="29"/>
      <c r="EW906" s="29"/>
      <c r="EX906" s="29"/>
      <c r="EY906" s="29"/>
      <c r="EZ906" s="29"/>
      <c r="FA906" s="119"/>
      <c r="FB906" s="119"/>
      <c r="FC906" s="119"/>
      <c r="FD906" s="119"/>
      <c r="FE906" s="119"/>
      <c r="FF906" s="119"/>
      <c r="FG906" s="119"/>
      <c r="FH906" s="119"/>
      <c r="FI906" s="119"/>
    </row>
    <row r="907" spans="1:165" s="45" customFormat="1" x14ac:dyDescent="0.25">
      <c r="A907" s="29"/>
      <c r="B907" s="35"/>
      <c r="C907" s="35"/>
      <c r="D907" s="4"/>
      <c r="E907" s="35"/>
      <c r="F907" s="4"/>
      <c r="G907" s="35"/>
      <c r="I907" s="35"/>
      <c r="K907" s="11"/>
      <c r="M907" s="4"/>
      <c r="N907" s="46"/>
      <c r="P907" s="35"/>
      <c r="Q907" s="29"/>
      <c r="R907" s="35"/>
      <c r="T907" s="23"/>
      <c r="U907" s="23"/>
      <c r="V907" s="96"/>
      <c r="W907" s="96"/>
      <c r="X907" s="23"/>
      <c r="Y907" s="96"/>
      <c r="Z907" s="96"/>
      <c r="AA907" s="23"/>
      <c r="AB907" s="96"/>
      <c r="AC907" s="96"/>
      <c r="AD907" s="23"/>
      <c r="AE907" s="96"/>
      <c r="AF907" s="96"/>
      <c r="AG907" s="23"/>
      <c r="AH907" s="96"/>
      <c r="AI907" s="96"/>
      <c r="AJ907" s="23"/>
      <c r="AK907" s="96"/>
      <c r="AL907" s="96"/>
      <c r="AM907" s="23"/>
      <c r="AN907" s="96"/>
      <c r="AO907" s="96"/>
      <c r="AP907" s="23"/>
      <c r="AQ907" s="96"/>
      <c r="AR907" s="96"/>
      <c r="AS907" s="23"/>
      <c r="AT907" s="4"/>
      <c r="AU907" s="4"/>
      <c r="AV907" s="35"/>
      <c r="AW907" s="4"/>
      <c r="AX907" s="156"/>
      <c r="AY907" s="104"/>
      <c r="AZ907" s="7"/>
      <c r="BA907" s="12"/>
      <c r="BB907" s="12"/>
      <c r="BC907" s="7"/>
      <c r="BD907" s="12"/>
      <c r="BE907" s="12"/>
      <c r="BF907" s="4"/>
      <c r="BG907" s="12"/>
      <c r="BH907" s="36"/>
      <c r="BI907" s="147"/>
      <c r="BJ907" s="12"/>
      <c r="BK907" s="36"/>
      <c r="BL907" s="147"/>
      <c r="BM907" s="12"/>
      <c r="BN907" s="36"/>
      <c r="BO907" s="147"/>
      <c r="BP907" s="160"/>
      <c r="BQ907" s="14"/>
      <c r="BR907" s="4"/>
      <c r="BS907" s="4"/>
      <c r="BU907" s="147"/>
      <c r="BV907" s="4"/>
      <c r="BW907" s="4"/>
      <c r="BX907" s="147"/>
      <c r="BY907" s="4"/>
      <c r="CA907" s="147"/>
      <c r="CB907" s="4"/>
      <c r="CD907" s="147"/>
      <c r="CF907" s="4"/>
      <c r="CG907" s="9"/>
      <c r="CH907" s="35"/>
      <c r="CI907" s="4"/>
      <c r="CJ907" s="145"/>
      <c r="CK907" s="4"/>
      <c r="CL907" s="4"/>
      <c r="CM907" s="4"/>
      <c r="CN907" s="4"/>
      <c r="CP907" s="29"/>
      <c r="CQ907" s="33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42"/>
      <c r="DQ907" s="78"/>
      <c r="DR907" s="101"/>
      <c r="DS907" s="33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  <c r="EG907" s="29"/>
      <c r="EH907" s="29"/>
      <c r="EI907" s="29"/>
      <c r="EJ907" s="29"/>
      <c r="EK907" s="29"/>
      <c r="EL907" s="29"/>
      <c r="EM907" s="29"/>
      <c r="EN907" s="29"/>
      <c r="EO907" s="29"/>
      <c r="EP907" s="29"/>
      <c r="EQ907" s="29"/>
      <c r="ER907" s="29"/>
      <c r="ES907" s="29"/>
      <c r="ET907" s="29"/>
      <c r="EU907" s="29"/>
      <c r="EV907" s="29"/>
      <c r="EW907" s="29"/>
      <c r="EX907" s="29"/>
      <c r="EY907" s="29"/>
      <c r="EZ907" s="29"/>
      <c r="FA907" s="119"/>
      <c r="FB907" s="119"/>
      <c r="FC907" s="119"/>
      <c r="FD907" s="119"/>
      <c r="FE907" s="119"/>
      <c r="FF907" s="119"/>
      <c r="FG907" s="119"/>
      <c r="FH907" s="119"/>
      <c r="FI907" s="119"/>
    </row>
    <row r="908" spans="1:165" s="45" customFormat="1" x14ac:dyDescent="0.25">
      <c r="A908" s="29"/>
      <c r="B908" s="35"/>
      <c r="C908" s="35"/>
      <c r="D908" s="4"/>
      <c r="E908" s="35"/>
      <c r="F908" s="4"/>
      <c r="G908" s="35"/>
      <c r="I908" s="35"/>
      <c r="K908" s="11"/>
      <c r="M908" s="4"/>
      <c r="N908" s="46"/>
      <c r="P908" s="35"/>
      <c r="Q908" s="29"/>
      <c r="R908" s="35"/>
      <c r="T908" s="23"/>
      <c r="U908" s="23"/>
      <c r="V908" s="96"/>
      <c r="W908" s="96"/>
      <c r="X908" s="23"/>
      <c r="Y908" s="96"/>
      <c r="Z908" s="96"/>
      <c r="AA908" s="23"/>
      <c r="AB908" s="96"/>
      <c r="AC908" s="96"/>
      <c r="AD908" s="23"/>
      <c r="AE908" s="96"/>
      <c r="AF908" s="96"/>
      <c r="AG908" s="23"/>
      <c r="AH908" s="96"/>
      <c r="AI908" s="96"/>
      <c r="AJ908" s="23"/>
      <c r="AK908" s="96"/>
      <c r="AL908" s="96"/>
      <c r="AM908" s="23"/>
      <c r="AN908" s="96"/>
      <c r="AO908" s="96"/>
      <c r="AP908" s="23"/>
      <c r="AQ908" s="96"/>
      <c r="AR908" s="96"/>
      <c r="AS908" s="23"/>
      <c r="AT908" s="4"/>
      <c r="AU908" s="4"/>
      <c r="AV908" s="35"/>
      <c r="AW908" s="4"/>
      <c r="AX908" s="156"/>
      <c r="AY908" s="104"/>
      <c r="AZ908" s="7"/>
      <c r="BA908" s="12"/>
      <c r="BB908" s="12"/>
      <c r="BC908" s="7"/>
      <c r="BD908" s="12"/>
      <c r="BE908" s="12"/>
      <c r="BF908" s="4"/>
      <c r="BG908" s="12"/>
      <c r="BH908" s="36"/>
      <c r="BI908" s="147"/>
      <c r="BJ908" s="12"/>
      <c r="BK908" s="36"/>
      <c r="BL908" s="147"/>
      <c r="BM908" s="12"/>
      <c r="BN908" s="36"/>
      <c r="BO908" s="147"/>
      <c r="BP908" s="160"/>
      <c r="BQ908" s="14"/>
      <c r="BR908" s="4"/>
      <c r="BS908" s="4"/>
      <c r="BU908" s="147"/>
      <c r="BV908" s="4"/>
      <c r="BW908" s="4"/>
      <c r="BX908" s="147"/>
      <c r="BY908" s="4"/>
      <c r="CA908" s="147"/>
      <c r="CB908" s="4"/>
      <c r="CD908" s="147"/>
      <c r="CF908" s="4"/>
      <c r="CG908" s="9"/>
      <c r="CH908" s="35"/>
      <c r="CI908" s="4"/>
      <c r="CJ908" s="145"/>
      <c r="CK908" s="4"/>
      <c r="CL908" s="4"/>
      <c r="CM908" s="4"/>
      <c r="CN908" s="4"/>
      <c r="CP908" s="29"/>
      <c r="CQ908" s="33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42"/>
      <c r="DQ908" s="78"/>
      <c r="DR908" s="101"/>
      <c r="DS908" s="33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  <c r="EG908" s="29"/>
      <c r="EH908" s="29"/>
      <c r="EI908" s="29"/>
      <c r="EJ908" s="29"/>
      <c r="EK908" s="29"/>
      <c r="EL908" s="29"/>
      <c r="EM908" s="29"/>
      <c r="EN908" s="29"/>
      <c r="EO908" s="29"/>
      <c r="EP908" s="29"/>
      <c r="EQ908" s="29"/>
      <c r="ER908" s="29"/>
      <c r="ES908" s="29"/>
      <c r="ET908" s="29"/>
      <c r="EU908" s="29"/>
      <c r="EV908" s="29"/>
      <c r="EW908" s="29"/>
      <c r="EX908" s="29"/>
      <c r="EY908" s="29"/>
      <c r="EZ908" s="29"/>
      <c r="FA908" s="119"/>
      <c r="FB908" s="119"/>
      <c r="FC908" s="119"/>
      <c r="FD908" s="119"/>
      <c r="FE908" s="119"/>
      <c r="FF908" s="119"/>
      <c r="FG908" s="119"/>
      <c r="FH908" s="119"/>
      <c r="FI908" s="119"/>
    </row>
    <row r="909" spans="1:165" s="45" customFormat="1" x14ac:dyDescent="0.25">
      <c r="A909" s="29"/>
      <c r="B909" s="35"/>
      <c r="C909" s="35"/>
      <c r="D909" s="4"/>
      <c r="E909" s="35"/>
      <c r="F909" s="4"/>
      <c r="G909" s="35"/>
      <c r="I909" s="35"/>
      <c r="K909" s="11"/>
      <c r="M909" s="4"/>
      <c r="N909" s="46"/>
      <c r="P909" s="35"/>
      <c r="Q909" s="29"/>
      <c r="R909" s="35"/>
      <c r="T909" s="23"/>
      <c r="U909" s="23"/>
      <c r="V909" s="96"/>
      <c r="W909" s="96"/>
      <c r="X909" s="23"/>
      <c r="Y909" s="96"/>
      <c r="Z909" s="96"/>
      <c r="AA909" s="23"/>
      <c r="AB909" s="96"/>
      <c r="AC909" s="96"/>
      <c r="AD909" s="23"/>
      <c r="AE909" s="96"/>
      <c r="AF909" s="96"/>
      <c r="AG909" s="23"/>
      <c r="AH909" s="96"/>
      <c r="AI909" s="96"/>
      <c r="AJ909" s="23"/>
      <c r="AK909" s="96"/>
      <c r="AL909" s="96"/>
      <c r="AM909" s="23"/>
      <c r="AN909" s="96"/>
      <c r="AO909" s="96"/>
      <c r="AP909" s="23"/>
      <c r="AQ909" s="96"/>
      <c r="AR909" s="96"/>
      <c r="AS909" s="23"/>
      <c r="AT909" s="4"/>
      <c r="AU909" s="4"/>
      <c r="AV909" s="35"/>
      <c r="AW909" s="4"/>
      <c r="AX909" s="156"/>
      <c r="AY909" s="104"/>
      <c r="AZ909" s="7"/>
      <c r="BA909" s="12"/>
      <c r="BB909" s="12"/>
      <c r="BC909" s="7"/>
      <c r="BD909" s="12"/>
      <c r="BE909" s="12"/>
      <c r="BF909" s="4"/>
      <c r="BG909" s="12"/>
      <c r="BH909" s="36"/>
      <c r="BI909" s="147"/>
      <c r="BJ909" s="12"/>
      <c r="BK909" s="36"/>
      <c r="BL909" s="147"/>
      <c r="BM909" s="12"/>
      <c r="BN909" s="36"/>
      <c r="BO909" s="147"/>
      <c r="BP909" s="160"/>
      <c r="BQ909" s="14"/>
      <c r="BR909" s="4"/>
      <c r="BS909" s="4"/>
      <c r="BU909" s="147"/>
      <c r="BV909" s="4"/>
      <c r="BW909" s="4"/>
      <c r="BX909" s="147"/>
      <c r="BY909" s="4"/>
      <c r="CA909" s="147"/>
      <c r="CB909" s="4"/>
      <c r="CD909" s="147"/>
      <c r="CF909" s="4"/>
      <c r="CG909" s="9"/>
      <c r="CH909" s="35"/>
      <c r="CI909" s="4"/>
      <c r="CJ909" s="145"/>
      <c r="CK909" s="4"/>
      <c r="CL909" s="4"/>
      <c r="CM909" s="4"/>
      <c r="CN909" s="4"/>
      <c r="CP909" s="29"/>
      <c r="CQ909" s="33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42"/>
      <c r="DQ909" s="78"/>
      <c r="DR909" s="101"/>
      <c r="DS909" s="33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  <c r="EG909" s="29"/>
      <c r="EH909" s="29"/>
      <c r="EI909" s="29"/>
      <c r="EJ909" s="29"/>
      <c r="EK909" s="29"/>
      <c r="EL909" s="29"/>
      <c r="EM909" s="29"/>
      <c r="EN909" s="29"/>
      <c r="EO909" s="29"/>
      <c r="EP909" s="29"/>
      <c r="EQ909" s="29"/>
      <c r="ER909" s="29"/>
      <c r="ES909" s="29"/>
      <c r="ET909" s="29"/>
      <c r="EU909" s="29"/>
      <c r="EV909" s="29"/>
      <c r="EW909" s="29"/>
      <c r="EX909" s="29"/>
      <c r="EY909" s="29"/>
      <c r="EZ909" s="29"/>
      <c r="FA909" s="119"/>
      <c r="FB909" s="119"/>
      <c r="FC909" s="119"/>
      <c r="FD909" s="119"/>
      <c r="FE909" s="119"/>
      <c r="FF909" s="119"/>
      <c r="FG909" s="119"/>
      <c r="FH909" s="119"/>
      <c r="FI909" s="119"/>
    </row>
    <row r="910" spans="1:165" s="45" customFormat="1" x14ac:dyDescent="0.25">
      <c r="A910" s="29"/>
      <c r="B910" s="35"/>
      <c r="C910" s="35"/>
      <c r="D910" s="4"/>
      <c r="E910" s="35"/>
      <c r="F910" s="4"/>
      <c r="G910" s="35"/>
      <c r="I910" s="35"/>
      <c r="K910" s="11"/>
      <c r="M910" s="4"/>
      <c r="N910" s="46"/>
      <c r="P910" s="35"/>
      <c r="Q910" s="29"/>
      <c r="R910" s="35"/>
      <c r="T910" s="23"/>
      <c r="U910" s="23"/>
      <c r="V910" s="96"/>
      <c r="W910" s="96"/>
      <c r="X910" s="23"/>
      <c r="Y910" s="96"/>
      <c r="Z910" s="96"/>
      <c r="AA910" s="23"/>
      <c r="AB910" s="96"/>
      <c r="AC910" s="96"/>
      <c r="AD910" s="23"/>
      <c r="AE910" s="96"/>
      <c r="AF910" s="96"/>
      <c r="AG910" s="23"/>
      <c r="AH910" s="96"/>
      <c r="AI910" s="96"/>
      <c r="AJ910" s="23"/>
      <c r="AK910" s="96"/>
      <c r="AL910" s="96"/>
      <c r="AM910" s="23"/>
      <c r="AN910" s="96"/>
      <c r="AO910" s="96"/>
      <c r="AP910" s="23"/>
      <c r="AQ910" s="96"/>
      <c r="AR910" s="96"/>
      <c r="AS910" s="23"/>
      <c r="AT910" s="4"/>
      <c r="AU910" s="4"/>
      <c r="AV910" s="35"/>
      <c r="AW910" s="4"/>
      <c r="AX910" s="156"/>
      <c r="AY910" s="104"/>
      <c r="AZ910" s="7"/>
      <c r="BA910" s="12"/>
      <c r="BB910" s="12"/>
      <c r="BC910" s="7"/>
      <c r="BD910" s="12"/>
      <c r="BE910" s="12"/>
      <c r="BF910" s="4"/>
      <c r="BG910" s="12"/>
      <c r="BH910" s="36"/>
      <c r="BI910" s="147"/>
      <c r="BJ910" s="12"/>
      <c r="BK910" s="36"/>
      <c r="BL910" s="147"/>
      <c r="BM910" s="12"/>
      <c r="BN910" s="36"/>
      <c r="BO910" s="147"/>
      <c r="BP910" s="160"/>
      <c r="BQ910" s="14"/>
      <c r="BR910" s="4"/>
      <c r="BS910" s="4"/>
      <c r="BU910" s="147"/>
      <c r="BV910" s="4"/>
      <c r="BW910" s="4"/>
      <c r="BX910" s="147"/>
      <c r="BY910" s="4"/>
      <c r="CA910" s="147"/>
      <c r="CB910" s="4"/>
      <c r="CD910" s="147"/>
      <c r="CF910" s="4"/>
      <c r="CG910" s="9"/>
      <c r="CH910" s="35"/>
      <c r="CI910" s="4"/>
      <c r="CJ910" s="145"/>
      <c r="CK910" s="4"/>
      <c r="CL910" s="4"/>
      <c r="CM910" s="4"/>
      <c r="CN910" s="4"/>
      <c r="CP910" s="29"/>
      <c r="CQ910" s="33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42"/>
      <c r="DQ910" s="78"/>
      <c r="DR910" s="101"/>
      <c r="DS910" s="33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  <c r="EG910" s="29"/>
      <c r="EH910" s="29"/>
      <c r="EI910" s="29"/>
      <c r="EJ910" s="29"/>
      <c r="EK910" s="29"/>
      <c r="EL910" s="29"/>
      <c r="EM910" s="29"/>
      <c r="EN910" s="29"/>
      <c r="EO910" s="29"/>
      <c r="EP910" s="29"/>
      <c r="EQ910" s="29"/>
      <c r="ER910" s="29"/>
      <c r="ES910" s="29"/>
      <c r="ET910" s="29"/>
      <c r="EU910" s="29"/>
      <c r="EV910" s="29"/>
      <c r="EW910" s="29"/>
      <c r="EX910" s="29"/>
      <c r="EY910" s="29"/>
      <c r="EZ910" s="29"/>
      <c r="FA910" s="119"/>
      <c r="FB910" s="119"/>
      <c r="FC910" s="119"/>
      <c r="FD910" s="119"/>
      <c r="FE910" s="119"/>
      <c r="FF910" s="119"/>
      <c r="FG910" s="119"/>
      <c r="FH910" s="119"/>
      <c r="FI910" s="119"/>
    </row>
    <row r="911" spans="1:165" s="45" customFormat="1" x14ac:dyDescent="0.25">
      <c r="A911" s="29"/>
      <c r="B911" s="35"/>
      <c r="C911" s="35"/>
      <c r="D911" s="4"/>
      <c r="E911" s="35"/>
      <c r="F911" s="4"/>
      <c r="G911" s="35"/>
      <c r="I911" s="35"/>
      <c r="K911" s="11"/>
      <c r="M911" s="4"/>
      <c r="N911" s="46"/>
      <c r="P911" s="35"/>
      <c r="Q911" s="29"/>
      <c r="R911" s="35"/>
      <c r="T911" s="23"/>
      <c r="U911" s="23"/>
      <c r="V911" s="96"/>
      <c r="W911" s="96"/>
      <c r="X911" s="23"/>
      <c r="Y911" s="96"/>
      <c r="Z911" s="96"/>
      <c r="AA911" s="23"/>
      <c r="AB911" s="96"/>
      <c r="AC911" s="96"/>
      <c r="AD911" s="23"/>
      <c r="AE911" s="96"/>
      <c r="AF911" s="96"/>
      <c r="AG911" s="23"/>
      <c r="AH911" s="96"/>
      <c r="AI911" s="96"/>
      <c r="AJ911" s="23"/>
      <c r="AK911" s="96"/>
      <c r="AL911" s="96"/>
      <c r="AM911" s="23"/>
      <c r="AN911" s="96"/>
      <c r="AO911" s="96"/>
      <c r="AP911" s="23"/>
      <c r="AQ911" s="96"/>
      <c r="AR911" s="96"/>
      <c r="AS911" s="23"/>
      <c r="AT911" s="4"/>
      <c r="AU911" s="4"/>
      <c r="AV911" s="35"/>
      <c r="AW911" s="4"/>
      <c r="AX911" s="156"/>
      <c r="AY911" s="104"/>
      <c r="AZ911" s="7"/>
      <c r="BA911" s="12"/>
      <c r="BB911" s="12"/>
      <c r="BC911" s="7"/>
      <c r="BD911" s="12"/>
      <c r="BE911" s="12"/>
      <c r="BF911" s="4"/>
      <c r="BG911" s="12"/>
      <c r="BH911" s="36"/>
      <c r="BI911" s="147"/>
      <c r="BJ911" s="12"/>
      <c r="BK911" s="36"/>
      <c r="BL911" s="147"/>
      <c r="BM911" s="12"/>
      <c r="BN911" s="36"/>
      <c r="BO911" s="147"/>
      <c r="BP911" s="160"/>
      <c r="BQ911" s="14"/>
      <c r="BR911" s="4"/>
      <c r="BS911" s="4"/>
      <c r="BU911" s="147"/>
      <c r="BV911" s="4"/>
      <c r="BW911" s="4"/>
      <c r="BX911" s="147"/>
      <c r="BY911" s="4"/>
      <c r="CA911" s="147"/>
      <c r="CB911" s="4"/>
      <c r="CD911" s="147"/>
      <c r="CF911" s="4"/>
      <c r="CG911" s="9"/>
      <c r="CH911" s="35"/>
      <c r="CI911" s="4"/>
      <c r="CJ911" s="145"/>
      <c r="CK911" s="4"/>
      <c r="CL911" s="4"/>
      <c r="CM911" s="4"/>
      <c r="CN911" s="4"/>
      <c r="CP911" s="29"/>
      <c r="CQ911" s="33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42"/>
      <c r="DQ911" s="78"/>
      <c r="DR911" s="101"/>
      <c r="DS911" s="33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  <c r="EG911" s="29"/>
      <c r="EH911" s="29"/>
      <c r="EI911" s="29"/>
      <c r="EJ911" s="29"/>
      <c r="EK911" s="29"/>
      <c r="EL911" s="29"/>
      <c r="EM911" s="29"/>
      <c r="EN911" s="29"/>
      <c r="EO911" s="29"/>
      <c r="EP911" s="29"/>
      <c r="EQ911" s="29"/>
      <c r="ER911" s="29"/>
      <c r="ES911" s="29"/>
      <c r="ET911" s="29"/>
      <c r="EU911" s="29"/>
      <c r="EV911" s="29"/>
      <c r="EW911" s="29"/>
      <c r="EX911" s="29"/>
      <c r="EY911" s="29"/>
      <c r="EZ911" s="29"/>
      <c r="FA911" s="119"/>
      <c r="FB911" s="119"/>
      <c r="FC911" s="119"/>
      <c r="FD911" s="119"/>
      <c r="FE911" s="119"/>
      <c r="FF911" s="119"/>
      <c r="FG911" s="119"/>
      <c r="FH911" s="119"/>
      <c r="FI911" s="119"/>
    </row>
    <row r="912" spans="1:165" s="45" customFormat="1" x14ac:dyDescent="0.25">
      <c r="A912" s="29"/>
      <c r="B912" s="35"/>
      <c r="C912" s="35"/>
      <c r="D912" s="4"/>
      <c r="E912" s="35"/>
      <c r="F912" s="4"/>
      <c r="G912" s="35"/>
      <c r="I912" s="35"/>
      <c r="K912" s="11"/>
      <c r="M912" s="4"/>
      <c r="N912" s="46"/>
      <c r="P912" s="35"/>
      <c r="Q912" s="29"/>
      <c r="R912" s="35"/>
      <c r="T912" s="23"/>
      <c r="U912" s="23"/>
      <c r="V912" s="96"/>
      <c r="W912" s="96"/>
      <c r="X912" s="23"/>
      <c r="Y912" s="96"/>
      <c r="Z912" s="96"/>
      <c r="AA912" s="23"/>
      <c r="AB912" s="96"/>
      <c r="AC912" s="96"/>
      <c r="AD912" s="23"/>
      <c r="AE912" s="96"/>
      <c r="AF912" s="96"/>
      <c r="AG912" s="23"/>
      <c r="AH912" s="96"/>
      <c r="AI912" s="96"/>
      <c r="AJ912" s="23"/>
      <c r="AK912" s="96"/>
      <c r="AL912" s="96"/>
      <c r="AM912" s="23"/>
      <c r="AN912" s="96"/>
      <c r="AO912" s="96"/>
      <c r="AP912" s="23"/>
      <c r="AQ912" s="96"/>
      <c r="AR912" s="96"/>
      <c r="AS912" s="23"/>
      <c r="AT912" s="4"/>
      <c r="AU912" s="4"/>
      <c r="AV912" s="35"/>
      <c r="AW912" s="4"/>
      <c r="AX912" s="156"/>
      <c r="AY912" s="104"/>
      <c r="AZ912" s="7"/>
      <c r="BA912" s="12"/>
      <c r="BB912" s="12"/>
      <c r="BC912" s="7"/>
      <c r="BD912" s="12"/>
      <c r="BE912" s="12"/>
      <c r="BF912" s="4"/>
      <c r="BG912" s="12"/>
      <c r="BH912" s="36"/>
      <c r="BI912" s="147"/>
      <c r="BJ912" s="12"/>
      <c r="BK912" s="36"/>
      <c r="BL912" s="147"/>
      <c r="BM912" s="12"/>
      <c r="BN912" s="36"/>
      <c r="BO912" s="147"/>
      <c r="BP912" s="160"/>
      <c r="BQ912" s="14"/>
      <c r="BR912" s="4"/>
      <c r="BS912" s="4"/>
      <c r="BU912" s="147"/>
      <c r="BV912" s="4"/>
      <c r="BW912" s="4"/>
      <c r="BX912" s="147"/>
      <c r="BY912" s="4"/>
      <c r="CA912" s="147"/>
      <c r="CB912" s="4"/>
      <c r="CD912" s="147"/>
      <c r="CF912" s="4"/>
      <c r="CG912" s="9"/>
      <c r="CH912" s="35"/>
      <c r="CI912" s="4"/>
      <c r="CJ912" s="145"/>
      <c r="CK912" s="4"/>
      <c r="CL912" s="4"/>
      <c r="CM912" s="4"/>
      <c r="CN912" s="4"/>
      <c r="CP912" s="29"/>
      <c r="CQ912" s="33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42"/>
      <c r="DQ912" s="78"/>
      <c r="DR912" s="101"/>
      <c r="DS912" s="33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  <c r="EG912" s="29"/>
      <c r="EH912" s="29"/>
      <c r="EI912" s="29"/>
      <c r="EJ912" s="29"/>
      <c r="EK912" s="29"/>
      <c r="EL912" s="29"/>
      <c r="EM912" s="29"/>
      <c r="EN912" s="29"/>
      <c r="EO912" s="29"/>
      <c r="EP912" s="29"/>
      <c r="EQ912" s="29"/>
      <c r="ER912" s="29"/>
      <c r="ES912" s="29"/>
      <c r="ET912" s="29"/>
      <c r="EU912" s="29"/>
      <c r="EV912" s="29"/>
      <c r="EW912" s="29"/>
      <c r="EX912" s="29"/>
      <c r="EY912" s="29"/>
      <c r="EZ912" s="29"/>
      <c r="FA912" s="119"/>
      <c r="FB912" s="119"/>
      <c r="FC912" s="119"/>
      <c r="FD912" s="119"/>
      <c r="FE912" s="119"/>
      <c r="FF912" s="119"/>
      <c r="FG912" s="119"/>
      <c r="FH912" s="119"/>
      <c r="FI912" s="119"/>
    </row>
    <row r="913" spans="1:165" s="45" customFormat="1" x14ac:dyDescent="0.25">
      <c r="A913" s="29"/>
      <c r="B913" s="35"/>
      <c r="C913" s="35"/>
      <c r="D913" s="4"/>
      <c r="E913" s="35"/>
      <c r="F913" s="4"/>
      <c r="G913" s="35"/>
      <c r="I913" s="35"/>
      <c r="K913" s="11"/>
      <c r="M913" s="4"/>
      <c r="N913" s="46"/>
      <c r="P913" s="35"/>
      <c r="Q913" s="29"/>
      <c r="R913" s="35"/>
      <c r="T913" s="23"/>
      <c r="U913" s="23"/>
      <c r="V913" s="96"/>
      <c r="W913" s="96"/>
      <c r="X913" s="23"/>
      <c r="Y913" s="96"/>
      <c r="Z913" s="96"/>
      <c r="AA913" s="23"/>
      <c r="AB913" s="96"/>
      <c r="AC913" s="96"/>
      <c r="AD913" s="23"/>
      <c r="AE913" s="96"/>
      <c r="AF913" s="96"/>
      <c r="AG913" s="23"/>
      <c r="AH913" s="96"/>
      <c r="AI913" s="96"/>
      <c r="AJ913" s="23"/>
      <c r="AK913" s="96"/>
      <c r="AL913" s="96"/>
      <c r="AM913" s="23"/>
      <c r="AN913" s="96"/>
      <c r="AO913" s="96"/>
      <c r="AP913" s="23"/>
      <c r="AQ913" s="96"/>
      <c r="AR913" s="96"/>
      <c r="AS913" s="23"/>
      <c r="AT913" s="4"/>
      <c r="AU913" s="4"/>
      <c r="AV913" s="35"/>
      <c r="AW913" s="4"/>
      <c r="AX913" s="156"/>
      <c r="AY913" s="104"/>
      <c r="AZ913" s="7"/>
      <c r="BA913" s="12"/>
      <c r="BB913" s="12"/>
      <c r="BC913" s="7"/>
      <c r="BD913" s="12"/>
      <c r="BE913" s="12"/>
      <c r="BF913" s="4"/>
      <c r="BG913" s="12"/>
      <c r="BH913" s="36"/>
      <c r="BI913" s="147"/>
      <c r="BJ913" s="12"/>
      <c r="BK913" s="36"/>
      <c r="BL913" s="147"/>
      <c r="BM913" s="12"/>
      <c r="BN913" s="36"/>
      <c r="BO913" s="147"/>
      <c r="BP913" s="160"/>
      <c r="BQ913" s="14"/>
      <c r="BR913" s="4"/>
      <c r="BS913" s="4"/>
      <c r="BU913" s="147"/>
      <c r="BV913" s="4"/>
      <c r="BW913" s="4"/>
      <c r="BX913" s="147"/>
      <c r="BY913" s="4"/>
      <c r="CA913" s="147"/>
      <c r="CB913" s="4"/>
      <c r="CD913" s="147"/>
      <c r="CF913" s="4"/>
      <c r="CG913" s="9"/>
      <c r="CH913" s="35"/>
      <c r="CI913" s="4"/>
      <c r="CJ913" s="145"/>
      <c r="CK913" s="4"/>
      <c r="CL913" s="4"/>
      <c r="CM913" s="4"/>
      <c r="CN913" s="4"/>
      <c r="CP913" s="29"/>
      <c r="CQ913" s="33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42"/>
      <c r="DQ913" s="78"/>
      <c r="DR913" s="101"/>
      <c r="DS913" s="33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  <c r="EG913" s="29"/>
      <c r="EH913" s="29"/>
      <c r="EI913" s="29"/>
      <c r="EJ913" s="29"/>
      <c r="EK913" s="29"/>
      <c r="EL913" s="29"/>
      <c r="EM913" s="29"/>
      <c r="EN913" s="29"/>
      <c r="EO913" s="29"/>
      <c r="EP913" s="29"/>
      <c r="EQ913" s="29"/>
      <c r="ER913" s="29"/>
      <c r="ES913" s="29"/>
      <c r="ET913" s="29"/>
      <c r="EU913" s="29"/>
      <c r="EV913" s="29"/>
      <c r="EW913" s="29"/>
      <c r="EX913" s="29"/>
      <c r="EY913" s="29"/>
      <c r="EZ913" s="29"/>
      <c r="FA913" s="119"/>
      <c r="FB913" s="119"/>
      <c r="FC913" s="119"/>
      <c r="FD913" s="119"/>
      <c r="FE913" s="119"/>
      <c r="FF913" s="119"/>
      <c r="FG913" s="119"/>
      <c r="FH913" s="119"/>
      <c r="FI913" s="119"/>
    </row>
    <row r="914" spans="1:165" s="45" customFormat="1" x14ac:dyDescent="0.25">
      <c r="A914" s="29"/>
      <c r="B914" s="35"/>
      <c r="C914" s="35"/>
      <c r="D914" s="4"/>
      <c r="E914" s="35"/>
      <c r="F914" s="4"/>
      <c r="G914" s="35"/>
      <c r="I914" s="35"/>
      <c r="K914" s="11"/>
      <c r="M914" s="4"/>
      <c r="N914" s="46"/>
      <c r="P914" s="35"/>
      <c r="Q914" s="29"/>
      <c r="R914" s="35"/>
      <c r="T914" s="23"/>
      <c r="U914" s="23"/>
      <c r="V914" s="96"/>
      <c r="W914" s="96"/>
      <c r="X914" s="23"/>
      <c r="Y914" s="96"/>
      <c r="Z914" s="96"/>
      <c r="AA914" s="23"/>
      <c r="AB914" s="96"/>
      <c r="AC914" s="96"/>
      <c r="AD914" s="23"/>
      <c r="AE914" s="96"/>
      <c r="AF914" s="96"/>
      <c r="AG914" s="23"/>
      <c r="AH914" s="96"/>
      <c r="AI914" s="96"/>
      <c r="AJ914" s="23"/>
      <c r="AK914" s="96"/>
      <c r="AL914" s="96"/>
      <c r="AM914" s="23"/>
      <c r="AN914" s="96"/>
      <c r="AO914" s="96"/>
      <c r="AP914" s="23"/>
      <c r="AQ914" s="96"/>
      <c r="AR914" s="96"/>
      <c r="AS914" s="23"/>
      <c r="AT914" s="4"/>
      <c r="AU914" s="4"/>
      <c r="AV914" s="35"/>
      <c r="AW914" s="4"/>
      <c r="AX914" s="156"/>
      <c r="AY914" s="104"/>
      <c r="AZ914" s="7"/>
      <c r="BA914" s="12"/>
      <c r="BB914" s="12"/>
      <c r="BC914" s="7"/>
      <c r="BD914" s="12"/>
      <c r="BE914" s="12"/>
      <c r="BF914" s="4"/>
      <c r="BG914" s="12"/>
      <c r="BH914" s="36"/>
      <c r="BI914" s="147"/>
      <c r="BJ914" s="12"/>
      <c r="BK914" s="36"/>
      <c r="BL914" s="147"/>
      <c r="BM914" s="12"/>
      <c r="BN914" s="36"/>
      <c r="BO914" s="147"/>
      <c r="BP914" s="160"/>
      <c r="BQ914" s="14"/>
      <c r="BR914" s="4"/>
      <c r="BS914" s="4"/>
      <c r="BU914" s="147"/>
      <c r="BV914" s="4"/>
      <c r="BW914" s="4"/>
      <c r="BX914" s="147"/>
      <c r="BY914" s="4"/>
      <c r="CA914" s="147"/>
      <c r="CB914" s="4"/>
      <c r="CD914" s="147"/>
      <c r="CF914" s="4"/>
      <c r="CG914" s="9"/>
      <c r="CH914" s="35"/>
      <c r="CI914" s="4"/>
      <c r="CJ914" s="145"/>
      <c r="CK914" s="4"/>
      <c r="CL914" s="4"/>
      <c r="CM914" s="4"/>
      <c r="CN914" s="4"/>
      <c r="CP914" s="29"/>
      <c r="CQ914" s="33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42"/>
      <c r="DQ914" s="78"/>
      <c r="DR914" s="101"/>
      <c r="DS914" s="33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  <c r="EG914" s="29"/>
      <c r="EH914" s="29"/>
      <c r="EI914" s="29"/>
      <c r="EJ914" s="29"/>
      <c r="EK914" s="29"/>
      <c r="EL914" s="29"/>
      <c r="EM914" s="29"/>
      <c r="EN914" s="29"/>
      <c r="EO914" s="29"/>
      <c r="EP914" s="29"/>
      <c r="EQ914" s="29"/>
      <c r="ER914" s="29"/>
      <c r="ES914" s="29"/>
      <c r="ET914" s="29"/>
      <c r="EU914" s="29"/>
      <c r="EV914" s="29"/>
      <c r="EW914" s="29"/>
      <c r="EX914" s="29"/>
      <c r="EY914" s="29"/>
      <c r="EZ914" s="29"/>
      <c r="FA914" s="119"/>
      <c r="FB914" s="119"/>
      <c r="FC914" s="119"/>
      <c r="FD914" s="119"/>
      <c r="FE914" s="119"/>
      <c r="FF914" s="119"/>
      <c r="FG914" s="119"/>
      <c r="FH914" s="119"/>
      <c r="FI914" s="119"/>
    </row>
    <row r="915" spans="1:165" s="45" customFormat="1" x14ac:dyDescent="0.25">
      <c r="A915" s="29"/>
      <c r="B915" s="35"/>
      <c r="C915" s="35"/>
      <c r="D915" s="4"/>
      <c r="E915" s="35"/>
      <c r="F915" s="4"/>
      <c r="G915" s="35"/>
      <c r="I915" s="35"/>
      <c r="K915" s="11"/>
      <c r="M915" s="4"/>
      <c r="N915" s="46"/>
      <c r="P915" s="35"/>
      <c r="Q915" s="29"/>
      <c r="R915" s="35"/>
      <c r="T915" s="23"/>
      <c r="U915" s="23"/>
      <c r="V915" s="96"/>
      <c r="W915" s="96"/>
      <c r="X915" s="23"/>
      <c r="Y915" s="96"/>
      <c r="Z915" s="96"/>
      <c r="AA915" s="23"/>
      <c r="AB915" s="96"/>
      <c r="AC915" s="96"/>
      <c r="AD915" s="23"/>
      <c r="AE915" s="96"/>
      <c r="AF915" s="96"/>
      <c r="AG915" s="23"/>
      <c r="AH915" s="96"/>
      <c r="AI915" s="96"/>
      <c r="AJ915" s="23"/>
      <c r="AK915" s="96"/>
      <c r="AL915" s="96"/>
      <c r="AM915" s="23"/>
      <c r="AN915" s="96"/>
      <c r="AO915" s="96"/>
      <c r="AP915" s="23"/>
      <c r="AQ915" s="96"/>
      <c r="AR915" s="96"/>
      <c r="AS915" s="23"/>
      <c r="AT915" s="4"/>
      <c r="AU915" s="4"/>
      <c r="AV915" s="35"/>
      <c r="AW915" s="4"/>
      <c r="AX915" s="156"/>
      <c r="AY915" s="104"/>
      <c r="AZ915" s="7"/>
      <c r="BA915" s="12"/>
      <c r="BB915" s="12"/>
      <c r="BC915" s="7"/>
      <c r="BD915" s="12"/>
      <c r="BE915" s="12"/>
      <c r="BF915" s="4"/>
      <c r="BG915" s="12"/>
      <c r="BH915" s="36"/>
      <c r="BI915" s="147"/>
      <c r="BJ915" s="12"/>
      <c r="BK915" s="36"/>
      <c r="BL915" s="147"/>
      <c r="BM915" s="12"/>
      <c r="BN915" s="36"/>
      <c r="BO915" s="147"/>
      <c r="BP915" s="160"/>
      <c r="BQ915" s="14"/>
      <c r="BR915" s="4"/>
      <c r="BS915" s="4"/>
      <c r="BU915" s="147"/>
      <c r="BV915" s="4"/>
      <c r="BW915" s="4"/>
      <c r="BX915" s="147"/>
      <c r="BY915" s="4"/>
      <c r="CA915" s="147"/>
      <c r="CB915" s="4"/>
      <c r="CD915" s="147"/>
      <c r="CF915" s="4"/>
      <c r="CG915" s="9"/>
      <c r="CH915" s="35"/>
      <c r="CI915" s="4"/>
      <c r="CJ915" s="145"/>
      <c r="CK915" s="4"/>
      <c r="CL915" s="4"/>
      <c r="CM915" s="4"/>
      <c r="CN915" s="4"/>
      <c r="CP915" s="29"/>
      <c r="CQ915" s="33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42"/>
      <c r="DQ915" s="78"/>
      <c r="DR915" s="101"/>
      <c r="DS915" s="33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  <c r="EG915" s="29"/>
      <c r="EH915" s="29"/>
      <c r="EI915" s="29"/>
      <c r="EJ915" s="29"/>
      <c r="EK915" s="29"/>
      <c r="EL915" s="29"/>
      <c r="EM915" s="29"/>
      <c r="EN915" s="29"/>
      <c r="EO915" s="29"/>
      <c r="EP915" s="29"/>
      <c r="EQ915" s="29"/>
      <c r="ER915" s="29"/>
      <c r="ES915" s="29"/>
      <c r="ET915" s="29"/>
      <c r="EU915" s="29"/>
      <c r="EV915" s="29"/>
      <c r="EW915" s="29"/>
      <c r="EX915" s="29"/>
      <c r="EY915" s="29"/>
      <c r="EZ915" s="29"/>
      <c r="FA915" s="119"/>
      <c r="FB915" s="119"/>
      <c r="FC915" s="119"/>
      <c r="FD915" s="119"/>
      <c r="FE915" s="119"/>
      <c r="FF915" s="119"/>
      <c r="FG915" s="119"/>
      <c r="FH915" s="119"/>
      <c r="FI915" s="119"/>
    </row>
    <row r="916" spans="1:165" s="45" customFormat="1" x14ac:dyDescent="0.25">
      <c r="A916" s="29"/>
      <c r="B916" s="35"/>
      <c r="C916" s="35"/>
      <c r="D916" s="4"/>
      <c r="E916" s="35"/>
      <c r="F916" s="4"/>
      <c r="G916" s="35"/>
      <c r="I916" s="35"/>
      <c r="K916" s="11"/>
      <c r="M916" s="4"/>
      <c r="N916" s="46"/>
      <c r="P916" s="35"/>
      <c r="Q916" s="29"/>
      <c r="R916" s="35"/>
      <c r="T916" s="23"/>
      <c r="U916" s="23"/>
      <c r="V916" s="96"/>
      <c r="W916" s="96"/>
      <c r="X916" s="23"/>
      <c r="Y916" s="96"/>
      <c r="Z916" s="96"/>
      <c r="AA916" s="23"/>
      <c r="AB916" s="96"/>
      <c r="AC916" s="96"/>
      <c r="AD916" s="23"/>
      <c r="AE916" s="96"/>
      <c r="AF916" s="96"/>
      <c r="AG916" s="23"/>
      <c r="AH916" s="96"/>
      <c r="AI916" s="96"/>
      <c r="AJ916" s="23"/>
      <c r="AK916" s="96"/>
      <c r="AL916" s="96"/>
      <c r="AM916" s="23"/>
      <c r="AN916" s="96"/>
      <c r="AO916" s="96"/>
      <c r="AP916" s="23"/>
      <c r="AQ916" s="96"/>
      <c r="AR916" s="96"/>
      <c r="AS916" s="23"/>
      <c r="AT916" s="4"/>
      <c r="AU916" s="4"/>
      <c r="AV916" s="35"/>
      <c r="AW916" s="4"/>
      <c r="AX916" s="156"/>
      <c r="AY916" s="104"/>
      <c r="AZ916" s="7"/>
      <c r="BA916" s="12"/>
      <c r="BB916" s="12"/>
      <c r="BC916" s="7"/>
      <c r="BD916" s="12"/>
      <c r="BE916" s="12"/>
      <c r="BF916" s="4"/>
      <c r="BG916" s="12"/>
      <c r="BH916" s="36"/>
      <c r="BI916" s="147"/>
      <c r="BJ916" s="12"/>
      <c r="BK916" s="36"/>
      <c r="BL916" s="147"/>
      <c r="BM916" s="12"/>
      <c r="BN916" s="36"/>
      <c r="BO916" s="147"/>
      <c r="BP916" s="160"/>
      <c r="BQ916" s="14"/>
      <c r="BR916" s="4"/>
      <c r="BS916" s="4"/>
      <c r="BU916" s="147"/>
      <c r="BV916" s="4"/>
      <c r="BW916" s="4"/>
      <c r="BX916" s="147"/>
      <c r="BY916" s="4"/>
      <c r="CA916" s="147"/>
      <c r="CB916" s="4"/>
      <c r="CD916" s="147"/>
      <c r="CF916" s="4"/>
      <c r="CG916" s="9"/>
      <c r="CH916" s="35"/>
      <c r="CI916" s="4"/>
      <c r="CJ916" s="145"/>
      <c r="CK916" s="4"/>
      <c r="CL916" s="4"/>
      <c r="CM916" s="4"/>
      <c r="CN916" s="4"/>
      <c r="CP916" s="29"/>
      <c r="CQ916" s="33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42"/>
      <c r="DQ916" s="78"/>
      <c r="DR916" s="101"/>
      <c r="DS916" s="33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  <c r="EK916" s="29"/>
      <c r="EL916" s="29"/>
      <c r="EM916" s="29"/>
      <c r="EN916" s="29"/>
      <c r="EO916" s="29"/>
      <c r="EP916" s="29"/>
      <c r="EQ916" s="29"/>
      <c r="ER916" s="29"/>
      <c r="ES916" s="29"/>
      <c r="ET916" s="29"/>
      <c r="EU916" s="29"/>
      <c r="EV916" s="29"/>
      <c r="EW916" s="29"/>
      <c r="EX916" s="29"/>
      <c r="EY916" s="29"/>
      <c r="EZ916" s="29"/>
      <c r="FA916" s="119"/>
      <c r="FB916" s="119"/>
      <c r="FC916" s="119"/>
      <c r="FD916" s="119"/>
      <c r="FE916" s="119"/>
      <c r="FF916" s="119"/>
      <c r="FG916" s="119"/>
      <c r="FH916" s="119"/>
      <c r="FI916" s="119"/>
    </row>
    <row r="917" spans="1:165" s="45" customFormat="1" x14ac:dyDescent="0.25">
      <c r="A917" s="29"/>
      <c r="B917" s="35"/>
      <c r="C917" s="35"/>
      <c r="D917" s="4"/>
      <c r="E917" s="35"/>
      <c r="F917" s="4"/>
      <c r="G917" s="35"/>
      <c r="I917" s="35"/>
      <c r="K917" s="11"/>
      <c r="M917" s="4"/>
      <c r="N917" s="46"/>
      <c r="P917" s="35"/>
      <c r="Q917" s="29"/>
      <c r="R917" s="35"/>
      <c r="T917" s="23"/>
      <c r="U917" s="23"/>
      <c r="V917" s="96"/>
      <c r="W917" s="96"/>
      <c r="X917" s="23"/>
      <c r="Y917" s="96"/>
      <c r="Z917" s="96"/>
      <c r="AA917" s="23"/>
      <c r="AB917" s="96"/>
      <c r="AC917" s="96"/>
      <c r="AD917" s="23"/>
      <c r="AE917" s="96"/>
      <c r="AF917" s="96"/>
      <c r="AG917" s="23"/>
      <c r="AH917" s="96"/>
      <c r="AI917" s="96"/>
      <c r="AJ917" s="23"/>
      <c r="AK917" s="96"/>
      <c r="AL917" s="96"/>
      <c r="AM917" s="23"/>
      <c r="AN917" s="96"/>
      <c r="AO917" s="96"/>
      <c r="AP917" s="23"/>
      <c r="AQ917" s="96"/>
      <c r="AR917" s="96"/>
      <c r="AS917" s="23"/>
      <c r="AT917" s="4"/>
      <c r="AU917" s="4"/>
      <c r="AV917" s="35"/>
      <c r="AW917" s="4"/>
      <c r="AX917" s="156"/>
      <c r="AY917" s="104"/>
      <c r="AZ917" s="7"/>
      <c r="BA917" s="12"/>
      <c r="BB917" s="12"/>
      <c r="BC917" s="7"/>
      <c r="BD917" s="12"/>
      <c r="BE917" s="12"/>
      <c r="BF917" s="4"/>
      <c r="BG917" s="12"/>
      <c r="BH917" s="36"/>
      <c r="BI917" s="147"/>
      <c r="BJ917" s="12"/>
      <c r="BK917" s="36"/>
      <c r="BL917" s="147"/>
      <c r="BM917" s="12"/>
      <c r="BN917" s="36"/>
      <c r="BO917" s="147"/>
      <c r="BP917" s="160"/>
      <c r="BQ917" s="14"/>
      <c r="BR917" s="4"/>
      <c r="BS917" s="4"/>
      <c r="BU917" s="147"/>
      <c r="BV917" s="4"/>
      <c r="BW917" s="4"/>
      <c r="BX917" s="147"/>
      <c r="BY917" s="4"/>
      <c r="CA917" s="147"/>
      <c r="CB917" s="4"/>
      <c r="CD917" s="147"/>
      <c r="CF917" s="4"/>
      <c r="CG917" s="9"/>
      <c r="CH917" s="35"/>
      <c r="CI917" s="4"/>
      <c r="CJ917" s="145"/>
      <c r="CK917" s="4"/>
      <c r="CL917" s="4"/>
      <c r="CM917" s="4"/>
      <c r="CN917" s="4"/>
      <c r="CP917" s="29"/>
      <c r="CQ917" s="33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42"/>
      <c r="DQ917" s="78"/>
      <c r="DR917" s="101"/>
      <c r="DS917" s="33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  <c r="EG917" s="29"/>
      <c r="EH917" s="29"/>
      <c r="EI917" s="29"/>
      <c r="EJ917" s="29"/>
      <c r="EK917" s="29"/>
      <c r="EL917" s="29"/>
      <c r="EM917" s="29"/>
      <c r="EN917" s="29"/>
      <c r="EO917" s="29"/>
      <c r="EP917" s="29"/>
      <c r="EQ917" s="29"/>
      <c r="ER917" s="29"/>
      <c r="ES917" s="29"/>
      <c r="ET917" s="29"/>
      <c r="EU917" s="29"/>
      <c r="EV917" s="29"/>
      <c r="EW917" s="29"/>
      <c r="EX917" s="29"/>
      <c r="EY917" s="29"/>
      <c r="EZ917" s="29"/>
      <c r="FA917" s="119"/>
      <c r="FB917" s="119"/>
      <c r="FC917" s="119"/>
      <c r="FD917" s="119"/>
      <c r="FE917" s="119"/>
      <c r="FF917" s="119"/>
      <c r="FG917" s="119"/>
      <c r="FH917" s="119"/>
      <c r="FI917" s="119"/>
    </row>
    <row r="918" spans="1:165" s="45" customFormat="1" x14ac:dyDescent="0.25">
      <c r="A918" s="29"/>
      <c r="B918" s="35"/>
      <c r="C918" s="35"/>
      <c r="D918" s="4"/>
      <c r="E918" s="35"/>
      <c r="F918" s="4"/>
      <c r="G918" s="35"/>
      <c r="I918" s="35"/>
      <c r="K918" s="11"/>
      <c r="M918" s="4"/>
      <c r="N918" s="46"/>
      <c r="P918" s="35"/>
      <c r="Q918" s="29"/>
      <c r="R918" s="35"/>
      <c r="T918" s="23"/>
      <c r="U918" s="23"/>
      <c r="V918" s="96"/>
      <c r="W918" s="96"/>
      <c r="X918" s="23"/>
      <c r="Y918" s="96"/>
      <c r="Z918" s="96"/>
      <c r="AA918" s="23"/>
      <c r="AB918" s="96"/>
      <c r="AC918" s="96"/>
      <c r="AD918" s="23"/>
      <c r="AE918" s="96"/>
      <c r="AF918" s="96"/>
      <c r="AG918" s="23"/>
      <c r="AH918" s="96"/>
      <c r="AI918" s="96"/>
      <c r="AJ918" s="23"/>
      <c r="AK918" s="96"/>
      <c r="AL918" s="96"/>
      <c r="AM918" s="23"/>
      <c r="AN918" s="96"/>
      <c r="AO918" s="96"/>
      <c r="AP918" s="23"/>
      <c r="AQ918" s="96"/>
      <c r="AR918" s="96"/>
      <c r="AS918" s="23"/>
      <c r="AT918" s="4"/>
      <c r="AU918" s="4"/>
      <c r="AV918" s="35"/>
      <c r="AW918" s="4"/>
      <c r="AX918" s="156"/>
      <c r="AY918" s="104"/>
      <c r="AZ918" s="7"/>
      <c r="BA918" s="12"/>
      <c r="BB918" s="12"/>
      <c r="BC918" s="7"/>
      <c r="BD918" s="12"/>
      <c r="BE918" s="12"/>
      <c r="BF918" s="4"/>
      <c r="BG918" s="12"/>
      <c r="BH918" s="36"/>
      <c r="BI918" s="147"/>
      <c r="BJ918" s="12"/>
      <c r="BK918" s="36"/>
      <c r="BL918" s="147"/>
      <c r="BM918" s="12"/>
      <c r="BN918" s="36"/>
      <c r="BO918" s="147"/>
      <c r="BP918" s="160"/>
      <c r="BQ918" s="14"/>
      <c r="BR918" s="4"/>
      <c r="BS918" s="4"/>
      <c r="BU918" s="147"/>
      <c r="BV918" s="4"/>
      <c r="BW918" s="4"/>
      <c r="BX918" s="147"/>
      <c r="BY918" s="4"/>
      <c r="CA918" s="147"/>
      <c r="CB918" s="4"/>
      <c r="CD918" s="147"/>
      <c r="CF918" s="4"/>
      <c r="CG918" s="9"/>
      <c r="CH918" s="35"/>
      <c r="CI918" s="4"/>
      <c r="CJ918" s="145"/>
      <c r="CK918" s="4"/>
      <c r="CL918" s="4"/>
      <c r="CM918" s="4"/>
      <c r="CN918" s="4"/>
      <c r="CP918" s="29"/>
      <c r="CQ918" s="33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42"/>
      <c r="DQ918" s="78"/>
      <c r="DR918" s="101"/>
      <c r="DS918" s="33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  <c r="EG918" s="29"/>
      <c r="EH918" s="29"/>
      <c r="EI918" s="29"/>
      <c r="EJ918" s="29"/>
      <c r="EK918" s="29"/>
      <c r="EL918" s="29"/>
      <c r="EM918" s="29"/>
      <c r="EN918" s="29"/>
      <c r="EO918" s="29"/>
      <c r="EP918" s="29"/>
      <c r="EQ918" s="29"/>
      <c r="ER918" s="29"/>
      <c r="ES918" s="29"/>
      <c r="ET918" s="29"/>
      <c r="EU918" s="29"/>
      <c r="EV918" s="29"/>
      <c r="EW918" s="29"/>
      <c r="EX918" s="29"/>
      <c r="EY918" s="29"/>
      <c r="EZ918" s="29"/>
      <c r="FA918" s="119"/>
      <c r="FB918" s="119"/>
      <c r="FC918" s="119"/>
      <c r="FD918" s="119"/>
      <c r="FE918" s="119"/>
      <c r="FF918" s="119"/>
      <c r="FG918" s="119"/>
      <c r="FH918" s="119"/>
      <c r="FI918" s="119"/>
    </row>
    <row r="919" spans="1:165" s="45" customFormat="1" x14ac:dyDescent="0.25">
      <c r="A919" s="29"/>
      <c r="B919" s="35"/>
      <c r="C919" s="35"/>
      <c r="D919" s="4"/>
      <c r="E919" s="35"/>
      <c r="F919" s="4"/>
      <c r="G919" s="35"/>
      <c r="I919" s="35"/>
      <c r="K919" s="11"/>
      <c r="M919" s="4"/>
      <c r="N919" s="46"/>
      <c r="P919" s="35"/>
      <c r="Q919" s="29"/>
      <c r="R919" s="35"/>
      <c r="T919" s="23"/>
      <c r="U919" s="23"/>
      <c r="V919" s="96"/>
      <c r="W919" s="96"/>
      <c r="X919" s="23"/>
      <c r="Y919" s="96"/>
      <c r="Z919" s="96"/>
      <c r="AA919" s="23"/>
      <c r="AB919" s="96"/>
      <c r="AC919" s="96"/>
      <c r="AD919" s="23"/>
      <c r="AE919" s="96"/>
      <c r="AF919" s="96"/>
      <c r="AG919" s="23"/>
      <c r="AH919" s="96"/>
      <c r="AI919" s="96"/>
      <c r="AJ919" s="23"/>
      <c r="AK919" s="96"/>
      <c r="AL919" s="96"/>
      <c r="AM919" s="23"/>
      <c r="AN919" s="96"/>
      <c r="AO919" s="96"/>
      <c r="AP919" s="23"/>
      <c r="AQ919" s="96"/>
      <c r="AR919" s="96"/>
      <c r="AS919" s="23"/>
      <c r="AT919" s="4"/>
      <c r="AU919" s="4"/>
      <c r="AV919" s="35"/>
      <c r="AW919" s="4"/>
      <c r="AX919" s="156"/>
      <c r="AY919" s="104"/>
      <c r="AZ919" s="7"/>
      <c r="BA919" s="12"/>
      <c r="BB919" s="12"/>
      <c r="BC919" s="7"/>
      <c r="BD919" s="12"/>
      <c r="BE919" s="12"/>
      <c r="BF919" s="4"/>
      <c r="BG919" s="12"/>
      <c r="BH919" s="36"/>
      <c r="BI919" s="147"/>
      <c r="BJ919" s="12"/>
      <c r="BK919" s="36"/>
      <c r="BL919" s="147"/>
      <c r="BM919" s="12"/>
      <c r="BN919" s="36"/>
      <c r="BO919" s="147"/>
      <c r="BP919" s="160"/>
      <c r="BQ919" s="14"/>
      <c r="BR919" s="4"/>
      <c r="BS919" s="4"/>
      <c r="BU919" s="147"/>
      <c r="BV919" s="4"/>
      <c r="BW919" s="4"/>
      <c r="BX919" s="147"/>
      <c r="BY919" s="4"/>
      <c r="CA919" s="147"/>
      <c r="CB919" s="4"/>
      <c r="CD919" s="147"/>
      <c r="CF919" s="4"/>
      <c r="CG919" s="9"/>
      <c r="CH919" s="35"/>
      <c r="CI919" s="4"/>
      <c r="CJ919" s="145"/>
      <c r="CK919" s="4"/>
      <c r="CL919" s="4"/>
      <c r="CM919" s="4"/>
      <c r="CN919" s="4"/>
      <c r="CP919" s="29"/>
      <c r="CQ919" s="33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42"/>
      <c r="DQ919" s="78"/>
      <c r="DR919" s="101"/>
      <c r="DS919" s="33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  <c r="EG919" s="29"/>
      <c r="EH919" s="29"/>
      <c r="EI919" s="29"/>
      <c r="EJ919" s="29"/>
      <c r="EK919" s="29"/>
      <c r="EL919" s="29"/>
      <c r="EM919" s="29"/>
      <c r="EN919" s="29"/>
      <c r="EO919" s="29"/>
      <c r="EP919" s="29"/>
      <c r="EQ919" s="29"/>
      <c r="ER919" s="29"/>
      <c r="ES919" s="29"/>
      <c r="ET919" s="29"/>
      <c r="EU919" s="29"/>
      <c r="EV919" s="29"/>
      <c r="EW919" s="29"/>
      <c r="EX919" s="29"/>
      <c r="EY919" s="29"/>
      <c r="EZ919" s="29"/>
      <c r="FA919" s="119"/>
      <c r="FB919" s="119"/>
      <c r="FC919" s="119"/>
      <c r="FD919" s="119"/>
      <c r="FE919" s="119"/>
      <c r="FF919" s="119"/>
      <c r="FG919" s="119"/>
      <c r="FH919" s="119"/>
      <c r="FI919" s="119"/>
    </row>
    <row r="920" spans="1:165" s="45" customFormat="1" x14ac:dyDescent="0.25">
      <c r="A920" s="29"/>
      <c r="B920" s="35"/>
      <c r="C920" s="35"/>
      <c r="D920" s="4"/>
      <c r="E920" s="35"/>
      <c r="F920" s="4"/>
      <c r="G920" s="35"/>
      <c r="I920" s="35"/>
      <c r="K920" s="11"/>
      <c r="M920" s="4"/>
      <c r="N920" s="46"/>
      <c r="P920" s="35"/>
      <c r="Q920" s="29"/>
      <c r="R920" s="35"/>
      <c r="T920" s="23"/>
      <c r="U920" s="23"/>
      <c r="V920" s="96"/>
      <c r="W920" s="96"/>
      <c r="X920" s="23"/>
      <c r="Y920" s="96"/>
      <c r="Z920" s="96"/>
      <c r="AA920" s="23"/>
      <c r="AB920" s="96"/>
      <c r="AC920" s="96"/>
      <c r="AD920" s="23"/>
      <c r="AE920" s="96"/>
      <c r="AF920" s="96"/>
      <c r="AG920" s="23"/>
      <c r="AH920" s="96"/>
      <c r="AI920" s="96"/>
      <c r="AJ920" s="23"/>
      <c r="AK920" s="96"/>
      <c r="AL920" s="96"/>
      <c r="AM920" s="23"/>
      <c r="AN920" s="96"/>
      <c r="AO920" s="96"/>
      <c r="AP920" s="23"/>
      <c r="AQ920" s="96"/>
      <c r="AR920" s="96"/>
      <c r="AS920" s="23"/>
      <c r="AT920" s="4"/>
      <c r="AU920" s="4"/>
      <c r="AV920" s="35"/>
      <c r="AW920" s="4"/>
      <c r="AX920" s="156"/>
      <c r="AY920" s="104"/>
      <c r="AZ920" s="7"/>
      <c r="BA920" s="12"/>
      <c r="BB920" s="12"/>
      <c r="BC920" s="7"/>
      <c r="BD920" s="12"/>
      <c r="BE920" s="12"/>
      <c r="BF920" s="4"/>
      <c r="BG920" s="12"/>
      <c r="BH920" s="36"/>
      <c r="BI920" s="147"/>
      <c r="BJ920" s="12"/>
      <c r="BK920" s="36"/>
      <c r="BL920" s="147"/>
      <c r="BM920" s="12"/>
      <c r="BN920" s="36"/>
      <c r="BO920" s="147"/>
      <c r="BP920" s="160"/>
      <c r="BQ920" s="14"/>
      <c r="BR920" s="4"/>
      <c r="BS920" s="4"/>
      <c r="BU920" s="147"/>
      <c r="BV920" s="4"/>
      <c r="BW920" s="4"/>
      <c r="BX920" s="147"/>
      <c r="BY920" s="4"/>
      <c r="CA920" s="147"/>
      <c r="CB920" s="4"/>
      <c r="CD920" s="147"/>
      <c r="CF920" s="4"/>
      <c r="CG920" s="9"/>
      <c r="CH920" s="35"/>
      <c r="CI920" s="4"/>
      <c r="CJ920" s="145"/>
      <c r="CK920" s="4"/>
      <c r="CL920" s="4"/>
      <c r="CM920" s="4"/>
      <c r="CN920" s="4"/>
      <c r="CP920" s="29"/>
      <c r="CQ920" s="33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42"/>
      <c r="DQ920" s="78"/>
      <c r="DR920" s="101"/>
      <c r="DS920" s="33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  <c r="EG920" s="29"/>
      <c r="EH920" s="29"/>
      <c r="EI920" s="29"/>
      <c r="EJ920" s="29"/>
      <c r="EK920" s="29"/>
      <c r="EL920" s="29"/>
      <c r="EM920" s="29"/>
      <c r="EN920" s="29"/>
      <c r="EO920" s="29"/>
      <c r="EP920" s="29"/>
      <c r="EQ920" s="29"/>
      <c r="ER920" s="29"/>
      <c r="ES920" s="29"/>
      <c r="ET920" s="29"/>
      <c r="EU920" s="29"/>
      <c r="EV920" s="29"/>
      <c r="EW920" s="29"/>
      <c r="EX920" s="29"/>
      <c r="EY920" s="29"/>
      <c r="EZ920" s="29"/>
      <c r="FA920" s="119"/>
      <c r="FB920" s="119"/>
      <c r="FC920" s="119"/>
      <c r="FD920" s="119"/>
      <c r="FE920" s="119"/>
      <c r="FF920" s="119"/>
      <c r="FG920" s="119"/>
      <c r="FH920" s="119"/>
      <c r="FI920" s="119"/>
    </row>
    <row r="921" spans="1:165" s="45" customFormat="1" x14ac:dyDescent="0.25">
      <c r="A921" s="29"/>
      <c r="B921" s="35"/>
      <c r="C921" s="35"/>
      <c r="D921" s="4"/>
      <c r="E921" s="35"/>
      <c r="F921" s="4"/>
      <c r="G921" s="35"/>
      <c r="I921" s="35"/>
      <c r="K921" s="11"/>
      <c r="M921" s="4"/>
      <c r="N921" s="46"/>
      <c r="P921" s="35"/>
      <c r="Q921" s="29"/>
      <c r="R921" s="35"/>
      <c r="T921" s="23"/>
      <c r="U921" s="23"/>
      <c r="V921" s="96"/>
      <c r="W921" s="96"/>
      <c r="X921" s="23"/>
      <c r="Y921" s="96"/>
      <c r="Z921" s="96"/>
      <c r="AA921" s="23"/>
      <c r="AB921" s="96"/>
      <c r="AC921" s="96"/>
      <c r="AD921" s="23"/>
      <c r="AE921" s="96"/>
      <c r="AF921" s="96"/>
      <c r="AG921" s="23"/>
      <c r="AH921" s="96"/>
      <c r="AI921" s="96"/>
      <c r="AJ921" s="23"/>
      <c r="AK921" s="96"/>
      <c r="AL921" s="96"/>
      <c r="AM921" s="23"/>
      <c r="AN921" s="96"/>
      <c r="AO921" s="96"/>
      <c r="AP921" s="23"/>
      <c r="AQ921" s="96"/>
      <c r="AR921" s="96"/>
      <c r="AS921" s="23"/>
      <c r="AT921" s="4"/>
      <c r="AU921" s="4"/>
      <c r="AV921" s="35"/>
      <c r="AW921" s="4"/>
      <c r="AX921" s="156"/>
      <c r="AY921" s="104"/>
      <c r="AZ921" s="7"/>
      <c r="BA921" s="12"/>
      <c r="BB921" s="12"/>
      <c r="BC921" s="7"/>
      <c r="BD921" s="12"/>
      <c r="BE921" s="12"/>
      <c r="BF921" s="4"/>
      <c r="BG921" s="12"/>
      <c r="BH921" s="36"/>
      <c r="BI921" s="147"/>
      <c r="BJ921" s="12"/>
      <c r="BK921" s="36"/>
      <c r="BL921" s="147"/>
      <c r="BM921" s="12"/>
      <c r="BN921" s="36"/>
      <c r="BO921" s="147"/>
      <c r="BP921" s="160"/>
      <c r="BQ921" s="14"/>
      <c r="BR921" s="4"/>
      <c r="BS921" s="4"/>
      <c r="BU921" s="147"/>
      <c r="BV921" s="4"/>
      <c r="BW921" s="4"/>
      <c r="BX921" s="147"/>
      <c r="BY921" s="4"/>
      <c r="CA921" s="147"/>
      <c r="CB921" s="4"/>
      <c r="CD921" s="147"/>
      <c r="CF921" s="4"/>
      <c r="CG921" s="9"/>
      <c r="CH921" s="35"/>
      <c r="CI921" s="4"/>
      <c r="CJ921" s="145"/>
      <c r="CK921" s="4"/>
      <c r="CL921" s="4"/>
      <c r="CM921" s="4"/>
      <c r="CN921" s="4"/>
      <c r="CP921" s="29"/>
      <c r="CQ921" s="33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42"/>
      <c r="DQ921" s="78"/>
      <c r="DR921" s="101"/>
      <c r="DS921" s="33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  <c r="EG921" s="29"/>
      <c r="EH921" s="29"/>
      <c r="EI921" s="29"/>
      <c r="EJ921" s="29"/>
      <c r="EK921" s="29"/>
      <c r="EL921" s="29"/>
      <c r="EM921" s="29"/>
      <c r="EN921" s="29"/>
      <c r="EO921" s="29"/>
      <c r="EP921" s="29"/>
      <c r="EQ921" s="29"/>
      <c r="ER921" s="29"/>
      <c r="ES921" s="29"/>
      <c r="ET921" s="29"/>
      <c r="EU921" s="29"/>
      <c r="EV921" s="29"/>
      <c r="EW921" s="29"/>
      <c r="EX921" s="29"/>
      <c r="EY921" s="29"/>
      <c r="EZ921" s="29"/>
      <c r="FA921" s="119"/>
      <c r="FB921" s="119"/>
      <c r="FC921" s="119"/>
      <c r="FD921" s="119"/>
      <c r="FE921" s="119"/>
      <c r="FF921" s="119"/>
      <c r="FG921" s="119"/>
      <c r="FH921" s="119"/>
      <c r="FI921" s="119"/>
    </row>
    <row r="922" spans="1:165" s="45" customFormat="1" x14ac:dyDescent="0.25">
      <c r="A922" s="29"/>
      <c r="B922" s="35"/>
      <c r="C922" s="35"/>
      <c r="D922" s="4"/>
      <c r="E922" s="35"/>
      <c r="F922" s="4"/>
      <c r="G922" s="35"/>
      <c r="I922" s="35"/>
      <c r="K922" s="11"/>
      <c r="M922" s="4"/>
      <c r="N922" s="46"/>
      <c r="P922" s="35"/>
      <c r="Q922" s="29"/>
      <c r="R922" s="35"/>
      <c r="T922" s="23"/>
      <c r="U922" s="23"/>
      <c r="V922" s="96"/>
      <c r="W922" s="96"/>
      <c r="X922" s="23"/>
      <c r="Y922" s="96"/>
      <c r="Z922" s="96"/>
      <c r="AA922" s="23"/>
      <c r="AB922" s="96"/>
      <c r="AC922" s="96"/>
      <c r="AD922" s="23"/>
      <c r="AE922" s="96"/>
      <c r="AF922" s="96"/>
      <c r="AG922" s="23"/>
      <c r="AH922" s="96"/>
      <c r="AI922" s="96"/>
      <c r="AJ922" s="23"/>
      <c r="AK922" s="96"/>
      <c r="AL922" s="96"/>
      <c r="AM922" s="23"/>
      <c r="AN922" s="96"/>
      <c r="AO922" s="96"/>
      <c r="AP922" s="23"/>
      <c r="AQ922" s="96"/>
      <c r="AR922" s="96"/>
      <c r="AS922" s="23"/>
      <c r="AT922" s="4"/>
      <c r="AU922" s="4"/>
      <c r="AV922" s="35"/>
      <c r="AW922" s="4"/>
      <c r="AX922" s="156"/>
      <c r="AY922" s="104"/>
      <c r="AZ922" s="7"/>
      <c r="BA922" s="12"/>
      <c r="BB922" s="12"/>
      <c r="BC922" s="7"/>
      <c r="BD922" s="12"/>
      <c r="BE922" s="12"/>
      <c r="BF922" s="4"/>
      <c r="BG922" s="12"/>
      <c r="BH922" s="36"/>
      <c r="BI922" s="147"/>
      <c r="BJ922" s="12"/>
      <c r="BK922" s="36"/>
      <c r="BL922" s="147"/>
      <c r="BM922" s="12"/>
      <c r="BN922" s="36"/>
      <c r="BO922" s="147"/>
      <c r="BP922" s="160"/>
      <c r="BQ922" s="14"/>
      <c r="BR922" s="4"/>
      <c r="BS922" s="4"/>
      <c r="BU922" s="147"/>
      <c r="BV922" s="4"/>
      <c r="BW922" s="4"/>
      <c r="BX922" s="147"/>
      <c r="BY922" s="4"/>
      <c r="CA922" s="147"/>
      <c r="CB922" s="4"/>
      <c r="CD922" s="147"/>
      <c r="CF922" s="4"/>
      <c r="CG922" s="9"/>
      <c r="CH922" s="35"/>
      <c r="CI922" s="4"/>
      <c r="CJ922" s="145"/>
      <c r="CK922" s="4"/>
      <c r="CL922" s="4"/>
      <c r="CM922" s="4"/>
      <c r="CN922" s="4"/>
      <c r="CP922" s="29"/>
      <c r="CQ922" s="33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42"/>
      <c r="DQ922" s="78"/>
      <c r="DR922" s="101"/>
      <c r="DS922" s="33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  <c r="EG922" s="29"/>
      <c r="EH922" s="29"/>
      <c r="EI922" s="29"/>
      <c r="EJ922" s="29"/>
      <c r="EK922" s="29"/>
      <c r="EL922" s="29"/>
      <c r="EM922" s="29"/>
      <c r="EN922" s="29"/>
      <c r="EO922" s="29"/>
      <c r="EP922" s="29"/>
      <c r="EQ922" s="29"/>
      <c r="ER922" s="29"/>
      <c r="ES922" s="29"/>
      <c r="ET922" s="29"/>
      <c r="EU922" s="29"/>
      <c r="EV922" s="29"/>
      <c r="EW922" s="29"/>
      <c r="EX922" s="29"/>
      <c r="EY922" s="29"/>
      <c r="EZ922" s="29"/>
      <c r="FA922" s="119"/>
      <c r="FB922" s="119"/>
      <c r="FC922" s="119"/>
      <c r="FD922" s="119"/>
      <c r="FE922" s="119"/>
      <c r="FF922" s="119"/>
      <c r="FG922" s="119"/>
      <c r="FH922" s="119"/>
      <c r="FI922" s="119"/>
    </row>
    <row r="923" spans="1:165" s="45" customFormat="1" x14ac:dyDescent="0.25">
      <c r="A923" s="29"/>
      <c r="B923" s="35"/>
      <c r="C923" s="35"/>
      <c r="D923" s="4"/>
      <c r="E923" s="35"/>
      <c r="F923" s="4"/>
      <c r="G923" s="35"/>
      <c r="I923" s="35"/>
      <c r="K923" s="11"/>
      <c r="M923" s="4"/>
      <c r="N923" s="46"/>
      <c r="P923" s="35"/>
      <c r="Q923" s="29"/>
      <c r="R923" s="35"/>
      <c r="T923" s="23"/>
      <c r="U923" s="23"/>
      <c r="V923" s="96"/>
      <c r="W923" s="96"/>
      <c r="X923" s="23"/>
      <c r="Y923" s="96"/>
      <c r="Z923" s="96"/>
      <c r="AA923" s="23"/>
      <c r="AB923" s="96"/>
      <c r="AC923" s="96"/>
      <c r="AD923" s="23"/>
      <c r="AE923" s="96"/>
      <c r="AF923" s="96"/>
      <c r="AG923" s="23"/>
      <c r="AH923" s="96"/>
      <c r="AI923" s="96"/>
      <c r="AJ923" s="23"/>
      <c r="AK923" s="96"/>
      <c r="AL923" s="96"/>
      <c r="AM923" s="23"/>
      <c r="AN923" s="96"/>
      <c r="AO923" s="96"/>
      <c r="AP923" s="23"/>
      <c r="AQ923" s="96"/>
      <c r="AR923" s="96"/>
      <c r="AS923" s="23"/>
      <c r="AT923" s="4"/>
      <c r="AU923" s="4"/>
      <c r="AV923" s="35"/>
      <c r="AW923" s="4"/>
      <c r="AX923" s="156"/>
      <c r="AY923" s="104"/>
      <c r="AZ923" s="7"/>
      <c r="BA923" s="12"/>
      <c r="BB923" s="12"/>
      <c r="BC923" s="7"/>
      <c r="BD923" s="12"/>
      <c r="BE923" s="12"/>
      <c r="BF923" s="4"/>
      <c r="BG923" s="12"/>
      <c r="BH923" s="36"/>
      <c r="BI923" s="147"/>
      <c r="BJ923" s="12"/>
      <c r="BK923" s="36"/>
      <c r="BL923" s="147"/>
      <c r="BM923" s="12"/>
      <c r="BN923" s="36"/>
      <c r="BO923" s="147"/>
      <c r="BP923" s="160"/>
      <c r="BQ923" s="14"/>
      <c r="BR923" s="4"/>
      <c r="BS923" s="4"/>
      <c r="BU923" s="147"/>
      <c r="BV923" s="4"/>
      <c r="BW923" s="4"/>
      <c r="BX923" s="147"/>
      <c r="BY923" s="4"/>
      <c r="CA923" s="147"/>
      <c r="CB923" s="4"/>
      <c r="CD923" s="147"/>
      <c r="CF923" s="4"/>
      <c r="CG923" s="9"/>
      <c r="CH923" s="35"/>
      <c r="CI923" s="4"/>
      <c r="CJ923" s="145"/>
      <c r="CK923" s="4"/>
      <c r="CL923" s="4"/>
      <c r="CM923" s="4"/>
      <c r="CN923" s="4"/>
      <c r="CP923" s="29"/>
      <c r="CQ923" s="33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42"/>
      <c r="DQ923" s="78"/>
      <c r="DR923" s="101"/>
      <c r="DS923" s="33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  <c r="EG923" s="29"/>
      <c r="EH923" s="29"/>
      <c r="EI923" s="29"/>
      <c r="EJ923" s="29"/>
      <c r="EK923" s="29"/>
      <c r="EL923" s="29"/>
      <c r="EM923" s="29"/>
      <c r="EN923" s="29"/>
      <c r="EO923" s="29"/>
      <c r="EP923" s="29"/>
      <c r="EQ923" s="29"/>
      <c r="ER923" s="29"/>
      <c r="ES923" s="29"/>
      <c r="ET923" s="29"/>
      <c r="EU923" s="29"/>
      <c r="EV923" s="29"/>
      <c r="EW923" s="29"/>
      <c r="EX923" s="29"/>
      <c r="EY923" s="29"/>
      <c r="EZ923" s="29"/>
      <c r="FA923" s="119"/>
      <c r="FB923" s="119"/>
      <c r="FC923" s="119"/>
      <c r="FD923" s="119"/>
      <c r="FE923" s="119"/>
      <c r="FF923" s="119"/>
      <c r="FG923" s="119"/>
      <c r="FH923" s="119"/>
      <c r="FI923" s="119"/>
    </row>
    <row r="924" spans="1:165" s="45" customFormat="1" x14ac:dyDescent="0.25">
      <c r="A924" s="29"/>
      <c r="B924" s="35"/>
      <c r="C924" s="35"/>
      <c r="D924" s="4"/>
      <c r="E924" s="35"/>
      <c r="F924" s="4"/>
      <c r="G924" s="35"/>
      <c r="I924" s="35"/>
      <c r="K924" s="11"/>
      <c r="M924" s="4"/>
      <c r="N924" s="46"/>
      <c r="P924" s="35"/>
      <c r="Q924" s="29"/>
      <c r="R924" s="35"/>
      <c r="T924" s="23"/>
      <c r="U924" s="23"/>
      <c r="V924" s="96"/>
      <c r="W924" s="96"/>
      <c r="X924" s="23"/>
      <c r="Y924" s="96"/>
      <c r="Z924" s="96"/>
      <c r="AA924" s="23"/>
      <c r="AB924" s="96"/>
      <c r="AC924" s="96"/>
      <c r="AD924" s="23"/>
      <c r="AE924" s="96"/>
      <c r="AF924" s="96"/>
      <c r="AG924" s="23"/>
      <c r="AH924" s="96"/>
      <c r="AI924" s="96"/>
      <c r="AJ924" s="23"/>
      <c r="AK924" s="96"/>
      <c r="AL924" s="96"/>
      <c r="AM924" s="23"/>
      <c r="AN924" s="96"/>
      <c r="AO924" s="96"/>
      <c r="AP924" s="23"/>
      <c r="AQ924" s="96"/>
      <c r="AR924" s="96"/>
      <c r="AS924" s="23"/>
      <c r="AT924" s="4"/>
      <c r="AU924" s="4"/>
      <c r="AV924" s="35"/>
      <c r="AW924" s="4"/>
      <c r="AX924" s="156"/>
      <c r="AY924" s="104"/>
      <c r="AZ924" s="7"/>
      <c r="BA924" s="12"/>
      <c r="BB924" s="12"/>
      <c r="BC924" s="7"/>
      <c r="BD924" s="12"/>
      <c r="BE924" s="12"/>
      <c r="BF924" s="4"/>
      <c r="BG924" s="12"/>
      <c r="BH924" s="36"/>
      <c r="BI924" s="147"/>
      <c r="BJ924" s="12"/>
      <c r="BK924" s="36"/>
      <c r="BL924" s="147"/>
      <c r="BM924" s="12"/>
      <c r="BN924" s="36"/>
      <c r="BO924" s="147"/>
      <c r="BP924" s="160"/>
      <c r="BQ924" s="14"/>
      <c r="BR924" s="4"/>
      <c r="BS924" s="4"/>
      <c r="BU924" s="147"/>
      <c r="BV924" s="4"/>
      <c r="BW924" s="4"/>
      <c r="BX924" s="147"/>
      <c r="BY924" s="4"/>
      <c r="CA924" s="147"/>
      <c r="CB924" s="4"/>
      <c r="CD924" s="147"/>
      <c r="CF924" s="4"/>
      <c r="CG924" s="9"/>
      <c r="CH924" s="35"/>
      <c r="CI924" s="4"/>
      <c r="CJ924" s="145"/>
      <c r="CK924" s="4"/>
      <c r="CL924" s="4"/>
      <c r="CM924" s="4"/>
      <c r="CN924" s="4"/>
      <c r="CP924" s="29"/>
      <c r="CQ924" s="33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42"/>
      <c r="DQ924" s="78"/>
      <c r="DR924" s="101"/>
      <c r="DS924" s="33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  <c r="EG924" s="29"/>
      <c r="EH924" s="29"/>
      <c r="EI924" s="29"/>
      <c r="EJ924" s="29"/>
      <c r="EK924" s="29"/>
      <c r="EL924" s="29"/>
      <c r="EM924" s="29"/>
      <c r="EN924" s="29"/>
      <c r="EO924" s="29"/>
      <c r="EP924" s="29"/>
      <c r="EQ924" s="29"/>
      <c r="ER924" s="29"/>
      <c r="ES924" s="29"/>
      <c r="ET924" s="29"/>
      <c r="EU924" s="29"/>
      <c r="EV924" s="29"/>
      <c r="EW924" s="29"/>
      <c r="EX924" s="29"/>
      <c r="EY924" s="29"/>
      <c r="EZ924" s="29"/>
      <c r="FA924" s="119"/>
      <c r="FB924" s="119"/>
      <c r="FC924" s="119"/>
      <c r="FD924" s="119"/>
      <c r="FE924" s="119"/>
      <c r="FF924" s="119"/>
      <c r="FG924" s="119"/>
      <c r="FH924" s="119"/>
      <c r="FI924" s="119"/>
    </row>
    <row r="925" spans="1:165" s="45" customFormat="1" x14ac:dyDescent="0.25">
      <c r="A925" s="29"/>
      <c r="B925" s="35"/>
      <c r="C925" s="35"/>
      <c r="D925" s="4"/>
      <c r="E925" s="35"/>
      <c r="F925" s="4"/>
      <c r="G925" s="35"/>
      <c r="I925" s="35"/>
      <c r="K925" s="11"/>
      <c r="M925" s="4"/>
      <c r="N925" s="46"/>
      <c r="P925" s="35"/>
      <c r="Q925" s="29"/>
      <c r="R925" s="35"/>
      <c r="T925" s="23"/>
      <c r="U925" s="23"/>
      <c r="V925" s="96"/>
      <c r="W925" s="96"/>
      <c r="X925" s="23"/>
      <c r="Y925" s="96"/>
      <c r="Z925" s="96"/>
      <c r="AA925" s="23"/>
      <c r="AB925" s="96"/>
      <c r="AC925" s="96"/>
      <c r="AD925" s="23"/>
      <c r="AE925" s="96"/>
      <c r="AF925" s="96"/>
      <c r="AG925" s="23"/>
      <c r="AH925" s="96"/>
      <c r="AI925" s="96"/>
      <c r="AJ925" s="23"/>
      <c r="AK925" s="96"/>
      <c r="AL925" s="96"/>
      <c r="AM925" s="23"/>
      <c r="AN925" s="96"/>
      <c r="AO925" s="96"/>
      <c r="AP925" s="23"/>
      <c r="AQ925" s="96"/>
      <c r="AR925" s="96"/>
      <c r="AS925" s="23"/>
      <c r="AT925" s="4"/>
      <c r="AU925" s="4"/>
      <c r="AV925" s="35"/>
      <c r="AW925" s="4"/>
      <c r="AX925" s="156"/>
      <c r="AY925" s="104"/>
      <c r="AZ925" s="7"/>
      <c r="BA925" s="12"/>
      <c r="BB925" s="12"/>
      <c r="BC925" s="7"/>
      <c r="BD925" s="12"/>
      <c r="BE925" s="12"/>
      <c r="BF925" s="4"/>
      <c r="BG925" s="12"/>
      <c r="BH925" s="36"/>
      <c r="BI925" s="147"/>
      <c r="BJ925" s="12"/>
      <c r="BK925" s="36"/>
      <c r="BL925" s="147"/>
      <c r="BM925" s="12"/>
      <c r="BN925" s="36"/>
      <c r="BO925" s="147"/>
      <c r="BP925" s="160"/>
      <c r="BQ925" s="14"/>
      <c r="BR925" s="4"/>
      <c r="BS925" s="4"/>
      <c r="BU925" s="147"/>
      <c r="BV925" s="4"/>
      <c r="BW925" s="4"/>
      <c r="BX925" s="147"/>
      <c r="BY925" s="4"/>
      <c r="CA925" s="147"/>
      <c r="CB925" s="4"/>
      <c r="CD925" s="147"/>
      <c r="CF925" s="4"/>
      <c r="CG925" s="9"/>
      <c r="CH925" s="35"/>
      <c r="CI925" s="4"/>
      <c r="CJ925" s="145"/>
      <c r="CK925" s="4"/>
      <c r="CL925" s="4"/>
      <c r="CM925" s="4"/>
      <c r="CN925" s="4"/>
      <c r="CP925" s="29"/>
      <c r="CQ925" s="33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42"/>
      <c r="DQ925" s="78"/>
      <c r="DR925" s="101"/>
      <c r="DS925" s="33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  <c r="EG925" s="29"/>
      <c r="EH925" s="29"/>
      <c r="EI925" s="29"/>
      <c r="EJ925" s="29"/>
      <c r="EK925" s="29"/>
      <c r="EL925" s="29"/>
      <c r="EM925" s="29"/>
      <c r="EN925" s="29"/>
      <c r="EO925" s="29"/>
      <c r="EP925" s="29"/>
      <c r="EQ925" s="29"/>
      <c r="ER925" s="29"/>
      <c r="ES925" s="29"/>
      <c r="ET925" s="29"/>
      <c r="EU925" s="29"/>
      <c r="EV925" s="29"/>
      <c r="EW925" s="29"/>
      <c r="EX925" s="29"/>
      <c r="EY925" s="29"/>
      <c r="EZ925" s="29"/>
      <c r="FA925" s="119"/>
      <c r="FB925" s="119"/>
      <c r="FC925" s="119"/>
      <c r="FD925" s="119"/>
      <c r="FE925" s="119"/>
      <c r="FF925" s="119"/>
      <c r="FG925" s="119"/>
      <c r="FH925" s="119"/>
      <c r="FI925" s="119"/>
    </row>
    <row r="926" spans="1:165" s="45" customFormat="1" x14ac:dyDescent="0.25">
      <c r="A926" s="29"/>
      <c r="B926" s="35"/>
      <c r="C926" s="35"/>
      <c r="D926" s="4"/>
      <c r="E926" s="35"/>
      <c r="F926" s="4"/>
      <c r="G926" s="35"/>
      <c r="I926" s="35"/>
      <c r="K926" s="11"/>
      <c r="M926" s="4"/>
      <c r="N926" s="46"/>
      <c r="P926" s="35"/>
      <c r="Q926" s="29"/>
      <c r="R926" s="35"/>
      <c r="T926" s="23"/>
      <c r="U926" s="23"/>
      <c r="V926" s="96"/>
      <c r="W926" s="96"/>
      <c r="X926" s="23"/>
      <c r="Y926" s="96"/>
      <c r="Z926" s="96"/>
      <c r="AA926" s="23"/>
      <c r="AB926" s="96"/>
      <c r="AC926" s="96"/>
      <c r="AD926" s="23"/>
      <c r="AE926" s="96"/>
      <c r="AF926" s="96"/>
      <c r="AG926" s="23"/>
      <c r="AH926" s="96"/>
      <c r="AI926" s="96"/>
      <c r="AJ926" s="23"/>
      <c r="AK926" s="96"/>
      <c r="AL926" s="96"/>
      <c r="AM926" s="23"/>
      <c r="AN926" s="96"/>
      <c r="AO926" s="96"/>
      <c r="AP926" s="23"/>
      <c r="AQ926" s="96"/>
      <c r="AR926" s="96"/>
      <c r="AS926" s="23"/>
      <c r="AT926" s="4"/>
      <c r="AU926" s="4"/>
      <c r="AV926" s="35"/>
      <c r="AW926" s="4"/>
      <c r="AX926" s="156"/>
      <c r="AY926" s="104"/>
      <c r="AZ926" s="7"/>
      <c r="BA926" s="12"/>
      <c r="BB926" s="12"/>
      <c r="BC926" s="7"/>
      <c r="BD926" s="12"/>
      <c r="BE926" s="12"/>
      <c r="BF926" s="4"/>
      <c r="BG926" s="12"/>
      <c r="BH926" s="36"/>
      <c r="BI926" s="147"/>
      <c r="BJ926" s="12"/>
      <c r="BK926" s="36"/>
      <c r="BL926" s="147"/>
      <c r="BM926" s="12"/>
      <c r="BN926" s="36"/>
      <c r="BO926" s="147"/>
      <c r="BP926" s="160"/>
      <c r="BQ926" s="14"/>
      <c r="BR926" s="4"/>
      <c r="BS926" s="4"/>
      <c r="BU926" s="147"/>
      <c r="BV926" s="4"/>
      <c r="BW926" s="4"/>
      <c r="BX926" s="147"/>
      <c r="BY926" s="4"/>
      <c r="CA926" s="147"/>
      <c r="CB926" s="4"/>
      <c r="CD926" s="147"/>
      <c r="CF926" s="4"/>
      <c r="CG926" s="9"/>
      <c r="CH926" s="35"/>
      <c r="CI926" s="4"/>
      <c r="CJ926" s="145"/>
      <c r="CK926" s="4"/>
      <c r="CL926" s="4"/>
      <c r="CM926" s="4"/>
      <c r="CN926" s="4"/>
      <c r="CP926" s="29"/>
      <c r="CQ926" s="33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  <c r="DN926" s="78"/>
      <c r="DO926" s="78"/>
      <c r="DP926" s="42"/>
      <c r="DQ926" s="78"/>
      <c r="DR926" s="101"/>
      <c r="DS926" s="33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  <c r="EG926" s="29"/>
      <c r="EH926" s="29"/>
      <c r="EI926" s="29"/>
      <c r="EJ926" s="29"/>
      <c r="EK926" s="29"/>
      <c r="EL926" s="29"/>
      <c r="EM926" s="29"/>
      <c r="EN926" s="29"/>
      <c r="EO926" s="29"/>
      <c r="EP926" s="29"/>
      <c r="EQ926" s="29"/>
      <c r="ER926" s="29"/>
      <c r="ES926" s="29"/>
      <c r="ET926" s="29"/>
      <c r="EU926" s="29"/>
      <c r="EV926" s="29"/>
      <c r="EW926" s="29"/>
      <c r="EX926" s="29"/>
      <c r="EY926" s="29"/>
      <c r="EZ926" s="29"/>
      <c r="FA926" s="119"/>
      <c r="FB926" s="119"/>
      <c r="FC926" s="119"/>
      <c r="FD926" s="119"/>
      <c r="FE926" s="119"/>
      <c r="FF926" s="119"/>
      <c r="FG926" s="119"/>
      <c r="FH926" s="119"/>
      <c r="FI926" s="119"/>
    </row>
    <row r="927" spans="1:165" s="45" customFormat="1" x14ac:dyDescent="0.25">
      <c r="A927" s="29"/>
      <c r="B927" s="35"/>
      <c r="C927" s="35"/>
      <c r="D927" s="4"/>
      <c r="E927" s="35"/>
      <c r="F927" s="4"/>
      <c r="G927" s="35"/>
      <c r="I927" s="35"/>
      <c r="K927" s="11"/>
      <c r="M927" s="4"/>
      <c r="N927" s="46"/>
      <c r="P927" s="35"/>
      <c r="Q927" s="29"/>
      <c r="R927" s="35"/>
      <c r="T927" s="23"/>
      <c r="U927" s="23"/>
      <c r="V927" s="96"/>
      <c r="W927" s="96"/>
      <c r="X927" s="23"/>
      <c r="Y927" s="96"/>
      <c r="Z927" s="96"/>
      <c r="AA927" s="23"/>
      <c r="AB927" s="96"/>
      <c r="AC927" s="96"/>
      <c r="AD927" s="23"/>
      <c r="AE927" s="96"/>
      <c r="AF927" s="96"/>
      <c r="AG927" s="23"/>
      <c r="AH927" s="96"/>
      <c r="AI927" s="96"/>
      <c r="AJ927" s="23"/>
      <c r="AK927" s="96"/>
      <c r="AL927" s="96"/>
      <c r="AM927" s="23"/>
      <c r="AN927" s="96"/>
      <c r="AO927" s="96"/>
      <c r="AP927" s="23"/>
      <c r="AQ927" s="96"/>
      <c r="AR927" s="96"/>
      <c r="AS927" s="23"/>
      <c r="AT927" s="4"/>
      <c r="AU927" s="4"/>
      <c r="AV927" s="35"/>
      <c r="AW927" s="4"/>
      <c r="AX927" s="156"/>
      <c r="AY927" s="104"/>
      <c r="AZ927" s="7"/>
      <c r="BA927" s="12"/>
      <c r="BB927" s="12"/>
      <c r="BC927" s="7"/>
      <c r="BD927" s="12"/>
      <c r="BE927" s="12"/>
      <c r="BF927" s="4"/>
      <c r="BG927" s="12"/>
      <c r="BH927" s="36"/>
      <c r="BI927" s="147"/>
      <c r="BJ927" s="12"/>
      <c r="BK927" s="36"/>
      <c r="BL927" s="147"/>
      <c r="BM927" s="12"/>
      <c r="BN927" s="36"/>
      <c r="BO927" s="147"/>
      <c r="BP927" s="160"/>
      <c r="BQ927" s="14"/>
      <c r="BR927" s="4"/>
      <c r="BS927" s="4"/>
      <c r="BU927" s="147"/>
      <c r="BV927" s="4"/>
      <c r="BW927" s="4"/>
      <c r="BX927" s="147"/>
      <c r="BY927" s="4"/>
      <c r="CA927" s="147"/>
      <c r="CB927" s="4"/>
      <c r="CD927" s="147"/>
      <c r="CF927" s="4"/>
      <c r="CG927" s="9"/>
      <c r="CH927" s="35"/>
      <c r="CI927" s="4"/>
      <c r="CJ927" s="145"/>
      <c r="CK927" s="4"/>
      <c r="CL927" s="4"/>
      <c r="CM927" s="4"/>
      <c r="CN927" s="4"/>
      <c r="CP927" s="29"/>
      <c r="CQ927" s="33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  <c r="DN927" s="78"/>
      <c r="DO927" s="78"/>
      <c r="DP927" s="42"/>
      <c r="DQ927" s="78"/>
      <c r="DR927" s="101"/>
      <c r="DS927" s="33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  <c r="EG927" s="29"/>
      <c r="EH927" s="29"/>
      <c r="EI927" s="29"/>
      <c r="EJ927" s="29"/>
      <c r="EK927" s="29"/>
      <c r="EL927" s="29"/>
      <c r="EM927" s="29"/>
      <c r="EN927" s="29"/>
      <c r="EO927" s="29"/>
      <c r="EP927" s="29"/>
      <c r="EQ927" s="29"/>
      <c r="ER927" s="29"/>
      <c r="ES927" s="29"/>
      <c r="ET927" s="29"/>
      <c r="EU927" s="29"/>
      <c r="EV927" s="29"/>
      <c r="EW927" s="29"/>
      <c r="EX927" s="29"/>
      <c r="EY927" s="29"/>
      <c r="EZ927" s="29"/>
      <c r="FA927" s="119"/>
      <c r="FB927" s="119"/>
      <c r="FC927" s="119"/>
      <c r="FD927" s="119"/>
      <c r="FE927" s="119"/>
      <c r="FF927" s="119"/>
      <c r="FG927" s="119"/>
      <c r="FH927" s="119"/>
      <c r="FI927" s="119"/>
    </row>
    <row r="928" spans="1:165" s="45" customFormat="1" x14ac:dyDescent="0.25">
      <c r="A928" s="29"/>
      <c r="B928" s="35"/>
      <c r="C928" s="35"/>
      <c r="D928" s="4"/>
      <c r="E928" s="35"/>
      <c r="F928" s="4"/>
      <c r="G928" s="35"/>
      <c r="I928" s="35"/>
      <c r="K928" s="11"/>
      <c r="M928" s="4"/>
      <c r="N928" s="46"/>
      <c r="P928" s="35"/>
      <c r="Q928" s="29"/>
      <c r="R928" s="35"/>
      <c r="T928" s="23"/>
      <c r="U928" s="23"/>
      <c r="V928" s="96"/>
      <c r="W928" s="96"/>
      <c r="X928" s="23"/>
      <c r="Y928" s="96"/>
      <c r="Z928" s="96"/>
      <c r="AA928" s="23"/>
      <c r="AB928" s="96"/>
      <c r="AC928" s="96"/>
      <c r="AD928" s="23"/>
      <c r="AE928" s="96"/>
      <c r="AF928" s="96"/>
      <c r="AG928" s="23"/>
      <c r="AH928" s="96"/>
      <c r="AI928" s="96"/>
      <c r="AJ928" s="23"/>
      <c r="AK928" s="96"/>
      <c r="AL928" s="96"/>
      <c r="AM928" s="23"/>
      <c r="AN928" s="96"/>
      <c r="AO928" s="96"/>
      <c r="AP928" s="23"/>
      <c r="AQ928" s="96"/>
      <c r="AR928" s="96"/>
      <c r="AS928" s="23"/>
      <c r="AT928" s="4"/>
      <c r="AU928" s="4"/>
      <c r="AV928" s="35"/>
      <c r="AW928" s="4"/>
      <c r="AX928" s="156"/>
      <c r="AY928" s="104"/>
      <c r="AZ928" s="7"/>
      <c r="BA928" s="12"/>
      <c r="BB928" s="12"/>
      <c r="BC928" s="7"/>
      <c r="BD928" s="12"/>
      <c r="BE928" s="12"/>
      <c r="BF928" s="4"/>
      <c r="BG928" s="12"/>
      <c r="BH928" s="36"/>
      <c r="BI928" s="147"/>
      <c r="BJ928" s="12"/>
      <c r="BK928" s="36"/>
      <c r="BL928" s="147"/>
      <c r="BM928" s="12"/>
      <c r="BN928" s="36"/>
      <c r="BO928" s="147"/>
      <c r="BP928" s="160"/>
      <c r="BQ928" s="14"/>
      <c r="BR928" s="4"/>
      <c r="BS928" s="4"/>
      <c r="BU928" s="147"/>
      <c r="BV928" s="4"/>
      <c r="BW928" s="4"/>
      <c r="BX928" s="147"/>
      <c r="BY928" s="4"/>
      <c r="CA928" s="147"/>
      <c r="CB928" s="4"/>
      <c r="CD928" s="147"/>
      <c r="CF928" s="4"/>
      <c r="CG928" s="9"/>
      <c r="CH928" s="35"/>
      <c r="CI928" s="4"/>
      <c r="CJ928" s="145"/>
      <c r="CK928" s="4"/>
      <c r="CL928" s="4"/>
      <c r="CM928" s="4"/>
      <c r="CN928" s="4"/>
      <c r="CP928" s="29"/>
      <c r="CQ928" s="33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  <c r="DN928" s="78"/>
      <c r="DO928" s="78"/>
      <c r="DP928" s="42"/>
      <c r="DQ928" s="78"/>
      <c r="DR928" s="101"/>
      <c r="DS928" s="33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  <c r="EG928" s="29"/>
      <c r="EH928" s="29"/>
      <c r="EI928" s="29"/>
      <c r="EJ928" s="29"/>
      <c r="EK928" s="29"/>
      <c r="EL928" s="29"/>
      <c r="EM928" s="29"/>
      <c r="EN928" s="29"/>
      <c r="EO928" s="29"/>
      <c r="EP928" s="29"/>
      <c r="EQ928" s="29"/>
      <c r="ER928" s="29"/>
      <c r="ES928" s="29"/>
      <c r="ET928" s="29"/>
      <c r="EU928" s="29"/>
      <c r="EV928" s="29"/>
      <c r="EW928" s="29"/>
      <c r="EX928" s="29"/>
      <c r="EY928" s="29"/>
      <c r="EZ928" s="29"/>
      <c r="FA928" s="119"/>
      <c r="FB928" s="119"/>
      <c r="FC928" s="119"/>
      <c r="FD928" s="119"/>
      <c r="FE928" s="119"/>
      <c r="FF928" s="119"/>
      <c r="FG928" s="119"/>
      <c r="FH928" s="119"/>
      <c r="FI928" s="119"/>
    </row>
    <row r="929" spans="1:165" s="45" customFormat="1" x14ac:dyDescent="0.25">
      <c r="A929" s="29"/>
      <c r="B929" s="35"/>
      <c r="C929" s="35"/>
      <c r="D929" s="4"/>
      <c r="E929" s="35"/>
      <c r="F929" s="4"/>
      <c r="G929" s="35"/>
      <c r="I929" s="35"/>
      <c r="K929" s="11"/>
      <c r="M929" s="4"/>
      <c r="N929" s="46"/>
      <c r="P929" s="35"/>
      <c r="Q929" s="29"/>
      <c r="R929" s="35"/>
      <c r="T929" s="23"/>
      <c r="U929" s="23"/>
      <c r="V929" s="96"/>
      <c r="W929" s="96"/>
      <c r="X929" s="23"/>
      <c r="Y929" s="96"/>
      <c r="Z929" s="96"/>
      <c r="AA929" s="23"/>
      <c r="AB929" s="96"/>
      <c r="AC929" s="96"/>
      <c r="AD929" s="23"/>
      <c r="AE929" s="96"/>
      <c r="AF929" s="96"/>
      <c r="AG929" s="23"/>
      <c r="AH929" s="96"/>
      <c r="AI929" s="96"/>
      <c r="AJ929" s="23"/>
      <c r="AK929" s="96"/>
      <c r="AL929" s="96"/>
      <c r="AM929" s="23"/>
      <c r="AN929" s="96"/>
      <c r="AO929" s="96"/>
      <c r="AP929" s="23"/>
      <c r="AQ929" s="96"/>
      <c r="AR929" s="96"/>
      <c r="AS929" s="23"/>
      <c r="AT929" s="4"/>
      <c r="AU929" s="4"/>
      <c r="AV929" s="35"/>
      <c r="AW929" s="4"/>
      <c r="AX929" s="156"/>
      <c r="AY929" s="104"/>
      <c r="AZ929" s="7"/>
      <c r="BA929" s="12"/>
      <c r="BB929" s="12"/>
      <c r="BC929" s="7"/>
      <c r="BD929" s="12"/>
      <c r="BE929" s="12"/>
      <c r="BF929" s="4"/>
      <c r="BG929" s="12"/>
      <c r="BH929" s="36"/>
      <c r="BI929" s="147"/>
      <c r="BJ929" s="12"/>
      <c r="BK929" s="36"/>
      <c r="BL929" s="147"/>
      <c r="BM929" s="12"/>
      <c r="BN929" s="36"/>
      <c r="BO929" s="147"/>
      <c r="BP929" s="160"/>
      <c r="BQ929" s="14"/>
      <c r="BR929" s="4"/>
      <c r="BS929" s="4"/>
      <c r="BU929" s="147"/>
      <c r="BV929" s="4"/>
      <c r="BW929" s="4"/>
      <c r="BX929" s="147"/>
      <c r="BY929" s="4"/>
      <c r="CA929" s="147"/>
      <c r="CB929" s="4"/>
      <c r="CD929" s="147"/>
      <c r="CF929" s="4"/>
      <c r="CG929" s="9"/>
      <c r="CH929" s="35"/>
      <c r="CI929" s="4"/>
      <c r="CJ929" s="145"/>
      <c r="CK929" s="4"/>
      <c r="CL929" s="4"/>
      <c r="CM929" s="4"/>
      <c r="CN929" s="4"/>
      <c r="CP929" s="29"/>
      <c r="CQ929" s="33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  <c r="DN929" s="78"/>
      <c r="DO929" s="78"/>
      <c r="DP929" s="42"/>
      <c r="DQ929" s="78"/>
      <c r="DR929" s="101"/>
      <c r="DS929" s="33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  <c r="EG929" s="29"/>
      <c r="EH929" s="29"/>
      <c r="EI929" s="29"/>
      <c r="EJ929" s="29"/>
      <c r="EK929" s="29"/>
      <c r="EL929" s="29"/>
      <c r="EM929" s="29"/>
      <c r="EN929" s="29"/>
      <c r="EO929" s="29"/>
      <c r="EP929" s="29"/>
      <c r="EQ929" s="29"/>
      <c r="ER929" s="29"/>
      <c r="ES929" s="29"/>
      <c r="ET929" s="29"/>
      <c r="EU929" s="29"/>
      <c r="EV929" s="29"/>
      <c r="EW929" s="29"/>
      <c r="EX929" s="29"/>
      <c r="EY929" s="29"/>
      <c r="EZ929" s="29"/>
      <c r="FA929" s="119"/>
      <c r="FB929" s="119"/>
      <c r="FC929" s="119"/>
      <c r="FD929" s="119"/>
      <c r="FE929" s="119"/>
      <c r="FF929" s="119"/>
      <c r="FG929" s="119"/>
      <c r="FH929" s="119"/>
      <c r="FI929" s="119"/>
    </row>
    <row r="930" spans="1:165" s="45" customFormat="1" x14ac:dyDescent="0.25">
      <c r="A930" s="29"/>
      <c r="B930" s="35"/>
      <c r="C930" s="35"/>
      <c r="D930" s="4"/>
      <c r="E930" s="35"/>
      <c r="F930" s="4"/>
      <c r="G930" s="35"/>
      <c r="I930" s="35"/>
      <c r="K930" s="11"/>
      <c r="M930" s="4"/>
      <c r="N930" s="46"/>
      <c r="P930" s="35"/>
      <c r="Q930" s="29"/>
      <c r="R930" s="35"/>
      <c r="T930" s="23"/>
      <c r="U930" s="23"/>
      <c r="V930" s="96"/>
      <c r="W930" s="96"/>
      <c r="X930" s="23"/>
      <c r="Y930" s="96"/>
      <c r="Z930" s="96"/>
      <c r="AA930" s="23"/>
      <c r="AB930" s="96"/>
      <c r="AC930" s="96"/>
      <c r="AD930" s="23"/>
      <c r="AE930" s="96"/>
      <c r="AF930" s="96"/>
      <c r="AG930" s="23"/>
      <c r="AH930" s="96"/>
      <c r="AI930" s="96"/>
      <c r="AJ930" s="23"/>
      <c r="AK930" s="96"/>
      <c r="AL930" s="96"/>
      <c r="AM930" s="23"/>
      <c r="AN930" s="96"/>
      <c r="AO930" s="96"/>
      <c r="AP930" s="23"/>
      <c r="AQ930" s="96"/>
      <c r="AR930" s="96"/>
      <c r="AS930" s="23"/>
      <c r="AT930" s="4"/>
      <c r="AU930" s="4"/>
      <c r="AV930" s="35"/>
      <c r="AW930" s="4"/>
      <c r="AX930" s="156"/>
      <c r="AY930" s="104"/>
      <c r="AZ930" s="7"/>
      <c r="BA930" s="12"/>
      <c r="BB930" s="12"/>
      <c r="BC930" s="7"/>
      <c r="BD930" s="12"/>
      <c r="BE930" s="12"/>
      <c r="BF930" s="4"/>
      <c r="BG930" s="12"/>
      <c r="BH930" s="36"/>
      <c r="BI930" s="147"/>
      <c r="BJ930" s="12"/>
      <c r="BK930" s="36"/>
      <c r="BL930" s="147"/>
      <c r="BM930" s="12"/>
      <c r="BN930" s="36"/>
      <c r="BO930" s="147"/>
      <c r="BP930" s="160"/>
      <c r="BQ930" s="14"/>
      <c r="BR930" s="4"/>
      <c r="BS930" s="4"/>
      <c r="BU930" s="147"/>
      <c r="BV930" s="4"/>
      <c r="BW930" s="4"/>
      <c r="BX930" s="147"/>
      <c r="BY930" s="4"/>
      <c r="CA930" s="147"/>
      <c r="CB930" s="4"/>
      <c r="CD930" s="147"/>
      <c r="CF930" s="4"/>
      <c r="CG930" s="9"/>
      <c r="CH930" s="35"/>
      <c r="CI930" s="4"/>
      <c r="CJ930" s="145"/>
      <c r="CK930" s="4"/>
      <c r="CL930" s="4"/>
      <c r="CM930" s="4"/>
      <c r="CN930" s="4"/>
      <c r="CP930" s="29"/>
      <c r="CQ930" s="33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42"/>
      <c r="DQ930" s="78"/>
      <c r="DR930" s="101"/>
      <c r="DS930" s="33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  <c r="EG930" s="29"/>
      <c r="EH930" s="29"/>
      <c r="EI930" s="29"/>
      <c r="EJ930" s="29"/>
      <c r="EK930" s="29"/>
      <c r="EL930" s="29"/>
      <c r="EM930" s="29"/>
      <c r="EN930" s="29"/>
      <c r="EO930" s="29"/>
      <c r="EP930" s="29"/>
      <c r="EQ930" s="29"/>
      <c r="ER930" s="29"/>
      <c r="ES930" s="29"/>
      <c r="ET930" s="29"/>
      <c r="EU930" s="29"/>
      <c r="EV930" s="29"/>
      <c r="EW930" s="29"/>
      <c r="EX930" s="29"/>
      <c r="EY930" s="29"/>
      <c r="EZ930" s="29"/>
      <c r="FA930" s="119"/>
      <c r="FB930" s="119"/>
      <c r="FC930" s="119"/>
      <c r="FD930" s="119"/>
      <c r="FE930" s="119"/>
      <c r="FF930" s="119"/>
      <c r="FG930" s="119"/>
      <c r="FH930" s="119"/>
      <c r="FI930" s="119"/>
    </row>
    <row r="931" spans="1:165" s="45" customFormat="1" x14ac:dyDescent="0.25">
      <c r="A931" s="29"/>
      <c r="B931" s="35"/>
      <c r="C931" s="35"/>
      <c r="D931" s="4"/>
      <c r="E931" s="35"/>
      <c r="F931" s="4"/>
      <c r="G931" s="35"/>
      <c r="I931" s="35"/>
      <c r="K931" s="11"/>
      <c r="M931" s="4"/>
      <c r="N931" s="46"/>
      <c r="P931" s="35"/>
      <c r="Q931" s="29"/>
      <c r="R931" s="35"/>
      <c r="T931" s="23"/>
      <c r="U931" s="23"/>
      <c r="V931" s="96"/>
      <c r="W931" s="96"/>
      <c r="X931" s="23"/>
      <c r="Y931" s="96"/>
      <c r="Z931" s="96"/>
      <c r="AA931" s="23"/>
      <c r="AB931" s="96"/>
      <c r="AC931" s="96"/>
      <c r="AD931" s="23"/>
      <c r="AE931" s="96"/>
      <c r="AF931" s="96"/>
      <c r="AG931" s="23"/>
      <c r="AH931" s="96"/>
      <c r="AI931" s="96"/>
      <c r="AJ931" s="23"/>
      <c r="AK931" s="96"/>
      <c r="AL931" s="96"/>
      <c r="AM931" s="23"/>
      <c r="AN931" s="96"/>
      <c r="AO931" s="96"/>
      <c r="AP931" s="23"/>
      <c r="AQ931" s="96"/>
      <c r="AR931" s="96"/>
      <c r="AS931" s="23"/>
      <c r="AT931" s="4"/>
      <c r="AU931" s="4"/>
      <c r="AV931" s="35"/>
      <c r="AW931" s="4"/>
      <c r="AX931" s="156"/>
      <c r="AY931" s="104"/>
      <c r="AZ931" s="7"/>
      <c r="BA931" s="12"/>
      <c r="BB931" s="12"/>
      <c r="BC931" s="7"/>
      <c r="BD931" s="12"/>
      <c r="BE931" s="12"/>
      <c r="BF931" s="4"/>
      <c r="BG931" s="12"/>
      <c r="BH931" s="36"/>
      <c r="BI931" s="147"/>
      <c r="BJ931" s="12"/>
      <c r="BK931" s="36"/>
      <c r="BL931" s="147"/>
      <c r="BM931" s="12"/>
      <c r="BN931" s="36"/>
      <c r="BO931" s="147"/>
      <c r="BP931" s="160"/>
      <c r="BQ931" s="14"/>
      <c r="BR931" s="4"/>
      <c r="BS931" s="4"/>
      <c r="BU931" s="147"/>
      <c r="BV931" s="4"/>
      <c r="BW931" s="4"/>
      <c r="BX931" s="147"/>
      <c r="BY931" s="4"/>
      <c r="CA931" s="147"/>
      <c r="CB931" s="4"/>
      <c r="CD931" s="147"/>
      <c r="CF931" s="4"/>
      <c r="CG931" s="9"/>
      <c r="CH931" s="35"/>
      <c r="CI931" s="4"/>
      <c r="CJ931" s="145"/>
      <c r="CK931" s="4"/>
      <c r="CL931" s="4"/>
      <c r="CM931" s="4"/>
      <c r="CN931" s="4"/>
      <c r="CP931" s="29"/>
      <c r="CQ931" s="33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  <c r="DN931" s="78"/>
      <c r="DO931" s="78"/>
      <c r="DP931" s="42"/>
      <c r="DQ931" s="78"/>
      <c r="DR931" s="101"/>
      <c r="DS931" s="33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  <c r="EG931" s="29"/>
      <c r="EH931" s="29"/>
      <c r="EI931" s="29"/>
      <c r="EJ931" s="29"/>
      <c r="EK931" s="29"/>
      <c r="EL931" s="29"/>
      <c r="EM931" s="29"/>
      <c r="EN931" s="29"/>
      <c r="EO931" s="29"/>
      <c r="EP931" s="29"/>
      <c r="EQ931" s="29"/>
      <c r="ER931" s="29"/>
      <c r="ES931" s="29"/>
      <c r="ET931" s="29"/>
      <c r="EU931" s="29"/>
      <c r="EV931" s="29"/>
      <c r="EW931" s="29"/>
      <c r="EX931" s="29"/>
      <c r="EY931" s="29"/>
      <c r="EZ931" s="29"/>
      <c r="FA931" s="119"/>
      <c r="FB931" s="119"/>
      <c r="FC931" s="119"/>
      <c r="FD931" s="119"/>
      <c r="FE931" s="119"/>
      <c r="FF931" s="119"/>
      <c r="FG931" s="119"/>
      <c r="FH931" s="119"/>
      <c r="FI931" s="119"/>
    </row>
    <row r="932" spans="1:165" s="45" customFormat="1" x14ac:dyDescent="0.25">
      <c r="A932" s="29"/>
      <c r="B932" s="35"/>
      <c r="C932" s="35"/>
      <c r="D932" s="4"/>
      <c r="E932" s="35"/>
      <c r="F932" s="4"/>
      <c r="G932" s="35"/>
      <c r="I932" s="35"/>
      <c r="K932" s="11"/>
      <c r="M932" s="4"/>
      <c r="N932" s="46"/>
      <c r="P932" s="35"/>
      <c r="Q932" s="29"/>
      <c r="R932" s="35"/>
      <c r="T932" s="23"/>
      <c r="U932" s="23"/>
      <c r="V932" s="96"/>
      <c r="W932" s="96"/>
      <c r="X932" s="23"/>
      <c r="Y932" s="96"/>
      <c r="Z932" s="96"/>
      <c r="AA932" s="23"/>
      <c r="AB932" s="96"/>
      <c r="AC932" s="96"/>
      <c r="AD932" s="23"/>
      <c r="AE932" s="96"/>
      <c r="AF932" s="96"/>
      <c r="AG932" s="23"/>
      <c r="AH932" s="96"/>
      <c r="AI932" s="96"/>
      <c r="AJ932" s="23"/>
      <c r="AK932" s="96"/>
      <c r="AL932" s="96"/>
      <c r="AM932" s="23"/>
      <c r="AN932" s="96"/>
      <c r="AO932" s="96"/>
      <c r="AP932" s="23"/>
      <c r="AQ932" s="96"/>
      <c r="AR932" s="96"/>
      <c r="AS932" s="23"/>
      <c r="AT932" s="4"/>
      <c r="AU932" s="4"/>
      <c r="AV932" s="35"/>
      <c r="AW932" s="4"/>
      <c r="AX932" s="156"/>
      <c r="AY932" s="104"/>
      <c r="AZ932" s="7"/>
      <c r="BA932" s="12"/>
      <c r="BB932" s="12"/>
      <c r="BC932" s="7"/>
      <c r="BD932" s="12"/>
      <c r="BE932" s="12"/>
      <c r="BF932" s="4"/>
      <c r="BG932" s="12"/>
      <c r="BH932" s="36"/>
      <c r="BI932" s="147"/>
      <c r="BJ932" s="12"/>
      <c r="BK932" s="36"/>
      <c r="BL932" s="147"/>
      <c r="BM932" s="12"/>
      <c r="BN932" s="36"/>
      <c r="BO932" s="147"/>
      <c r="BP932" s="160"/>
      <c r="BQ932" s="14"/>
      <c r="BR932" s="4"/>
      <c r="BS932" s="4"/>
      <c r="BU932" s="147"/>
      <c r="BV932" s="4"/>
      <c r="BW932" s="4"/>
      <c r="BX932" s="147"/>
      <c r="BY932" s="4"/>
      <c r="CA932" s="147"/>
      <c r="CB932" s="4"/>
      <c r="CD932" s="147"/>
      <c r="CF932" s="4"/>
      <c r="CG932" s="9"/>
      <c r="CH932" s="35"/>
      <c r="CI932" s="4"/>
      <c r="CJ932" s="145"/>
      <c r="CK932" s="4"/>
      <c r="CL932" s="4"/>
      <c r="CM932" s="4"/>
      <c r="CN932" s="4"/>
      <c r="CP932" s="29"/>
      <c r="CQ932" s="33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  <c r="DN932" s="78"/>
      <c r="DO932" s="78"/>
      <c r="DP932" s="42"/>
      <c r="DQ932" s="78"/>
      <c r="DR932" s="101"/>
      <c r="DS932" s="33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  <c r="EG932" s="29"/>
      <c r="EH932" s="29"/>
      <c r="EI932" s="29"/>
      <c r="EJ932" s="29"/>
      <c r="EK932" s="29"/>
      <c r="EL932" s="29"/>
      <c r="EM932" s="29"/>
      <c r="EN932" s="29"/>
      <c r="EO932" s="29"/>
      <c r="EP932" s="29"/>
      <c r="EQ932" s="29"/>
      <c r="ER932" s="29"/>
      <c r="ES932" s="29"/>
      <c r="ET932" s="29"/>
      <c r="EU932" s="29"/>
      <c r="EV932" s="29"/>
      <c r="EW932" s="29"/>
      <c r="EX932" s="29"/>
      <c r="EY932" s="29"/>
      <c r="EZ932" s="29"/>
      <c r="FA932" s="119"/>
      <c r="FB932" s="119"/>
      <c r="FC932" s="119"/>
      <c r="FD932" s="119"/>
      <c r="FE932" s="119"/>
      <c r="FF932" s="119"/>
      <c r="FG932" s="119"/>
      <c r="FH932" s="119"/>
      <c r="FI932" s="119"/>
    </row>
    <row r="933" spans="1:165" s="45" customFormat="1" x14ac:dyDescent="0.25">
      <c r="A933" s="29"/>
      <c r="B933" s="35"/>
      <c r="C933" s="35"/>
      <c r="D933" s="4"/>
      <c r="E933" s="35"/>
      <c r="F933" s="4"/>
      <c r="G933" s="35"/>
      <c r="I933" s="35"/>
      <c r="K933" s="11"/>
      <c r="M933" s="4"/>
      <c r="N933" s="46"/>
      <c r="P933" s="35"/>
      <c r="Q933" s="29"/>
      <c r="R933" s="35"/>
      <c r="T933" s="23"/>
      <c r="U933" s="23"/>
      <c r="V933" s="96"/>
      <c r="W933" s="96"/>
      <c r="X933" s="23"/>
      <c r="Y933" s="96"/>
      <c r="Z933" s="96"/>
      <c r="AA933" s="23"/>
      <c r="AB933" s="96"/>
      <c r="AC933" s="96"/>
      <c r="AD933" s="23"/>
      <c r="AE933" s="96"/>
      <c r="AF933" s="96"/>
      <c r="AG933" s="23"/>
      <c r="AH933" s="96"/>
      <c r="AI933" s="96"/>
      <c r="AJ933" s="23"/>
      <c r="AK933" s="96"/>
      <c r="AL933" s="96"/>
      <c r="AM933" s="23"/>
      <c r="AN933" s="96"/>
      <c r="AO933" s="96"/>
      <c r="AP933" s="23"/>
      <c r="AQ933" s="96"/>
      <c r="AR933" s="96"/>
      <c r="AS933" s="23"/>
      <c r="AT933" s="4"/>
      <c r="AU933" s="4"/>
      <c r="AV933" s="35"/>
      <c r="AW933" s="4"/>
      <c r="AX933" s="156"/>
      <c r="AY933" s="104"/>
      <c r="AZ933" s="7"/>
      <c r="BA933" s="12"/>
      <c r="BB933" s="12"/>
      <c r="BC933" s="7"/>
      <c r="BD933" s="12"/>
      <c r="BE933" s="12"/>
      <c r="BF933" s="4"/>
      <c r="BG933" s="12"/>
      <c r="BH933" s="36"/>
      <c r="BI933" s="147"/>
      <c r="BJ933" s="12"/>
      <c r="BK933" s="36"/>
      <c r="BL933" s="147"/>
      <c r="BM933" s="12"/>
      <c r="BN933" s="36"/>
      <c r="BO933" s="147"/>
      <c r="BP933" s="160"/>
      <c r="BQ933" s="14"/>
      <c r="BR933" s="4"/>
      <c r="BS933" s="4"/>
      <c r="BU933" s="147"/>
      <c r="BV933" s="4"/>
      <c r="BW933" s="4"/>
      <c r="BX933" s="147"/>
      <c r="BY933" s="4"/>
      <c r="CA933" s="147"/>
      <c r="CB933" s="4"/>
      <c r="CD933" s="147"/>
      <c r="CF933" s="4"/>
      <c r="CG933" s="9"/>
      <c r="CH933" s="35"/>
      <c r="CI933" s="4"/>
      <c r="CJ933" s="145"/>
      <c r="CK933" s="4"/>
      <c r="CL933" s="4"/>
      <c r="CM933" s="4"/>
      <c r="CN933" s="4"/>
      <c r="CP933" s="29"/>
      <c r="CQ933" s="33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  <c r="DN933" s="78"/>
      <c r="DO933" s="78"/>
      <c r="DP933" s="42"/>
      <c r="DQ933" s="78"/>
      <c r="DR933" s="101"/>
      <c r="DS933" s="33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  <c r="EG933" s="29"/>
      <c r="EH933" s="29"/>
      <c r="EI933" s="29"/>
      <c r="EJ933" s="29"/>
      <c r="EK933" s="29"/>
      <c r="EL933" s="29"/>
      <c r="EM933" s="29"/>
      <c r="EN933" s="29"/>
      <c r="EO933" s="29"/>
      <c r="EP933" s="29"/>
      <c r="EQ933" s="29"/>
      <c r="ER933" s="29"/>
      <c r="ES933" s="29"/>
      <c r="ET933" s="29"/>
      <c r="EU933" s="29"/>
      <c r="EV933" s="29"/>
      <c r="EW933" s="29"/>
      <c r="EX933" s="29"/>
      <c r="EY933" s="29"/>
      <c r="EZ933" s="29"/>
      <c r="FA933" s="119"/>
      <c r="FB933" s="119"/>
      <c r="FC933" s="119"/>
      <c r="FD933" s="119"/>
      <c r="FE933" s="119"/>
      <c r="FF933" s="119"/>
      <c r="FG933" s="119"/>
      <c r="FH933" s="119"/>
      <c r="FI933" s="119"/>
    </row>
    <row r="934" spans="1:165" s="45" customFormat="1" x14ac:dyDescent="0.25">
      <c r="A934" s="29"/>
      <c r="B934" s="35"/>
      <c r="C934" s="35"/>
      <c r="D934" s="4"/>
      <c r="E934" s="35"/>
      <c r="F934" s="4"/>
      <c r="G934" s="35"/>
      <c r="I934" s="35"/>
      <c r="K934" s="11"/>
      <c r="M934" s="4"/>
      <c r="N934" s="46"/>
      <c r="P934" s="35"/>
      <c r="Q934" s="29"/>
      <c r="R934" s="35"/>
      <c r="T934" s="23"/>
      <c r="U934" s="23"/>
      <c r="V934" s="96"/>
      <c r="W934" s="96"/>
      <c r="X934" s="23"/>
      <c r="Y934" s="96"/>
      <c r="Z934" s="96"/>
      <c r="AA934" s="23"/>
      <c r="AB934" s="96"/>
      <c r="AC934" s="96"/>
      <c r="AD934" s="23"/>
      <c r="AE934" s="96"/>
      <c r="AF934" s="96"/>
      <c r="AG934" s="23"/>
      <c r="AH934" s="96"/>
      <c r="AI934" s="96"/>
      <c r="AJ934" s="23"/>
      <c r="AK934" s="96"/>
      <c r="AL934" s="96"/>
      <c r="AM934" s="23"/>
      <c r="AN934" s="96"/>
      <c r="AO934" s="96"/>
      <c r="AP934" s="23"/>
      <c r="AQ934" s="96"/>
      <c r="AR934" s="96"/>
      <c r="AS934" s="23"/>
      <c r="AT934" s="4"/>
      <c r="AU934" s="4"/>
      <c r="AV934" s="35"/>
      <c r="AW934" s="4"/>
      <c r="AX934" s="156"/>
      <c r="AY934" s="104"/>
      <c r="AZ934" s="7"/>
      <c r="BA934" s="12"/>
      <c r="BB934" s="12"/>
      <c r="BC934" s="7"/>
      <c r="BD934" s="12"/>
      <c r="BE934" s="12"/>
      <c r="BF934" s="4"/>
      <c r="BG934" s="12"/>
      <c r="BH934" s="36"/>
      <c r="BI934" s="147"/>
      <c r="BJ934" s="12"/>
      <c r="BK934" s="36"/>
      <c r="BL934" s="147"/>
      <c r="BM934" s="12"/>
      <c r="BN934" s="36"/>
      <c r="BO934" s="147"/>
      <c r="BP934" s="160"/>
      <c r="BQ934" s="14"/>
      <c r="BR934" s="4"/>
      <c r="BS934" s="4"/>
      <c r="BU934" s="147"/>
      <c r="BV934" s="4"/>
      <c r="BW934" s="4"/>
      <c r="BX934" s="147"/>
      <c r="BY934" s="4"/>
      <c r="CA934" s="147"/>
      <c r="CB934" s="4"/>
      <c r="CD934" s="147"/>
      <c r="CF934" s="4"/>
      <c r="CG934" s="9"/>
      <c r="CH934" s="35"/>
      <c r="CI934" s="4"/>
      <c r="CJ934" s="145"/>
      <c r="CK934" s="4"/>
      <c r="CL934" s="4"/>
      <c r="CM934" s="4"/>
      <c r="CN934" s="4"/>
      <c r="CP934" s="29"/>
      <c r="CQ934" s="33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  <c r="DN934" s="78"/>
      <c r="DO934" s="78"/>
      <c r="DP934" s="42"/>
      <c r="DQ934" s="78"/>
      <c r="DR934" s="101"/>
      <c r="DS934" s="33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  <c r="EK934" s="29"/>
      <c r="EL934" s="29"/>
      <c r="EM934" s="29"/>
      <c r="EN934" s="29"/>
      <c r="EO934" s="29"/>
      <c r="EP934" s="29"/>
      <c r="EQ934" s="29"/>
      <c r="ER934" s="29"/>
      <c r="ES934" s="29"/>
      <c r="ET934" s="29"/>
      <c r="EU934" s="29"/>
      <c r="EV934" s="29"/>
      <c r="EW934" s="29"/>
      <c r="EX934" s="29"/>
      <c r="EY934" s="29"/>
      <c r="EZ934" s="29"/>
      <c r="FA934" s="119"/>
      <c r="FB934" s="119"/>
      <c r="FC934" s="119"/>
      <c r="FD934" s="119"/>
      <c r="FE934" s="119"/>
      <c r="FF934" s="119"/>
      <c r="FG934" s="119"/>
      <c r="FH934" s="119"/>
      <c r="FI934" s="119"/>
    </row>
    <row r="935" spans="1:165" s="45" customFormat="1" x14ac:dyDescent="0.25">
      <c r="A935" s="29"/>
      <c r="B935" s="35"/>
      <c r="C935" s="35"/>
      <c r="D935" s="4"/>
      <c r="E935" s="35"/>
      <c r="F935" s="4"/>
      <c r="G935" s="35"/>
      <c r="I935" s="35"/>
      <c r="K935" s="11"/>
      <c r="M935" s="4"/>
      <c r="N935" s="46"/>
      <c r="P935" s="35"/>
      <c r="Q935" s="29"/>
      <c r="R935" s="35"/>
      <c r="T935" s="23"/>
      <c r="U935" s="23"/>
      <c r="V935" s="96"/>
      <c r="W935" s="96"/>
      <c r="X935" s="23"/>
      <c r="Y935" s="96"/>
      <c r="Z935" s="96"/>
      <c r="AA935" s="23"/>
      <c r="AB935" s="96"/>
      <c r="AC935" s="96"/>
      <c r="AD935" s="23"/>
      <c r="AE935" s="96"/>
      <c r="AF935" s="96"/>
      <c r="AG935" s="23"/>
      <c r="AH935" s="96"/>
      <c r="AI935" s="96"/>
      <c r="AJ935" s="23"/>
      <c r="AK935" s="96"/>
      <c r="AL935" s="96"/>
      <c r="AM935" s="23"/>
      <c r="AN935" s="96"/>
      <c r="AO935" s="96"/>
      <c r="AP935" s="23"/>
      <c r="AQ935" s="96"/>
      <c r="AR935" s="96"/>
      <c r="AS935" s="23"/>
      <c r="AT935" s="4"/>
      <c r="AU935" s="4"/>
      <c r="AV935" s="35"/>
      <c r="AW935" s="4"/>
      <c r="AX935" s="156"/>
      <c r="AY935" s="104"/>
      <c r="AZ935" s="7"/>
      <c r="BA935" s="12"/>
      <c r="BB935" s="12"/>
      <c r="BC935" s="7"/>
      <c r="BD935" s="12"/>
      <c r="BE935" s="12"/>
      <c r="BF935" s="4"/>
      <c r="BG935" s="12"/>
      <c r="BH935" s="36"/>
      <c r="BI935" s="147"/>
      <c r="BJ935" s="12"/>
      <c r="BK935" s="36"/>
      <c r="BL935" s="147"/>
      <c r="BM935" s="12"/>
      <c r="BN935" s="36"/>
      <c r="BO935" s="147"/>
      <c r="BP935" s="160"/>
      <c r="BQ935" s="14"/>
      <c r="BR935" s="4"/>
      <c r="BS935" s="4"/>
      <c r="BU935" s="147"/>
      <c r="BV935" s="4"/>
      <c r="BW935" s="4"/>
      <c r="BX935" s="147"/>
      <c r="BY935" s="4"/>
      <c r="CA935" s="147"/>
      <c r="CB935" s="4"/>
      <c r="CD935" s="147"/>
      <c r="CF935" s="4"/>
      <c r="CG935" s="9"/>
      <c r="CH935" s="35"/>
      <c r="CI935" s="4"/>
      <c r="CJ935" s="145"/>
      <c r="CK935" s="4"/>
      <c r="CL935" s="4"/>
      <c r="CM935" s="4"/>
      <c r="CN935" s="4"/>
      <c r="CP935" s="29"/>
      <c r="CQ935" s="33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  <c r="DN935" s="78"/>
      <c r="DO935" s="78"/>
      <c r="DP935" s="42"/>
      <c r="DQ935" s="78"/>
      <c r="DR935" s="101"/>
      <c r="DS935" s="33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  <c r="EG935" s="29"/>
      <c r="EH935" s="29"/>
      <c r="EI935" s="29"/>
      <c r="EJ935" s="29"/>
      <c r="EK935" s="29"/>
      <c r="EL935" s="29"/>
      <c r="EM935" s="29"/>
      <c r="EN935" s="29"/>
      <c r="EO935" s="29"/>
      <c r="EP935" s="29"/>
      <c r="EQ935" s="29"/>
      <c r="ER935" s="29"/>
      <c r="ES935" s="29"/>
      <c r="ET935" s="29"/>
      <c r="EU935" s="29"/>
      <c r="EV935" s="29"/>
      <c r="EW935" s="29"/>
      <c r="EX935" s="29"/>
      <c r="EY935" s="29"/>
      <c r="EZ935" s="29"/>
      <c r="FA935" s="119"/>
      <c r="FB935" s="119"/>
      <c r="FC935" s="119"/>
      <c r="FD935" s="119"/>
      <c r="FE935" s="119"/>
      <c r="FF935" s="119"/>
      <c r="FG935" s="119"/>
      <c r="FH935" s="119"/>
      <c r="FI935" s="119"/>
    </row>
    <row r="936" spans="1:165" s="45" customFormat="1" x14ac:dyDescent="0.25">
      <c r="A936" s="29"/>
      <c r="B936" s="35"/>
      <c r="C936" s="35"/>
      <c r="D936" s="4"/>
      <c r="E936" s="35"/>
      <c r="F936" s="4"/>
      <c r="G936" s="35"/>
      <c r="I936" s="35"/>
      <c r="K936" s="11"/>
      <c r="M936" s="4"/>
      <c r="N936" s="46"/>
      <c r="P936" s="35"/>
      <c r="Q936" s="29"/>
      <c r="R936" s="35"/>
      <c r="T936" s="23"/>
      <c r="U936" s="23"/>
      <c r="V936" s="96"/>
      <c r="W936" s="96"/>
      <c r="X936" s="23"/>
      <c r="Y936" s="96"/>
      <c r="Z936" s="96"/>
      <c r="AA936" s="23"/>
      <c r="AB936" s="96"/>
      <c r="AC936" s="96"/>
      <c r="AD936" s="23"/>
      <c r="AE936" s="96"/>
      <c r="AF936" s="96"/>
      <c r="AG936" s="23"/>
      <c r="AH936" s="96"/>
      <c r="AI936" s="96"/>
      <c r="AJ936" s="23"/>
      <c r="AK936" s="96"/>
      <c r="AL936" s="96"/>
      <c r="AM936" s="23"/>
      <c r="AN936" s="96"/>
      <c r="AO936" s="96"/>
      <c r="AP936" s="23"/>
      <c r="AQ936" s="96"/>
      <c r="AR936" s="96"/>
      <c r="AS936" s="23"/>
      <c r="AT936" s="4"/>
      <c r="AU936" s="4"/>
      <c r="AV936" s="35"/>
      <c r="AW936" s="4"/>
      <c r="AX936" s="156"/>
      <c r="AY936" s="104"/>
      <c r="AZ936" s="7"/>
      <c r="BA936" s="12"/>
      <c r="BB936" s="12"/>
      <c r="BC936" s="7"/>
      <c r="BD936" s="12"/>
      <c r="BE936" s="12"/>
      <c r="BF936" s="4"/>
      <c r="BG936" s="12"/>
      <c r="BH936" s="36"/>
      <c r="BI936" s="147"/>
      <c r="BJ936" s="12"/>
      <c r="BK936" s="36"/>
      <c r="BL936" s="147"/>
      <c r="BM936" s="12"/>
      <c r="BN936" s="36"/>
      <c r="BO936" s="147"/>
      <c r="BP936" s="160"/>
      <c r="BQ936" s="14"/>
      <c r="BR936" s="4"/>
      <c r="BS936" s="4"/>
      <c r="BU936" s="147"/>
      <c r="BV936" s="4"/>
      <c r="BW936" s="4"/>
      <c r="BX936" s="147"/>
      <c r="BY936" s="4"/>
      <c r="CA936" s="147"/>
      <c r="CB936" s="4"/>
      <c r="CD936" s="147"/>
      <c r="CF936" s="4"/>
      <c r="CG936" s="9"/>
      <c r="CH936" s="35"/>
      <c r="CI936" s="4"/>
      <c r="CJ936" s="145"/>
      <c r="CK936" s="4"/>
      <c r="CL936" s="4"/>
      <c r="CM936" s="4"/>
      <c r="CN936" s="4"/>
      <c r="CP936" s="29"/>
      <c r="CQ936" s="33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42"/>
      <c r="DQ936" s="78"/>
      <c r="DR936" s="101"/>
      <c r="DS936" s="33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  <c r="EG936" s="29"/>
      <c r="EH936" s="29"/>
      <c r="EI936" s="29"/>
      <c r="EJ936" s="29"/>
      <c r="EK936" s="29"/>
      <c r="EL936" s="29"/>
      <c r="EM936" s="29"/>
      <c r="EN936" s="29"/>
      <c r="EO936" s="29"/>
      <c r="EP936" s="29"/>
      <c r="EQ936" s="29"/>
      <c r="ER936" s="29"/>
      <c r="ES936" s="29"/>
      <c r="ET936" s="29"/>
      <c r="EU936" s="29"/>
      <c r="EV936" s="29"/>
      <c r="EW936" s="29"/>
      <c r="EX936" s="29"/>
      <c r="EY936" s="29"/>
      <c r="EZ936" s="29"/>
      <c r="FA936" s="119"/>
      <c r="FB936" s="119"/>
      <c r="FC936" s="119"/>
      <c r="FD936" s="119"/>
      <c r="FE936" s="119"/>
      <c r="FF936" s="119"/>
      <c r="FG936" s="119"/>
      <c r="FH936" s="119"/>
      <c r="FI936" s="119"/>
    </row>
    <row r="937" spans="1:165" s="45" customFormat="1" x14ac:dyDescent="0.25">
      <c r="A937" s="29"/>
      <c r="B937" s="35"/>
      <c r="C937" s="35"/>
      <c r="D937" s="4"/>
      <c r="E937" s="35"/>
      <c r="F937" s="4"/>
      <c r="G937" s="35"/>
      <c r="I937" s="35"/>
      <c r="K937" s="11"/>
      <c r="M937" s="4"/>
      <c r="N937" s="46"/>
      <c r="P937" s="35"/>
      <c r="Q937" s="29"/>
      <c r="R937" s="35"/>
      <c r="T937" s="23"/>
      <c r="U937" s="23"/>
      <c r="V937" s="96"/>
      <c r="W937" s="96"/>
      <c r="X937" s="23"/>
      <c r="Y937" s="96"/>
      <c r="Z937" s="96"/>
      <c r="AA937" s="23"/>
      <c r="AB937" s="96"/>
      <c r="AC937" s="96"/>
      <c r="AD937" s="23"/>
      <c r="AE937" s="96"/>
      <c r="AF937" s="96"/>
      <c r="AG937" s="23"/>
      <c r="AH937" s="96"/>
      <c r="AI937" s="96"/>
      <c r="AJ937" s="23"/>
      <c r="AK937" s="96"/>
      <c r="AL937" s="96"/>
      <c r="AM937" s="23"/>
      <c r="AN937" s="96"/>
      <c r="AO937" s="96"/>
      <c r="AP937" s="23"/>
      <c r="AQ937" s="96"/>
      <c r="AR937" s="96"/>
      <c r="AS937" s="23"/>
      <c r="AT937" s="4"/>
      <c r="AU937" s="4"/>
      <c r="AV937" s="35"/>
      <c r="AW937" s="4"/>
      <c r="AX937" s="156"/>
      <c r="AY937" s="104"/>
      <c r="AZ937" s="7"/>
      <c r="BA937" s="12"/>
      <c r="BB937" s="12"/>
      <c r="BC937" s="7"/>
      <c r="BD937" s="12"/>
      <c r="BE937" s="12"/>
      <c r="BF937" s="4"/>
      <c r="BG937" s="12"/>
      <c r="BH937" s="36"/>
      <c r="BI937" s="147"/>
      <c r="BJ937" s="12"/>
      <c r="BK937" s="36"/>
      <c r="BL937" s="147"/>
      <c r="BM937" s="12"/>
      <c r="BN937" s="36"/>
      <c r="BO937" s="147"/>
      <c r="BP937" s="160"/>
      <c r="BQ937" s="14"/>
      <c r="BR937" s="4"/>
      <c r="BS937" s="4"/>
      <c r="BU937" s="147"/>
      <c r="BV937" s="4"/>
      <c r="BW937" s="4"/>
      <c r="BX937" s="147"/>
      <c r="BY937" s="4"/>
      <c r="CA937" s="147"/>
      <c r="CB937" s="4"/>
      <c r="CD937" s="147"/>
      <c r="CF937" s="4"/>
      <c r="CG937" s="9"/>
      <c r="CH937" s="35"/>
      <c r="CI937" s="4"/>
      <c r="CJ937" s="145"/>
      <c r="CK937" s="4"/>
      <c r="CL937" s="4"/>
      <c r="CM937" s="4"/>
      <c r="CN937" s="4"/>
      <c r="CP937" s="29"/>
      <c r="CQ937" s="33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  <c r="DN937" s="78"/>
      <c r="DO937" s="78"/>
      <c r="DP937" s="42"/>
      <c r="DQ937" s="78"/>
      <c r="DR937" s="101"/>
      <c r="DS937" s="33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  <c r="EG937" s="29"/>
      <c r="EH937" s="29"/>
      <c r="EI937" s="29"/>
      <c r="EJ937" s="29"/>
      <c r="EK937" s="29"/>
      <c r="EL937" s="29"/>
      <c r="EM937" s="29"/>
      <c r="EN937" s="29"/>
      <c r="EO937" s="29"/>
      <c r="EP937" s="29"/>
      <c r="EQ937" s="29"/>
      <c r="ER937" s="29"/>
      <c r="ES937" s="29"/>
      <c r="ET937" s="29"/>
      <c r="EU937" s="29"/>
      <c r="EV937" s="29"/>
      <c r="EW937" s="29"/>
      <c r="EX937" s="29"/>
      <c r="EY937" s="29"/>
      <c r="EZ937" s="29"/>
      <c r="FA937" s="119"/>
      <c r="FB937" s="119"/>
      <c r="FC937" s="119"/>
      <c r="FD937" s="119"/>
      <c r="FE937" s="119"/>
      <c r="FF937" s="119"/>
      <c r="FG937" s="119"/>
      <c r="FH937" s="119"/>
      <c r="FI937" s="119"/>
    </row>
    <row r="938" spans="1:165" s="45" customFormat="1" x14ac:dyDescent="0.25">
      <c r="A938" s="29"/>
      <c r="B938" s="35"/>
      <c r="C938" s="35"/>
      <c r="D938" s="4"/>
      <c r="E938" s="35"/>
      <c r="F938" s="4"/>
      <c r="G938" s="35"/>
      <c r="I938" s="35"/>
      <c r="K938" s="11"/>
      <c r="M938" s="4"/>
      <c r="N938" s="46"/>
      <c r="P938" s="35"/>
      <c r="Q938" s="29"/>
      <c r="R938" s="35"/>
      <c r="T938" s="23"/>
      <c r="U938" s="23"/>
      <c r="V938" s="96"/>
      <c r="W938" s="96"/>
      <c r="X938" s="23"/>
      <c r="Y938" s="96"/>
      <c r="Z938" s="96"/>
      <c r="AA938" s="23"/>
      <c r="AB938" s="96"/>
      <c r="AC938" s="96"/>
      <c r="AD938" s="23"/>
      <c r="AE938" s="96"/>
      <c r="AF938" s="96"/>
      <c r="AG938" s="23"/>
      <c r="AH938" s="96"/>
      <c r="AI938" s="96"/>
      <c r="AJ938" s="23"/>
      <c r="AK938" s="96"/>
      <c r="AL938" s="96"/>
      <c r="AM938" s="23"/>
      <c r="AN938" s="96"/>
      <c r="AO938" s="96"/>
      <c r="AP938" s="23"/>
      <c r="AQ938" s="96"/>
      <c r="AR938" s="96"/>
      <c r="AS938" s="23"/>
      <c r="AT938" s="4"/>
      <c r="AU938" s="4"/>
      <c r="AV938" s="35"/>
      <c r="AW938" s="4"/>
      <c r="AX938" s="156"/>
      <c r="AY938" s="104"/>
      <c r="AZ938" s="7"/>
      <c r="BA938" s="12"/>
      <c r="BB938" s="12"/>
      <c r="BC938" s="7"/>
      <c r="BD938" s="12"/>
      <c r="BE938" s="12"/>
      <c r="BF938" s="4"/>
      <c r="BG938" s="12"/>
      <c r="BH938" s="36"/>
      <c r="BI938" s="147"/>
      <c r="BJ938" s="12"/>
      <c r="BK938" s="36"/>
      <c r="BL938" s="147"/>
      <c r="BM938" s="12"/>
      <c r="BN938" s="36"/>
      <c r="BO938" s="147"/>
      <c r="BP938" s="160"/>
      <c r="BQ938" s="14"/>
      <c r="BR938" s="4"/>
      <c r="BS938" s="4"/>
      <c r="BU938" s="147"/>
      <c r="BV938" s="4"/>
      <c r="BW938" s="4"/>
      <c r="BX938" s="147"/>
      <c r="BY938" s="4"/>
      <c r="CA938" s="147"/>
      <c r="CB938" s="4"/>
      <c r="CD938" s="147"/>
      <c r="CF938" s="4"/>
      <c r="CG938" s="9"/>
      <c r="CH938" s="35"/>
      <c r="CI938" s="4"/>
      <c r="CJ938" s="145"/>
      <c r="CK938" s="4"/>
      <c r="CL938" s="4"/>
      <c r="CM938" s="4"/>
      <c r="CN938" s="4"/>
      <c r="CP938" s="29"/>
      <c r="CQ938" s="33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  <c r="DN938" s="78"/>
      <c r="DO938" s="78"/>
      <c r="DP938" s="42"/>
      <c r="DQ938" s="78"/>
      <c r="DR938" s="101"/>
      <c r="DS938" s="33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  <c r="EG938" s="29"/>
      <c r="EH938" s="29"/>
      <c r="EI938" s="29"/>
      <c r="EJ938" s="29"/>
      <c r="EK938" s="29"/>
      <c r="EL938" s="29"/>
      <c r="EM938" s="29"/>
      <c r="EN938" s="29"/>
      <c r="EO938" s="29"/>
      <c r="EP938" s="29"/>
      <c r="EQ938" s="29"/>
      <c r="ER938" s="29"/>
      <c r="ES938" s="29"/>
      <c r="ET938" s="29"/>
      <c r="EU938" s="29"/>
      <c r="EV938" s="29"/>
      <c r="EW938" s="29"/>
      <c r="EX938" s="29"/>
      <c r="EY938" s="29"/>
      <c r="EZ938" s="29"/>
      <c r="FA938" s="119"/>
      <c r="FB938" s="119"/>
      <c r="FC938" s="119"/>
      <c r="FD938" s="119"/>
      <c r="FE938" s="119"/>
      <c r="FF938" s="119"/>
      <c r="FG938" s="119"/>
      <c r="FH938" s="119"/>
      <c r="FI938" s="119"/>
    </row>
    <row r="939" spans="1:165" s="45" customFormat="1" x14ac:dyDescent="0.25">
      <c r="A939" s="29"/>
      <c r="B939" s="35"/>
      <c r="C939" s="35"/>
      <c r="D939" s="4"/>
      <c r="E939" s="35"/>
      <c r="F939" s="4"/>
      <c r="G939" s="35"/>
      <c r="I939" s="35"/>
      <c r="K939" s="11"/>
      <c r="M939" s="4"/>
      <c r="N939" s="46"/>
      <c r="P939" s="35"/>
      <c r="Q939" s="29"/>
      <c r="R939" s="35"/>
      <c r="T939" s="23"/>
      <c r="U939" s="23"/>
      <c r="V939" s="96"/>
      <c r="W939" s="96"/>
      <c r="X939" s="23"/>
      <c r="Y939" s="96"/>
      <c r="Z939" s="96"/>
      <c r="AA939" s="23"/>
      <c r="AB939" s="96"/>
      <c r="AC939" s="96"/>
      <c r="AD939" s="23"/>
      <c r="AE939" s="96"/>
      <c r="AF939" s="96"/>
      <c r="AG939" s="23"/>
      <c r="AH939" s="96"/>
      <c r="AI939" s="96"/>
      <c r="AJ939" s="23"/>
      <c r="AK939" s="96"/>
      <c r="AL939" s="96"/>
      <c r="AM939" s="23"/>
      <c r="AN939" s="96"/>
      <c r="AO939" s="96"/>
      <c r="AP939" s="23"/>
      <c r="AQ939" s="96"/>
      <c r="AR939" s="96"/>
      <c r="AS939" s="23"/>
      <c r="AT939" s="4"/>
      <c r="AU939" s="4"/>
      <c r="AV939" s="35"/>
      <c r="AW939" s="4"/>
      <c r="AX939" s="156"/>
      <c r="AY939" s="104"/>
      <c r="AZ939" s="7"/>
      <c r="BA939" s="12"/>
      <c r="BB939" s="12"/>
      <c r="BC939" s="7"/>
      <c r="BD939" s="12"/>
      <c r="BE939" s="12"/>
      <c r="BF939" s="4"/>
      <c r="BG939" s="12"/>
      <c r="BH939" s="36"/>
      <c r="BI939" s="147"/>
      <c r="BJ939" s="12"/>
      <c r="BK939" s="36"/>
      <c r="BL939" s="147"/>
      <c r="BM939" s="12"/>
      <c r="BN939" s="36"/>
      <c r="BO939" s="147"/>
      <c r="BP939" s="160"/>
      <c r="BQ939" s="14"/>
      <c r="BR939" s="4"/>
      <c r="BS939" s="4"/>
      <c r="BU939" s="147"/>
      <c r="BV939" s="4"/>
      <c r="BW939" s="4"/>
      <c r="BX939" s="147"/>
      <c r="BY939" s="4"/>
      <c r="CA939" s="147"/>
      <c r="CB939" s="4"/>
      <c r="CD939" s="147"/>
      <c r="CF939" s="4"/>
      <c r="CG939" s="9"/>
      <c r="CH939" s="35"/>
      <c r="CI939" s="4"/>
      <c r="CJ939" s="145"/>
      <c r="CK939" s="4"/>
      <c r="CL939" s="4"/>
      <c r="CM939" s="4"/>
      <c r="CN939" s="4"/>
      <c r="CP939" s="29"/>
      <c r="CQ939" s="33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42"/>
      <c r="DQ939" s="78"/>
      <c r="DR939" s="101"/>
      <c r="DS939" s="33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  <c r="EG939" s="29"/>
      <c r="EH939" s="29"/>
      <c r="EI939" s="29"/>
      <c r="EJ939" s="29"/>
      <c r="EK939" s="29"/>
      <c r="EL939" s="29"/>
      <c r="EM939" s="29"/>
      <c r="EN939" s="29"/>
      <c r="EO939" s="29"/>
      <c r="EP939" s="29"/>
      <c r="EQ939" s="29"/>
      <c r="ER939" s="29"/>
      <c r="ES939" s="29"/>
      <c r="ET939" s="29"/>
      <c r="EU939" s="29"/>
      <c r="EV939" s="29"/>
      <c r="EW939" s="29"/>
      <c r="EX939" s="29"/>
      <c r="EY939" s="29"/>
      <c r="EZ939" s="29"/>
      <c r="FA939" s="119"/>
      <c r="FB939" s="119"/>
      <c r="FC939" s="119"/>
      <c r="FD939" s="119"/>
      <c r="FE939" s="119"/>
      <c r="FF939" s="119"/>
      <c r="FG939" s="119"/>
      <c r="FH939" s="119"/>
      <c r="FI939" s="119"/>
    </row>
    <row r="940" spans="1:165" s="45" customFormat="1" x14ac:dyDescent="0.25">
      <c r="A940" s="29"/>
      <c r="B940" s="35"/>
      <c r="C940" s="35"/>
      <c r="D940" s="4"/>
      <c r="E940" s="35"/>
      <c r="F940" s="4"/>
      <c r="G940" s="35"/>
      <c r="I940" s="35"/>
      <c r="K940" s="11"/>
      <c r="M940" s="4"/>
      <c r="N940" s="46"/>
      <c r="P940" s="35"/>
      <c r="Q940" s="29"/>
      <c r="R940" s="35"/>
      <c r="T940" s="23"/>
      <c r="U940" s="23"/>
      <c r="V940" s="96"/>
      <c r="W940" s="96"/>
      <c r="X940" s="23"/>
      <c r="Y940" s="96"/>
      <c r="Z940" s="96"/>
      <c r="AA940" s="23"/>
      <c r="AB940" s="96"/>
      <c r="AC940" s="96"/>
      <c r="AD940" s="23"/>
      <c r="AE940" s="96"/>
      <c r="AF940" s="96"/>
      <c r="AG940" s="23"/>
      <c r="AH940" s="96"/>
      <c r="AI940" s="96"/>
      <c r="AJ940" s="23"/>
      <c r="AK940" s="96"/>
      <c r="AL940" s="96"/>
      <c r="AM940" s="23"/>
      <c r="AN940" s="96"/>
      <c r="AO940" s="96"/>
      <c r="AP940" s="23"/>
      <c r="AQ940" s="96"/>
      <c r="AR940" s="96"/>
      <c r="AS940" s="23"/>
      <c r="AT940" s="4"/>
      <c r="AU940" s="4"/>
      <c r="AV940" s="35"/>
      <c r="AW940" s="4"/>
      <c r="AX940" s="156"/>
      <c r="AY940" s="104"/>
      <c r="AZ940" s="7"/>
      <c r="BA940" s="12"/>
      <c r="BB940" s="12"/>
      <c r="BC940" s="7"/>
      <c r="BD940" s="12"/>
      <c r="BE940" s="12"/>
      <c r="BF940" s="4"/>
      <c r="BG940" s="12"/>
      <c r="BH940" s="36"/>
      <c r="BI940" s="147"/>
      <c r="BJ940" s="12"/>
      <c r="BK940" s="36"/>
      <c r="BL940" s="147"/>
      <c r="BM940" s="12"/>
      <c r="BN940" s="36"/>
      <c r="BO940" s="147"/>
      <c r="BP940" s="160"/>
      <c r="BQ940" s="14"/>
      <c r="BR940" s="4"/>
      <c r="BS940" s="4"/>
      <c r="BU940" s="147"/>
      <c r="BV940" s="4"/>
      <c r="BW940" s="4"/>
      <c r="BX940" s="147"/>
      <c r="BY940" s="4"/>
      <c r="CA940" s="147"/>
      <c r="CB940" s="4"/>
      <c r="CD940" s="147"/>
      <c r="CF940" s="4"/>
      <c r="CG940" s="9"/>
      <c r="CH940" s="35"/>
      <c r="CI940" s="4"/>
      <c r="CJ940" s="145"/>
      <c r="CK940" s="4"/>
      <c r="CL940" s="4"/>
      <c r="CM940" s="4"/>
      <c r="CN940" s="4"/>
      <c r="CP940" s="29"/>
      <c r="CQ940" s="33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  <c r="DN940" s="78"/>
      <c r="DO940" s="78"/>
      <c r="DP940" s="42"/>
      <c r="DQ940" s="78"/>
      <c r="DR940" s="101"/>
      <c r="DS940" s="33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  <c r="EG940" s="29"/>
      <c r="EH940" s="29"/>
      <c r="EI940" s="29"/>
      <c r="EJ940" s="29"/>
      <c r="EK940" s="29"/>
      <c r="EL940" s="29"/>
      <c r="EM940" s="29"/>
      <c r="EN940" s="29"/>
      <c r="EO940" s="29"/>
      <c r="EP940" s="29"/>
      <c r="EQ940" s="29"/>
      <c r="ER940" s="29"/>
      <c r="ES940" s="29"/>
      <c r="ET940" s="29"/>
      <c r="EU940" s="29"/>
      <c r="EV940" s="29"/>
      <c r="EW940" s="29"/>
      <c r="EX940" s="29"/>
      <c r="EY940" s="29"/>
      <c r="EZ940" s="29"/>
      <c r="FA940" s="119"/>
      <c r="FB940" s="119"/>
      <c r="FC940" s="119"/>
      <c r="FD940" s="119"/>
      <c r="FE940" s="119"/>
      <c r="FF940" s="119"/>
      <c r="FG940" s="119"/>
      <c r="FH940" s="119"/>
      <c r="FI940" s="119"/>
    </row>
    <row r="941" spans="1:165" s="45" customFormat="1" x14ac:dyDescent="0.25">
      <c r="A941" s="29"/>
      <c r="B941" s="35"/>
      <c r="C941" s="35"/>
      <c r="D941" s="4"/>
      <c r="E941" s="35"/>
      <c r="F941" s="4"/>
      <c r="G941" s="35"/>
      <c r="I941" s="35"/>
      <c r="K941" s="11"/>
      <c r="M941" s="4"/>
      <c r="N941" s="46"/>
      <c r="P941" s="35"/>
      <c r="Q941" s="29"/>
      <c r="R941" s="35"/>
      <c r="T941" s="23"/>
      <c r="U941" s="23"/>
      <c r="V941" s="96"/>
      <c r="W941" s="96"/>
      <c r="X941" s="23"/>
      <c r="Y941" s="96"/>
      <c r="Z941" s="96"/>
      <c r="AA941" s="23"/>
      <c r="AB941" s="96"/>
      <c r="AC941" s="96"/>
      <c r="AD941" s="23"/>
      <c r="AE941" s="96"/>
      <c r="AF941" s="96"/>
      <c r="AG941" s="23"/>
      <c r="AH941" s="96"/>
      <c r="AI941" s="96"/>
      <c r="AJ941" s="23"/>
      <c r="AK941" s="96"/>
      <c r="AL941" s="96"/>
      <c r="AM941" s="23"/>
      <c r="AN941" s="96"/>
      <c r="AO941" s="96"/>
      <c r="AP941" s="23"/>
      <c r="AQ941" s="96"/>
      <c r="AR941" s="96"/>
      <c r="AS941" s="23"/>
      <c r="AT941" s="4"/>
      <c r="AU941" s="4"/>
      <c r="AV941" s="35"/>
      <c r="AW941" s="4"/>
      <c r="AX941" s="156"/>
      <c r="AY941" s="104"/>
      <c r="AZ941" s="7"/>
      <c r="BA941" s="12"/>
      <c r="BB941" s="12"/>
      <c r="BC941" s="7"/>
      <c r="BD941" s="12"/>
      <c r="BE941" s="12"/>
      <c r="BF941" s="4"/>
      <c r="BG941" s="12"/>
      <c r="BH941" s="36"/>
      <c r="BI941" s="147"/>
      <c r="BJ941" s="12"/>
      <c r="BK941" s="36"/>
      <c r="BL941" s="147"/>
      <c r="BM941" s="12"/>
      <c r="BN941" s="36"/>
      <c r="BO941" s="147"/>
      <c r="BP941" s="160"/>
      <c r="BQ941" s="14"/>
      <c r="BR941" s="4"/>
      <c r="BS941" s="4"/>
      <c r="BU941" s="147"/>
      <c r="BV941" s="4"/>
      <c r="BW941" s="4"/>
      <c r="BX941" s="147"/>
      <c r="BY941" s="4"/>
      <c r="CA941" s="147"/>
      <c r="CB941" s="4"/>
      <c r="CD941" s="147"/>
      <c r="CF941" s="4"/>
      <c r="CG941" s="9"/>
      <c r="CH941" s="35"/>
      <c r="CI941" s="4"/>
      <c r="CJ941" s="145"/>
      <c r="CK941" s="4"/>
      <c r="CL941" s="4"/>
      <c r="CM941" s="4"/>
      <c r="CN941" s="4"/>
      <c r="CP941" s="29"/>
      <c r="CQ941" s="33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  <c r="DN941" s="78"/>
      <c r="DO941" s="78"/>
      <c r="DP941" s="42"/>
      <c r="DQ941" s="78"/>
      <c r="DR941" s="101"/>
      <c r="DS941" s="33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  <c r="EG941" s="29"/>
      <c r="EH941" s="29"/>
      <c r="EI941" s="29"/>
      <c r="EJ941" s="29"/>
      <c r="EK941" s="29"/>
      <c r="EL941" s="29"/>
      <c r="EM941" s="29"/>
      <c r="EN941" s="29"/>
      <c r="EO941" s="29"/>
      <c r="EP941" s="29"/>
      <c r="EQ941" s="29"/>
      <c r="ER941" s="29"/>
      <c r="ES941" s="29"/>
      <c r="ET941" s="29"/>
      <c r="EU941" s="29"/>
      <c r="EV941" s="29"/>
      <c r="EW941" s="29"/>
      <c r="EX941" s="29"/>
      <c r="EY941" s="29"/>
      <c r="EZ941" s="29"/>
      <c r="FA941" s="119"/>
      <c r="FB941" s="119"/>
      <c r="FC941" s="119"/>
      <c r="FD941" s="119"/>
      <c r="FE941" s="119"/>
      <c r="FF941" s="119"/>
      <c r="FG941" s="119"/>
      <c r="FH941" s="119"/>
      <c r="FI941" s="119"/>
    </row>
    <row r="942" spans="1:165" s="45" customFormat="1" x14ac:dyDescent="0.25">
      <c r="A942" s="29"/>
      <c r="B942" s="35"/>
      <c r="C942" s="35"/>
      <c r="D942" s="4"/>
      <c r="E942" s="35"/>
      <c r="F942" s="4"/>
      <c r="G942" s="35"/>
      <c r="I942" s="35"/>
      <c r="K942" s="11"/>
      <c r="M942" s="4"/>
      <c r="N942" s="46"/>
      <c r="P942" s="35"/>
      <c r="Q942" s="29"/>
      <c r="R942" s="35"/>
      <c r="T942" s="23"/>
      <c r="U942" s="23"/>
      <c r="V942" s="96"/>
      <c r="W942" s="96"/>
      <c r="X942" s="23"/>
      <c r="Y942" s="96"/>
      <c r="Z942" s="96"/>
      <c r="AA942" s="23"/>
      <c r="AB942" s="96"/>
      <c r="AC942" s="96"/>
      <c r="AD942" s="23"/>
      <c r="AE942" s="96"/>
      <c r="AF942" s="96"/>
      <c r="AG942" s="23"/>
      <c r="AH942" s="96"/>
      <c r="AI942" s="96"/>
      <c r="AJ942" s="23"/>
      <c r="AK942" s="96"/>
      <c r="AL942" s="96"/>
      <c r="AM942" s="23"/>
      <c r="AN942" s="96"/>
      <c r="AO942" s="96"/>
      <c r="AP942" s="23"/>
      <c r="AQ942" s="96"/>
      <c r="AR942" s="96"/>
      <c r="AS942" s="23"/>
      <c r="AT942" s="4"/>
      <c r="AU942" s="4"/>
      <c r="AV942" s="35"/>
      <c r="AW942" s="4"/>
      <c r="AX942" s="156"/>
      <c r="AY942" s="104"/>
      <c r="AZ942" s="7"/>
      <c r="BA942" s="12"/>
      <c r="BB942" s="12"/>
      <c r="BC942" s="7"/>
      <c r="BD942" s="12"/>
      <c r="BE942" s="12"/>
      <c r="BF942" s="4"/>
      <c r="BG942" s="12"/>
      <c r="BH942" s="36"/>
      <c r="BI942" s="147"/>
      <c r="BJ942" s="12"/>
      <c r="BK942" s="36"/>
      <c r="BL942" s="147"/>
      <c r="BM942" s="12"/>
      <c r="BN942" s="36"/>
      <c r="BO942" s="147"/>
      <c r="BP942" s="160"/>
      <c r="BQ942" s="14"/>
      <c r="BR942" s="4"/>
      <c r="BS942" s="4"/>
      <c r="BU942" s="147"/>
      <c r="BV942" s="4"/>
      <c r="BW942" s="4"/>
      <c r="BX942" s="147"/>
      <c r="BY942" s="4"/>
      <c r="CA942" s="147"/>
      <c r="CB942" s="4"/>
      <c r="CD942" s="147"/>
      <c r="CF942" s="4"/>
      <c r="CG942" s="9"/>
      <c r="CH942" s="35"/>
      <c r="CI942" s="4"/>
      <c r="CJ942" s="145"/>
      <c r="CK942" s="4"/>
      <c r="CL942" s="4"/>
      <c r="CM942" s="4"/>
      <c r="CN942" s="4"/>
      <c r="CP942" s="29"/>
      <c r="CQ942" s="33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  <c r="DN942" s="78"/>
      <c r="DO942" s="78"/>
      <c r="DP942" s="42"/>
      <c r="DQ942" s="78"/>
      <c r="DR942" s="101"/>
      <c r="DS942" s="33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  <c r="EG942" s="29"/>
      <c r="EH942" s="29"/>
      <c r="EI942" s="29"/>
      <c r="EJ942" s="29"/>
      <c r="EK942" s="29"/>
      <c r="EL942" s="29"/>
      <c r="EM942" s="29"/>
      <c r="EN942" s="29"/>
      <c r="EO942" s="29"/>
      <c r="EP942" s="29"/>
      <c r="EQ942" s="29"/>
      <c r="ER942" s="29"/>
      <c r="ES942" s="29"/>
      <c r="ET942" s="29"/>
      <c r="EU942" s="29"/>
      <c r="EV942" s="29"/>
      <c r="EW942" s="29"/>
      <c r="EX942" s="29"/>
      <c r="EY942" s="29"/>
      <c r="EZ942" s="29"/>
      <c r="FA942" s="119"/>
      <c r="FB942" s="119"/>
      <c r="FC942" s="119"/>
      <c r="FD942" s="119"/>
      <c r="FE942" s="119"/>
      <c r="FF942" s="119"/>
      <c r="FG942" s="119"/>
      <c r="FH942" s="119"/>
      <c r="FI942" s="119"/>
    </row>
    <row r="943" spans="1:165" s="45" customFormat="1" x14ac:dyDescent="0.25">
      <c r="A943" s="29"/>
      <c r="B943" s="35"/>
      <c r="C943" s="35"/>
      <c r="D943" s="4"/>
      <c r="E943" s="35"/>
      <c r="F943" s="4"/>
      <c r="G943" s="35"/>
      <c r="I943" s="35"/>
      <c r="K943" s="11"/>
      <c r="M943" s="4"/>
      <c r="N943" s="46"/>
      <c r="P943" s="35"/>
      <c r="Q943" s="29"/>
      <c r="R943" s="35"/>
      <c r="T943" s="23"/>
      <c r="U943" s="23"/>
      <c r="V943" s="96"/>
      <c r="W943" s="96"/>
      <c r="X943" s="23"/>
      <c r="Y943" s="96"/>
      <c r="Z943" s="96"/>
      <c r="AA943" s="23"/>
      <c r="AB943" s="96"/>
      <c r="AC943" s="96"/>
      <c r="AD943" s="23"/>
      <c r="AE943" s="96"/>
      <c r="AF943" s="96"/>
      <c r="AG943" s="23"/>
      <c r="AH943" s="96"/>
      <c r="AI943" s="96"/>
      <c r="AJ943" s="23"/>
      <c r="AK943" s="96"/>
      <c r="AL943" s="96"/>
      <c r="AM943" s="23"/>
      <c r="AN943" s="96"/>
      <c r="AO943" s="96"/>
      <c r="AP943" s="23"/>
      <c r="AQ943" s="96"/>
      <c r="AR943" s="96"/>
      <c r="AS943" s="23"/>
      <c r="AT943" s="4"/>
      <c r="AU943" s="4"/>
      <c r="AV943" s="35"/>
      <c r="AW943" s="4"/>
      <c r="AX943" s="156"/>
      <c r="AY943" s="104"/>
      <c r="AZ943" s="7"/>
      <c r="BA943" s="12"/>
      <c r="BB943" s="12"/>
      <c r="BC943" s="7"/>
      <c r="BD943" s="12"/>
      <c r="BE943" s="12"/>
      <c r="BF943" s="4"/>
      <c r="BG943" s="12"/>
      <c r="BH943" s="36"/>
      <c r="BI943" s="147"/>
      <c r="BJ943" s="12"/>
      <c r="BK943" s="36"/>
      <c r="BL943" s="147"/>
      <c r="BM943" s="12"/>
      <c r="BN943" s="36"/>
      <c r="BO943" s="147"/>
      <c r="BP943" s="160"/>
      <c r="BQ943" s="14"/>
      <c r="BR943" s="4"/>
      <c r="BS943" s="4"/>
      <c r="BU943" s="147"/>
      <c r="BV943" s="4"/>
      <c r="BW943" s="4"/>
      <c r="BX943" s="147"/>
      <c r="BY943" s="4"/>
      <c r="CA943" s="147"/>
      <c r="CB943" s="4"/>
      <c r="CD943" s="147"/>
      <c r="CF943" s="4"/>
      <c r="CG943" s="9"/>
      <c r="CH943" s="35"/>
      <c r="CI943" s="4"/>
      <c r="CJ943" s="145"/>
      <c r="CK943" s="4"/>
      <c r="CL943" s="4"/>
      <c r="CM943" s="4"/>
      <c r="CN943" s="4"/>
      <c r="CP943" s="29"/>
      <c r="CQ943" s="33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  <c r="DN943" s="78"/>
      <c r="DO943" s="78"/>
      <c r="DP943" s="42"/>
      <c r="DQ943" s="78"/>
      <c r="DR943" s="101"/>
      <c r="DS943" s="33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  <c r="EG943" s="29"/>
      <c r="EH943" s="29"/>
      <c r="EI943" s="29"/>
      <c r="EJ943" s="29"/>
      <c r="EK943" s="29"/>
      <c r="EL943" s="29"/>
      <c r="EM943" s="29"/>
      <c r="EN943" s="29"/>
      <c r="EO943" s="29"/>
      <c r="EP943" s="29"/>
      <c r="EQ943" s="29"/>
      <c r="ER943" s="29"/>
      <c r="ES943" s="29"/>
      <c r="ET943" s="29"/>
      <c r="EU943" s="29"/>
      <c r="EV943" s="29"/>
      <c r="EW943" s="29"/>
      <c r="EX943" s="29"/>
      <c r="EY943" s="29"/>
      <c r="EZ943" s="29"/>
      <c r="FA943" s="119"/>
      <c r="FB943" s="119"/>
      <c r="FC943" s="119"/>
      <c r="FD943" s="119"/>
      <c r="FE943" s="119"/>
      <c r="FF943" s="119"/>
      <c r="FG943" s="119"/>
      <c r="FH943" s="119"/>
      <c r="FI943" s="119"/>
    </row>
    <row r="944" spans="1:165" s="45" customFormat="1" x14ac:dyDescent="0.25">
      <c r="A944" s="29"/>
      <c r="B944" s="35"/>
      <c r="C944" s="35"/>
      <c r="D944" s="4"/>
      <c r="E944" s="35"/>
      <c r="F944" s="4"/>
      <c r="G944" s="35"/>
      <c r="I944" s="35"/>
      <c r="K944" s="11"/>
      <c r="M944" s="4"/>
      <c r="N944" s="46"/>
      <c r="P944" s="35"/>
      <c r="Q944" s="29"/>
      <c r="R944" s="35"/>
      <c r="T944" s="23"/>
      <c r="U944" s="23"/>
      <c r="V944" s="96"/>
      <c r="W944" s="96"/>
      <c r="X944" s="23"/>
      <c r="Y944" s="96"/>
      <c r="Z944" s="96"/>
      <c r="AA944" s="23"/>
      <c r="AB944" s="96"/>
      <c r="AC944" s="96"/>
      <c r="AD944" s="23"/>
      <c r="AE944" s="96"/>
      <c r="AF944" s="96"/>
      <c r="AG944" s="23"/>
      <c r="AH944" s="96"/>
      <c r="AI944" s="96"/>
      <c r="AJ944" s="23"/>
      <c r="AK944" s="96"/>
      <c r="AL944" s="96"/>
      <c r="AM944" s="23"/>
      <c r="AN944" s="96"/>
      <c r="AO944" s="96"/>
      <c r="AP944" s="23"/>
      <c r="AQ944" s="96"/>
      <c r="AR944" s="96"/>
      <c r="AS944" s="23"/>
      <c r="AT944" s="4"/>
      <c r="AU944" s="4"/>
      <c r="AV944" s="35"/>
      <c r="AW944" s="4"/>
      <c r="AX944" s="156"/>
      <c r="AY944" s="104"/>
      <c r="AZ944" s="7"/>
      <c r="BA944" s="12"/>
      <c r="BB944" s="12"/>
      <c r="BC944" s="7"/>
      <c r="BD944" s="12"/>
      <c r="BE944" s="12"/>
      <c r="BF944" s="4"/>
      <c r="BG944" s="12"/>
      <c r="BH944" s="36"/>
      <c r="BI944" s="147"/>
      <c r="BJ944" s="12"/>
      <c r="BK944" s="36"/>
      <c r="BL944" s="147"/>
      <c r="BM944" s="12"/>
      <c r="BN944" s="36"/>
      <c r="BO944" s="147"/>
      <c r="BP944" s="160"/>
      <c r="BQ944" s="14"/>
      <c r="BR944" s="4"/>
      <c r="BS944" s="4"/>
      <c r="BU944" s="147"/>
      <c r="BV944" s="4"/>
      <c r="BW944" s="4"/>
      <c r="BX944" s="147"/>
      <c r="BY944" s="4"/>
      <c r="CA944" s="147"/>
      <c r="CB944" s="4"/>
      <c r="CD944" s="147"/>
      <c r="CF944" s="4"/>
      <c r="CG944" s="9"/>
      <c r="CH944" s="35"/>
      <c r="CI944" s="4"/>
      <c r="CJ944" s="145"/>
      <c r="CK944" s="4"/>
      <c r="CL944" s="4"/>
      <c r="CM944" s="4"/>
      <c r="CN944" s="4"/>
      <c r="CP944" s="29"/>
      <c r="CQ944" s="33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  <c r="DN944" s="78"/>
      <c r="DO944" s="78"/>
      <c r="DP944" s="42"/>
      <c r="DQ944" s="78"/>
      <c r="DR944" s="101"/>
      <c r="DS944" s="33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  <c r="EG944" s="29"/>
      <c r="EH944" s="29"/>
      <c r="EI944" s="29"/>
      <c r="EJ944" s="29"/>
      <c r="EK944" s="29"/>
      <c r="EL944" s="29"/>
      <c r="EM944" s="29"/>
      <c r="EN944" s="29"/>
      <c r="EO944" s="29"/>
      <c r="EP944" s="29"/>
      <c r="EQ944" s="29"/>
      <c r="ER944" s="29"/>
      <c r="ES944" s="29"/>
      <c r="ET944" s="29"/>
      <c r="EU944" s="29"/>
      <c r="EV944" s="29"/>
      <c r="EW944" s="29"/>
      <c r="EX944" s="29"/>
      <c r="EY944" s="29"/>
      <c r="EZ944" s="29"/>
      <c r="FA944" s="119"/>
      <c r="FB944" s="119"/>
      <c r="FC944" s="119"/>
      <c r="FD944" s="119"/>
      <c r="FE944" s="119"/>
      <c r="FF944" s="119"/>
      <c r="FG944" s="119"/>
      <c r="FH944" s="119"/>
      <c r="FI944" s="119"/>
    </row>
    <row r="945" spans="1:165" s="45" customFormat="1" x14ac:dyDescent="0.25">
      <c r="A945" s="29"/>
      <c r="B945" s="35"/>
      <c r="C945" s="35"/>
      <c r="D945" s="4"/>
      <c r="E945" s="35"/>
      <c r="F945" s="4"/>
      <c r="G945" s="35"/>
      <c r="I945" s="35"/>
      <c r="K945" s="11"/>
      <c r="M945" s="4"/>
      <c r="N945" s="46"/>
      <c r="P945" s="35"/>
      <c r="Q945" s="29"/>
      <c r="R945" s="35"/>
      <c r="T945" s="23"/>
      <c r="U945" s="23"/>
      <c r="V945" s="96"/>
      <c r="W945" s="96"/>
      <c r="X945" s="23"/>
      <c r="Y945" s="96"/>
      <c r="Z945" s="96"/>
      <c r="AA945" s="23"/>
      <c r="AB945" s="96"/>
      <c r="AC945" s="96"/>
      <c r="AD945" s="23"/>
      <c r="AE945" s="96"/>
      <c r="AF945" s="96"/>
      <c r="AG945" s="23"/>
      <c r="AH945" s="96"/>
      <c r="AI945" s="96"/>
      <c r="AJ945" s="23"/>
      <c r="AK945" s="96"/>
      <c r="AL945" s="96"/>
      <c r="AM945" s="23"/>
      <c r="AN945" s="96"/>
      <c r="AO945" s="96"/>
      <c r="AP945" s="23"/>
      <c r="AQ945" s="96"/>
      <c r="AR945" s="96"/>
      <c r="AS945" s="23"/>
      <c r="AT945" s="4"/>
      <c r="AU945" s="4"/>
      <c r="AV945" s="35"/>
      <c r="AW945" s="4"/>
      <c r="AX945" s="156"/>
      <c r="AY945" s="104"/>
      <c r="AZ945" s="7"/>
      <c r="BA945" s="12"/>
      <c r="BB945" s="12"/>
      <c r="BC945" s="7"/>
      <c r="BD945" s="12"/>
      <c r="BE945" s="12"/>
      <c r="BF945" s="4"/>
      <c r="BG945" s="12"/>
      <c r="BH945" s="36"/>
      <c r="BI945" s="147"/>
      <c r="BJ945" s="12"/>
      <c r="BK945" s="36"/>
      <c r="BL945" s="147"/>
      <c r="BM945" s="12"/>
      <c r="BN945" s="36"/>
      <c r="BO945" s="147"/>
      <c r="BP945" s="160"/>
      <c r="BQ945" s="14"/>
      <c r="BR945" s="4"/>
      <c r="BS945" s="4"/>
      <c r="BU945" s="147"/>
      <c r="BV945" s="4"/>
      <c r="BW945" s="4"/>
      <c r="BX945" s="147"/>
      <c r="BY945" s="4"/>
      <c r="CA945" s="147"/>
      <c r="CB945" s="4"/>
      <c r="CD945" s="147"/>
      <c r="CF945" s="4"/>
      <c r="CG945" s="9"/>
      <c r="CH945" s="35"/>
      <c r="CI945" s="4"/>
      <c r="CJ945" s="145"/>
      <c r="CK945" s="4"/>
      <c r="CL945" s="4"/>
      <c r="CM945" s="4"/>
      <c r="CN945" s="4"/>
      <c r="CP945" s="29"/>
      <c r="CQ945" s="33"/>
      <c r="CR945" s="78"/>
      <c r="CS945" s="78"/>
      <c r="CT945" s="78"/>
      <c r="CU945" s="78"/>
      <c r="CV945" s="78"/>
      <c r="CW945" s="78"/>
      <c r="CX945" s="78"/>
      <c r="CY945" s="78"/>
      <c r="CZ945" s="78"/>
      <c r="DA945" s="78"/>
      <c r="DB945" s="78"/>
      <c r="DC945" s="78"/>
      <c r="DD945" s="78"/>
      <c r="DE945" s="78"/>
      <c r="DF945" s="78"/>
      <c r="DG945" s="78"/>
      <c r="DH945" s="78"/>
      <c r="DI945" s="78"/>
      <c r="DJ945" s="78"/>
      <c r="DK945" s="78"/>
      <c r="DL945" s="78"/>
      <c r="DM945" s="78"/>
      <c r="DN945" s="78"/>
      <c r="DO945" s="78"/>
      <c r="DP945" s="42"/>
      <c r="DQ945" s="78"/>
      <c r="DR945" s="101"/>
      <c r="DS945" s="33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  <c r="EG945" s="29"/>
      <c r="EH945" s="29"/>
      <c r="EI945" s="29"/>
      <c r="EJ945" s="29"/>
      <c r="EK945" s="29"/>
      <c r="EL945" s="29"/>
      <c r="EM945" s="29"/>
      <c r="EN945" s="29"/>
      <c r="EO945" s="29"/>
      <c r="EP945" s="29"/>
      <c r="EQ945" s="29"/>
      <c r="ER945" s="29"/>
      <c r="ES945" s="29"/>
      <c r="ET945" s="29"/>
      <c r="EU945" s="29"/>
      <c r="EV945" s="29"/>
      <c r="EW945" s="29"/>
      <c r="EX945" s="29"/>
      <c r="EY945" s="29"/>
      <c r="EZ945" s="29"/>
      <c r="FA945" s="119"/>
      <c r="FB945" s="119"/>
      <c r="FC945" s="119"/>
      <c r="FD945" s="119"/>
      <c r="FE945" s="119"/>
      <c r="FF945" s="119"/>
      <c r="FG945" s="119"/>
      <c r="FH945" s="119"/>
      <c r="FI945" s="119"/>
    </row>
    <row r="946" spans="1:165" s="45" customFormat="1" x14ac:dyDescent="0.25">
      <c r="A946" s="29"/>
      <c r="B946" s="35"/>
      <c r="C946" s="35"/>
      <c r="D946" s="4"/>
      <c r="E946" s="35"/>
      <c r="F946" s="4"/>
      <c r="G946" s="35"/>
      <c r="I946" s="35"/>
      <c r="K946" s="11"/>
      <c r="M946" s="4"/>
      <c r="N946" s="46"/>
      <c r="P946" s="35"/>
      <c r="Q946" s="29"/>
      <c r="R946" s="35"/>
      <c r="T946" s="23"/>
      <c r="U946" s="23"/>
      <c r="V946" s="96"/>
      <c r="W946" s="96"/>
      <c r="X946" s="23"/>
      <c r="Y946" s="96"/>
      <c r="Z946" s="96"/>
      <c r="AA946" s="23"/>
      <c r="AB946" s="96"/>
      <c r="AC946" s="96"/>
      <c r="AD946" s="23"/>
      <c r="AE946" s="96"/>
      <c r="AF946" s="96"/>
      <c r="AG946" s="23"/>
      <c r="AH946" s="96"/>
      <c r="AI946" s="96"/>
      <c r="AJ946" s="23"/>
      <c r="AK946" s="96"/>
      <c r="AL946" s="96"/>
      <c r="AM946" s="23"/>
      <c r="AN946" s="96"/>
      <c r="AO946" s="96"/>
      <c r="AP946" s="23"/>
      <c r="AQ946" s="96"/>
      <c r="AR946" s="96"/>
      <c r="AS946" s="23"/>
      <c r="AT946" s="4"/>
      <c r="AU946" s="4"/>
      <c r="AV946" s="35"/>
      <c r="AW946" s="4"/>
      <c r="AX946" s="156"/>
      <c r="AY946" s="104"/>
      <c r="AZ946" s="7"/>
      <c r="BA946" s="12"/>
      <c r="BB946" s="12"/>
      <c r="BC946" s="7"/>
      <c r="BD946" s="12"/>
      <c r="BE946" s="12"/>
      <c r="BF946" s="4"/>
      <c r="BG946" s="12"/>
      <c r="BH946" s="36"/>
      <c r="BI946" s="147"/>
      <c r="BJ946" s="12"/>
      <c r="BK946" s="36"/>
      <c r="BL946" s="147"/>
      <c r="BM946" s="12"/>
      <c r="BN946" s="36"/>
      <c r="BO946" s="147"/>
      <c r="BP946" s="160"/>
      <c r="BQ946" s="14"/>
      <c r="BR946" s="4"/>
      <c r="BS946" s="4"/>
      <c r="BU946" s="147"/>
      <c r="BV946" s="4"/>
      <c r="BW946" s="4"/>
      <c r="BX946" s="147"/>
      <c r="BY946" s="4"/>
      <c r="CA946" s="147"/>
      <c r="CB946" s="4"/>
      <c r="CD946" s="147"/>
      <c r="CF946" s="4"/>
      <c r="CG946" s="9"/>
      <c r="CH946" s="35"/>
      <c r="CI946" s="4"/>
      <c r="CJ946" s="145"/>
      <c r="CK946" s="4"/>
      <c r="CL946" s="4"/>
      <c r="CM946" s="4"/>
      <c r="CN946" s="4"/>
      <c r="CP946" s="29"/>
      <c r="CQ946" s="33"/>
      <c r="CR946" s="78"/>
      <c r="CS946" s="78"/>
      <c r="CT946" s="78"/>
      <c r="CU946" s="78"/>
      <c r="CV946" s="78"/>
      <c r="CW946" s="78"/>
      <c r="CX946" s="78"/>
      <c r="CY946" s="78"/>
      <c r="CZ946" s="78"/>
      <c r="DA946" s="78"/>
      <c r="DB946" s="78"/>
      <c r="DC946" s="78"/>
      <c r="DD946" s="78"/>
      <c r="DE946" s="78"/>
      <c r="DF946" s="78"/>
      <c r="DG946" s="78"/>
      <c r="DH946" s="78"/>
      <c r="DI946" s="78"/>
      <c r="DJ946" s="78"/>
      <c r="DK946" s="78"/>
      <c r="DL946" s="78"/>
      <c r="DM946" s="78"/>
      <c r="DN946" s="78"/>
      <c r="DO946" s="78"/>
      <c r="DP946" s="42"/>
      <c r="DQ946" s="78"/>
      <c r="DR946" s="101"/>
      <c r="DS946" s="33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  <c r="EG946" s="29"/>
      <c r="EH946" s="29"/>
      <c r="EI946" s="29"/>
      <c r="EJ946" s="29"/>
      <c r="EK946" s="29"/>
      <c r="EL946" s="29"/>
      <c r="EM946" s="29"/>
      <c r="EN946" s="29"/>
      <c r="EO946" s="29"/>
      <c r="EP946" s="29"/>
      <c r="EQ946" s="29"/>
      <c r="ER946" s="29"/>
      <c r="ES946" s="29"/>
      <c r="ET946" s="29"/>
      <c r="EU946" s="29"/>
      <c r="EV946" s="29"/>
      <c r="EW946" s="29"/>
      <c r="EX946" s="29"/>
      <c r="EY946" s="29"/>
      <c r="EZ946" s="29"/>
      <c r="FA946" s="119"/>
      <c r="FB946" s="119"/>
      <c r="FC946" s="119"/>
      <c r="FD946" s="119"/>
      <c r="FE946" s="119"/>
      <c r="FF946" s="119"/>
      <c r="FG946" s="119"/>
      <c r="FH946" s="119"/>
      <c r="FI946" s="119"/>
    </row>
    <row r="947" spans="1:165" s="45" customFormat="1" x14ac:dyDescent="0.25">
      <c r="A947" s="29"/>
      <c r="B947" s="35"/>
      <c r="C947" s="35"/>
      <c r="D947" s="4"/>
      <c r="E947" s="35"/>
      <c r="F947" s="4"/>
      <c r="G947" s="35"/>
      <c r="I947" s="35"/>
      <c r="K947" s="11"/>
      <c r="M947" s="4"/>
      <c r="N947" s="46"/>
      <c r="P947" s="35"/>
      <c r="Q947" s="29"/>
      <c r="R947" s="35"/>
      <c r="T947" s="23"/>
      <c r="U947" s="23"/>
      <c r="V947" s="96"/>
      <c r="W947" s="96"/>
      <c r="X947" s="23"/>
      <c r="Y947" s="96"/>
      <c r="Z947" s="96"/>
      <c r="AA947" s="23"/>
      <c r="AB947" s="96"/>
      <c r="AC947" s="96"/>
      <c r="AD947" s="23"/>
      <c r="AE947" s="96"/>
      <c r="AF947" s="96"/>
      <c r="AG947" s="23"/>
      <c r="AH947" s="96"/>
      <c r="AI947" s="96"/>
      <c r="AJ947" s="23"/>
      <c r="AK947" s="96"/>
      <c r="AL947" s="96"/>
      <c r="AM947" s="23"/>
      <c r="AN947" s="96"/>
      <c r="AO947" s="96"/>
      <c r="AP947" s="23"/>
      <c r="AQ947" s="96"/>
      <c r="AR947" s="96"/>
      <c r="AS947" s="23"/>
      <c r="AT947" s="4"/>
      <c r="AU947" s="4"/>
      <c r="AV947" s="35"/>
      <c r="AW947" s="4"/>
      <c r="AX947" s="156"/>
      <c r="AY947" s="104"/>
      <c r="AZ947" s="7"/>
      <c r="BA947" s="12"/>
      <c r="BB947" s="12"/>
      <c r="BC947" s="7"/>
      <c r="BD947" s="12"/>
      <c r="BE947" s="12"/>
      <c r="BF947" s="4"/>
      <c r="BG947" s="12"/>
      <c r="BH947" s="36"/>
      <c r="BI947" s="147"/>
      <c r="BJ947" s="12"/>
      <c r="BK947" s="36"/>
      <c r="BL947" s="147"/>
      <c r="BM947" s="12"/>
      <c r="BN947" s="36"/>
      <c r="BO947" s="147"/>
      <c r="BP947" s="160"/>
      <c r="BQ947" s="14"/>
      <c r="BR947" s="4"/>
      <c r="BS947" s="4"/>
      <c r="BU947" s="147"/>
      <c r="BV947" s="4"/>
      <c r="BW947" s="4"/>
      <c r="BX947" s="147"/>
      <c r="BY947" s="4"/>
      <c r="CA947" s="147"/>
      <c r="CB947" s="4"/>
      <c r="CD947" s="147"/>
      <c r="CF947" s="4"/>
      <c r="CG947" s="9"/>
      <c r="CH947" s="35"/>
      <c r="CI947" s="4"/>
      <c r="CJ947" s="145"/>
      <c r="CK947" s="4"/>
      <c r="CL947" s="4"/>
      <c r="CM947" s="4"/>
      <c r="CN947" s="4"/>
      <c r="CP947" s="29"/>
      <c r="CQ947" s="33"/>
      <c r="CR947" s="78"/>
      <c r="CS947" s="78"/>
      <c r="CT947" s="78"/>
      <c r="CU947" s="78"/>
      <c r="CV947" s="78"/>
      <c r="CW947" s="78"/>
      <c r="CX947" s="78"/>
      <c r="CY947" s="78"/>
      <c r="CZ947" s="78"/>
      <c r="DA947" s="78"/>
      <c r="DB947" s="78"/>
      <c r="DC947" s="78"/>
      <c r="DD947" s="78"/>
      <c r="DE947" s="78"/>
      <c r="DF947" s="78"/>
      <c r="DG947" s="78"/>
      <c r="DH947" s="78"/>
      <c r="DI947" s="78"/>
      <c r="DJ947" s="78"/>
      <c r="DK947" s="78"/>
      <c r="DL947" s="78"/>
      <c r="DM947" s="78"/>
      <c r="DN947" s="78"/>
      <c r="DO947" s="78"/>
      <c r="DP947" s="42"/>
      <c r="DQ947" s="78"/>
      <c r="DR947" s="101"/>
      <c r="DS947" s="33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  <c r="EG947" s="29"/>
      <c r="EH947" s="29"/>
      <c r="EI947" s="29"/>
      <c r="EJ947" s="29"/>
      <c r="EK947" s="29"/>
      <c r="EL947" s="29"/>
      <c r="EM947" s="29"/>
      <c r="EN947" s="29"/>
      <c r="EO947" s="29"/>
      <c r="EP947" s="29"/>
      <c r="EQ947" s="29"/>
      <c r="ER947" s="29"/>
      <c r="ES947" s="29"/>
      <c r="ET947" s="29"/>
      <c r="EU947" s="29"/>
      <c r="EV947" s="29"/>
      <c r="EW947" s="29"/>
      <c r="EX947" s="29"/>
      <c r="EY947" s="29"/>
      <c r="EZ947" s="29"/>
      <c r="FA947" s="119"/>
      <c r="FB947" s="119"/>
      <c r="FC947" s="119"/>
      <c r="FD947" s="119"/>
      <c r="FE947" s="119"/>
      <c r="FF947" s="119"/>
      <c r="FG947" s="119"/>
      <c r="FH947" s="119"/>
      <c r="FI947" s="119"/>
    </row>
    <row r="948" spans="1:165" s="45" customFormat="1" x14ac:dyDescent="0.25">
      <c r="A948" s="29"/>
      <c r="B948" s="35"/>
      <c r="C948" s="35"/>
      <c r="D948" s="4"/>
      <c r="E948" s="35"/>
      <c r="F948" s="4"/>
      <c r="G948" s="35"/>
      <c r="I948" s="35"/>
      <c r="K948" s="11"/>
      <c r="M948" s="4"/>
      <c r="N948" s="46"/>
      <c r="P948" s="35"/>
      <c r="Q948" s="29"/>
      <c r="R948" s="35"/>
      <c r="T948" s="23"/>
      <c r="U948" s="23"/>
      <c r="V948" s="96"/>
      <c r="W948" s="96"/>
      <c r="X948" s="23"/>
      <c r="Y948" s="96"/>
      <c r="Z948" s="96"/>
      <c r="AA948" s="23"/>
      <c r="AB948" s="96"/>
      <c r="AC948" s="96"/>
      <c r="AD948" s="23"/>
      <c r="AE948" s="96"/>
      <c r="AF948" s="96"/>
      <c r="AG948" s="23"/>
      <c r="AH948" s="96"/>
      <c r="AI948" s="96"/>
      <c r="AJ948" s="23"/>
      <c r="AK948" s="96"/>
      <c r="AL948" s="96"/>
      <c r="AM948" s="23"/>
      <c r="AN948" s="96"/>
      <c r="AO948" s="96"/>
      <c r="AP948" s="23"/>
      <c r="AQ948" s="96"/>
      <c r="AR948" s="96"/>
      <c r="AS948" s="23"/>
      <c r="AT948" s="4"/>
      <c r="AU948" s="4"/>
      <c r="AV948" s="35"/>
      <c r="AW948" s="4"/>
      <c r="AX948" s="156"/>
      <c r="AY948" s="104"/>
      <c r="AZ948" s="7"/>
      <c r="BA948" s="12"/>
      <c r="BB948" s="12"/>
      <c r="BC948" s="7"/>
      <c r="BD948" s="12"/>
      <c r="BE948" s="12"/>
      <c r="BF948" s="4"/>
      <c r="BG948" s="12"/>
      <c r="BH948" s="36"/>
      <c r="BI948" s="147"/>
      <c r="BJ948" s="12"/>
      <c r="BK948" s="36"/>
      <c r="BL948" s="147"/>
      <c r="BM948" s="12"/>
      <c r="BN948" s="36"/>
      <c r="BO948" s="147"/>
      <c r="BP948" s="160"/>
      <c r="BQ948" s="14"/>
      <c r="BR948" s="4"/>
      <c r="BS948" s="4"/>
      <c r="BU948" s="147"/>
      <c r="BV948" s="4"/>
      <c r="BW948" s="4"/>
      <c r="BX948" s="147"/>
      <c r="BY948" s="4"/>
      <c r="CA948" s="147"/>
      <c r="CB948" s="4"/>
      <c r="CD948" s="147"/>
      <c r="CF948" s="4"/>
      <c r="CG948" s="9"/>
      <c r="CH948" s="35"/>
      <c r="CI948" s="4"/>
      <c r="CJ948" s="145"/>
      <c r="CK948" s="4"/>
      <c r="CL948" s="4"/>
      <c r="CM948" s="4"/>
      <c r="CN948" s="4"/>
      <c r="CP948" s="29"/>
      <c r="CQ948" s="33"/>
      <c r="CR948" s="78"/>
      <c r="CS948" s="78"/>
      <c r="CT948" s="78"/>
      <c r="CU948" s="78"/>
      <c r="CV948" s="78"/>
      <c r="CW948" s="78"/>
      <c r="CX948" s="78"/>
      <c r="CY948" s="78"/>
      <c r="CZ948" s="78"/>
      <c r="DA948" s="78"/>
      <c r="DB948" s="78"/>
      <c r="DC948" s="78"/>
      <c r="DD948" s="78"/>
      <c r="DE948" s="78"/>
      <c r="DF948" s="78"/>
      <c r="DG948" s="78"/>
      <c r="DH948" s="78"/>
      <c r="DI948" s="78"/>
      <c r="DJ948" s="78"/>
      <c r="DK948" s="78"/>
      <c r="DL948" s="78"/>
      <c r="DM948" s="78"/>
      <c r="DN948" s="78"/>
      <c r="DO948" s="78"/>
      <c r="DP948" s="42"/>
      <c r="DQ948" s="78"/>
      <c r="DR948" s="101"/>
      <c r="DS948" s="33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  <c r="EK948" s="29"/>
      <c r="EL948" s="29"/>
      <c r="EM948" s="29"/>
      <c r="EN948" s="29"/>
      <c r="EO948" s="29"/>
      <c r="EP948" s="29"/>
      <c r="EQ948" s="29"/>
      <c r="ER948" s="29"/>
      <c r="ES948" s="29"/>
      <c r="ET948" s="29"/>
      <c r="EU948" s="29"/>
      <c r="EV948" s="29"/>
      <c r="EW948" s="29"/>
      <c r="EX948" s="29"/>
      <c r="EY948" s="29"/>
      <c r="EZ948" s="29"/>
      <c r="FA948" s="119"/>
      <c r="FB948" s="119"/>
      <c r="FC948" s="119"/>
      <c r="FD948" s="119"/>
      <c r="FE948" s="119"/>
      <c r="FF948" s="119"/>
      <c r="FG948" s="119"/>
      <c r="FH948" s="119"/>
      <c r="FI948" s="119"/>
    </row>
    <row r="949" spans="1:165" s="45" customFormat="1" x14ac:dyDescent="0.25">
      <c r="A949" s="29"/>
      <c r="B949" s="35"/>
      <c r="C949" s="35"/>
      <c r="D949" s="4"/>
      <c r="E949" s="35"/>
      <c r="F949" s="4"/>
      <c r="G949" s="35"/>
      <c r="I949" s="35"/>
      <c r="K949" s="11"/>
      <c r="M949" s="4"/>
      <c r="N949" s="46"/>
      <c r="P949" s="35"/>
      <c r="Q949" s="29"/>
      <c r="R949" s="35"/>
      <c r="T949" s="23"/>
      <c r="U949" s="23"/>
      <c r="V949" s="96"/>
      <c r="W949" s="96"/>
      <c r="X949" s="23"/>
      <c r="Y949" s="96"/>
      <c r="Z949" s="96"/>
      <c r="AA949" s="23"/>
      <c r="AB949" s="96"/>
      <c r="AC949" s="96"/>
      <c r="AD949" s="23"/>
      <c r="AE949" s="96"/>
      <c r="AF949" s="96"/>
      <c r="AG949" s="23"/>
      <c r="AH949" s="96"/>
      <c r="AI949" s="96"/>
      <c r="AJ949" s="23"/>
      <c r="AK949" s="96"/>
      <c r="AL949" s="96"/>
      <c r="AM949" s="23"/>
      <c r="AN949" s="96"/>
      <c r="AO949" s="96"/>
      <c r="AP949" s="23"/>
      <c r="AQ949" s="96"/>
      <c r="AR949" s="96"/>
      <c r="AS949" s="23"/>
      <c r="AT949" s="4"/>
      <c r="AU949" s="4"/>
      <c r="AV949" s="35"/>
      <c r="AW949" s="4"/>
      <c r="AX949" s="156"/>
      <c r="AY949" s="104"/>
      <c r="AZ949" s="7"/>
      <c r="BA949" s="12"/>
      <c r="BB949" s="12"/>
      <c r="BC949" s="7"/>
      <c r="BD949" s="12"/>
      <c r="BE949" s="12"/>
      <c r="BF949" s="4"/>
      <c r="BG949" s="12"/>
      <c r="BH949" s="36"/>
      <c r="BI949" s="147"/>
      <c r="BJ949" s="12"/>
      <c r="BK949" s="36"/>
      <c r="BL949" s="147"/>
      <c r="BM949" s="12"/>
      <c r="BN949" s="36"/>
      <c r="BO949" s="147"/>
      <c r="BP949" s="160"/>
      <c r="BQ949" s="14"/>
      <c r="BR949" s="4"/>
      <c r="BS949" s="4"/>
      <c r="BU949" s="147"/>
      <c r="BV949" s="4"/>
      <c r="BW949" s="4"/>
      <c r="BX949" s="147"/>
      <c r="BY949" s="4"/>
      <c r="CA949" s="147"/>
      <c r="CB949" s="4"/>
      <c r="CD949" s="147"/>
      <c r="CF949" s="4"/>
      <c r="CG949" s="9"/>
      <c r="CH949" s="35"/>
      <c r="CI949" s="4"/>
      <c r="CJ949" s="145"/>
      <c r="CK949" s="4"/>
      <c r="CL949" s="4"/>
      <c r="CM949" s="4"/>
      <c r="CN949" s="4"/>
      <c r="CP949" s="29"/>
      <c r="CQ949" s="33"/>
      <c r="CR949" s="78"/>
      <c r="CS949" s="78"/>
      <c r="CT949" s="78"/>
      <c r="CU949" s="78"/>
      <c r="CV949" s="78"/>
      <c r="CW949" s="78"/>
      <c r="CX949" s="78"/>
      <c r="CY949" s="78"/>
      <c r="CZ949" s="78"/>
      <c r="DA949" s="78"/>
      <c r="DB949" s="78"/>
      <c r="DC949" s="78"/>
      <c r="DD949" s="78"/>
      <c r="DE949" s="78"/>
      <c r="DF949" s="78"/>
      <c r="DG949" s="78"/>
      <c r="DH949" s="78"/>
      <c r="DI949" s="78"/>
      <c r="DJ949" s="78"/>
      <c r="DK949" s="78"/>
      <c r="DL949" s="78"/>
      <c r="DM949" s="78"/>
      <c r="DN949" s="78"/>
      <c r="DO949" s="78"/>
      <c r="DP949" s="42"/>
      <c r="DQ949" s="78"/>
      <c r="DR949" s="101"/>
      <c r="DS949" s="33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  <c r="EG949" s="29"/>
      <c r="EH949" s="29"/>
      <c r="EI949" s="29"/>
      <c r="EJ949" s="29"/>
      <c r="EK949" s="29"/>
      <c r="EL949" s="29"/>
      <c r="EM949" s="29"/>
      <c r="EN949" s="29"/>
      <c r="EO949" s="29"/>
      <c r="EP949" s="29"/>
      <c r="EQ949" s="29"/>
      <c r="ER949" s="29"/>
      <c r="ES949" s="29"/>
      <c r="ET949" s="29"/>
      <c r="EU949" s="29"/>
      <c r="EV949" s="29"/>
      <c r="EW949" s="29"/>
      <c r="EX949" s="29"/>
      <c r="EY949" s="29"/>
      <c r="EZ949" s="29"/>
      <c r="FA949" s="119"/>
      <c r="FB949" s="119"/>
      <c r="FC949" s="119"/>
      <c r="FD949" s="119"/>
      <c r="FE949" s="119"/>
      <c r="FF949" s="119"/>
      <c r="FG949" s="119"/>
      <c r="FH949" s="119"/>
      <c r="FI949" s="119"/>
    </row>
    <row r="950" spans="1:165" s="45" customFormat="1" x14ac:dyDescent="0.25">
      <c r="A950" s="29"/>
      <c r="B950" s="35"/>
      <c r="C950" s="35"/>
      <c r="D950" s="4"/>
      <c r="E950" s="35"/>
      <c r="F950" s="4"/>
      <c r="G950" s="35"/>
      <c r="I950" s="35"/>
      <c r="K950" s="11"/>
      <c r="M950" s="4"/>
      <c r="N950" s="46"/>
      <c r="P950" s="35"/>
      <c r="Q950" s="29"/>
      <c r="R950" s="35"/>
      <c r="T950" s="23"/>
      <c r="U950" s="23"/>
      <c r="V950" s="96"/>
      <c r="W950" s="96"/>
      <c r="X950" s="23"/>
      <c r="Y950" s="96"/>
      <c r="Z950" s="96"/>
      <c r="AA950" s="23"/>
      <c r="AB950" s="96"/>
      <c r="AC950" s="96"/>
      <c r="AD950" s="23"/>
      <c r="AE950" s="96"/>
      <c r="AF950" s="96"/>
      <c r="AG950" s="23"/>
      <c r="AH950" s="96"/>
      <c r="AI950" s="96"/>
      <c r="AJ950" s="23"/>
      <c r="AK950" s="96"/>
      <c r="AL950" s="96"/>
      <c r="AM950" s="23"/>
      <c r="AN950" s="96"/>
      <c r="AO950" s="96"/>
      <c r="AP950" s="23"/>
      <c r="AQ950" s="96"/>
      <c r="AR950" s="96"/>
      <c r="AS950" s="23"/>
      <c r="AT950" s="4"/>
      <c r="AU950" s="4"/>
      <c r="AV950" s="35"/>
      <c r="AW950" s="4"/>
      <c r="AX950" s="156"/>
      <c r="AY950" s="104"/>
      <c r="AZ950" s="7"/>
      <c r="BA950" s="12"/>
      <c r="BB950" s="12"/>
      <c r="BC950" s="7"/>
      <c r="BD950" s="12"/>
      <c r="BE950" s="12"/>
      <c r="BF950" s="4"/>
      <c r="BG950" s="12"/>
      <c r="BH950" s="36"/>
      <c r="BI950" s="147"/>
      <c r="BJ950" s="12"/>
      <c r="BK950" s="36"/>
      <c r="BL950" s="147"/>
      <c r="BM950" s="12"/>
      <c r="BN950" s="36"/>
      <c r="BO950" s="147"/>
      <c r="BP950" s="160"/>
      <c r="BQ950" s="14"/>
      <c r="BR950" s="4"/>
      <c r="BS950" s="4"/>
      <c r="BU950" s="147"/>
      <c r="BV950" s="4"/>
      <c r="BW950" s="4"/>
      <c r="BX950" s="147"/>
      <c r="BY950" s="4"/>
      <c r="CA950" s="147"/>
      <c r="CB950" s="4"/>
      <c r="CD950" s="147"/>
      <c r="CF950" s="4"/>
      <c r="CG950" s="9"/>
      <c r="CH950" s="35"/>
      <c r="CI950" s="4"/>
      <c r="CJ950" s="145"/>
      <c r="CK950" s="4"/>
      <c r="CL950" s="4"/>
      <c r="CM950" s="4"/>
      <c r="CN950" s="4"/>
      <c r="CP950" s="29"/>
      <c r="CQ950" s="33"/>
      <c r="CR950" s="78"/>
      <c r="CS950" s="78"/>
      <c r="CT950" s="78"/>
      <c r="CU950" s="78"/>
      <c r="CV950" s="78"/>
      <c r="CW950" s="78"/>
      <c r="CX950" s="78"/>
      <c r="CY950" s="78"/>
      <c r="CZ950" s="78"/>
      <c r="DA950" s="78"/>
      <c r="DB950" s="78"/>
      <c r="DC950" s="78"/>
      <c r="DD950" s="78"/>
      <c r="DE950" s="78"/>
      <c r="DF950" s="78"/>
      <c r="DG950" s="78"/>
      <c r="DH950" s="78"/>
      <c r="DI950" s="78"/>
      <c r="DJ950" s="78"/>
      <c r="DK950" s="78"/>
      <c r="DL950" s="78"/>
      <c r="DM950" s="78"/>
      <c r="DN950" s="78"/>
      <c r="DO950" s="78"/>
      <c r="DP950" s="42"/>
      <c r="DQ950" s="78"/>
      <c r="DR950" s="101"/>
      <c r="DS950" s="33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  <c r="EG950" s="29"/>
      <c r="EH950" s="29"/>
      <c r="EI950" s="29"/>
      <c r="EJ950" s="29"/>
      <c r="EK950" s="29"/>
      <c r="EL950" s="29"/>
      <c r="EM950" s="29"/>
      <c r="EN950" s="29"/>
      <c r="EO950" s="29"/>
      <c r="EP950" s="29"/>
      <c r="EQ950" s="29"/>
      <c r="ER950" s="29"/>
      <c r="ES950" s="29"/>
      <c r="ET950" s="29"/>
      <c r="EU950" s="29"/>
      <c r="EV950" s="29"/>
      <c r="EW950" s="29"/>
      <c r="EX950" s="29"/>
      <c r="EY950" s="29"/>
      <c r="EZ950" s="29"/>
      <c r="FA950" s="119"/>
      <c r="FB950" s="119"/>
      <c r="FC950" s="119"/>
      <c r="FD950" s="119"/>
      <c r="FE950" s="119"/>
      <c r="FF950" s="119"/>
      <c r="FG950" s="119"/>
      <c r="FH950" s="119"/>
      <c r="FI950" s="119"/>
    </row>
    <row r="951" spans="1:165" s="45" customFormat="1" x14ac:dyDescent="0.25">
      <c r="A951" s="29"/>
      <c r="B951" s="35"/>
      <c r="C951" s="35"/>
      <c r="D951" s="4"/>
      <c r="E951" s="35"/>
      <c r="F951" s="4"/>
      <c r="G951" s="35"/>
      <c r="I951" s="35"/>
      <c r="K951" s="11"/>
      <c r="M951" s="4"/>
      <c r="N951" s="46"/>
      <c r="P951" s="35"/>
      <c r="Q951" s="29"/>
      <c r="R951" s="35"/>
      <c r="T951" s="23"/>
      <c r="U951" s="23"/>
      <c r="V951" s="96"/>
      <c r="W951" s="96"/>
      <c r="X951" s="23"/>
      <c r="Y951" s="96"/>
      <c r="Z951" s="96"/>
      <c r="AA951" s="23"/>
      <c r="AB951" s="96"/>
      <c r="AC951" s="96"/>
      <c r="AD951" s="23"/>
      <c r="AE951" s="96"/>
      <c r="AF951" s="96"/>
      <c r="AG951" s="23"/>
      <c r="AH951" s="96"/>
      <c r="AI951" s="96"/>
      <c r="AJ951" s="23"/>
      <c r="AK951" s="96"/>
      <c r="AL951" s="96"/>
      <c r="AM951" s="23"/>
      <c r="AN951" s="96"/>
      <c r="AO951" s="96"/>
      <c r="AP951" s="23"/>
      <c r="AQ951" s="96"/>
      <c r="AR951" s="96"/>
      <c r="AS951" s="23"/>
      <c r="AT951" s="4"/>
      <c r="AU951" s="4"/>
      <c r="AV951" s="35"/>
      <c r="AW951" s="4"/>
      <c r="AX951" s="156"/>
      <c r="AY951" s="104"/>
      <c r="AZ951" s="7"/>
      <c r="BA951" s="12"/>
      <c r="BB951" s="12"/>
      <c r="BC951" s="7"/>
      <c r="BD951" s="12"/>
      <c r="BE951" s="12"/>
      <c r="BF951" s="4"/>
      <c r="BG951" s="12"/>
      <c r="BH951" s="36"/>
      <c r="BI951" s="147"/>
      <c r="BJ951" s="12"/>
      <c r="BK951" s="36"/>
      <c r="BL951" s="147"/>
      <c r="BM951" s="12"/>
      <c r="BN951" s="36"/>
      <c r="BO951" s="147"/>
      <c r="BP951" s="160"/>
      <c r="BQ951" s="14"/>
      <c r="BR951" s="4"/>
      <c r="BS951" s="4"/>
      <c r="BU951" s="147"/>
      <c r="BV951" s="4"/>
      <c r="BW951" s="4"/>
      <c r="BX951" s="147"/>
      <c r="BY951" s="4"/>
      <c r="CA951" s="147"/>
      <c r="CB951" s="4"/>
      <c r="CD951" s="147"/>
      <c r="CF951" s="4"/>
      <c r="CG951" s="9"/>
      <c r="CH951" s="35"/>
      <c r="CI951" s="4"/>
      <c r="CJ951" s="145"/>
      <c r="CK951" s="4"/>
      <c r="CL951" s="4"/>
      <c r="CM951" s="4"/>
      <c r="CN951" s="4"/>
      <c r="CP951" s="29"/>
      <c r="CQ951" s="33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42"/>
      <c r="DQ951" s="78"/>
      <c r="DR951" s="101"/>
      <c r="DS951" s="33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  <c r="EG951" s="29"/>
      <c r="EH951" s="29"/>
      <c r="EI951" s="29"/>
      <c r="EJ951" s="29"/>
      <c r="EK951" s="29"/>
      <c r="EL951" s="29"/>
      <c r="EM951" s="29"/>
      <c r="EN951" s="29"/>
      <c r="EO951" s="29"/>
      <c r="EP951" s="29"/>
      <c r="EQ951" s="29"/>
      <c r="ER951" s="29"/>
      <c r="ES951" s="29"/>
      <c r="ET951" s="29"/>
      <c r="EU951" s="29"/>
      <c r="EV951" s="29"/>
      <c r="EW951" s="29"/>
      <c r="EX951" s="29"/>
      <c r="EY951" s="29"/>
      <c r="EZ951" s="29"/>
      <c r="FA951" s="119"/>
      <c r="FB951" s="119"/>
      <c r="FC951" s="119"/>
      <c r="FD951" s="119"/>
      <c r="FE951" s="119"/>
      <c r="FF951" s="119"/>
      <c r="FG951" s="119"/>
      <c r="FH951" s="119"/>
      <c r="FI951" s="119"/>
    </row>
    <row r="952" spans="1:165" s="45" customFormat="1" x14ac:dyDescent="0.25">
      <c r="A952" s="29"/>
      <c r="B952" s="35"/>
      <c r="C952" s="35"/>
      <c r="D952" s="4"/>
      <c r="E952" s="35"/>
      <c r="F952" s="4"/>
      <c r="G952" s="35"/>
      <c r="I952" s="35"/>
      <c r="K952" s="11"/>
      <c r="M952" s="4"/>
      <c r="N952" s="46"/>
      <c r="P952" s="35"/>
      <c r="Q952" s="29"/>
      <c r="R952" s="35"/>
      <c r="T952" s="23"/>
      <c r="U952" s="23"/>
      <c r="V952" s="96"/>
      <c r="W952" s="96"/>
      <c r="X952" s="23"/>
      <c r="Y952" s="96"/>
      <c r="Z952" s="96"/>
      <c r="AA952" s="23"/>
      <c r="AB952" s="96"/>
      <c r="AC952" s="96"/>
      <c r="AD952" s="23"/>
      <c r="AE952" s="96"/>
      <c r="AF952" s="96"/>
      <c r="AG952" s="23"/>
      <c r="AH952" s="96"/>
      <c r="AI952" s="96"/>
      <c r="AJ952" s="23"/>
      <c r="AK952" s="96"/>
      <c r="AL952" s="96"/>
      <c r="AM952" s="23"/>
      <c r="AN952" s="96"/>
      <c r="AO952" s="96"/>
      <c r="AP952" s="23"/>
      <c r="AQ952" s="96"/>
      <c r="AR952" s="96"/>
      <c r="AS952" s="23"/>
      <c r="AT952" s="4"/>
      <c r="AU952" s="4"/>
      <c r="AV952" s="35"/>
      <c r="AW952" s="4"/>
      <c r="AX952" s="156"/>
      <c r="AY952" s="104"/>
      <c r="AZ952" s="7"/>
      <c r="BA952" s="12"/>
      <c r="BB952" s="12"/>
      <c r="BC952" s="7"/>
      <c r="BD952" s="12"/>
      <c r="BE952" s="12"/>
      <c r="BF952" s="4"/>
      <c r="BG952" s="12"/>
      <c r="BH952" s="36"/>
      <c r="BI952" s="147"/>
      <c r="BJ952" s="12"/>
      <c r="BK952" s="36"/>
      <c r="BL952" s="147"/>
      <c r="BM952" s="12"/>
      <c r="BN952" s="36"/>
      <c r="BO952" s="147"/>
      <c r="BP952" s="160"/>
      <c r="BQ952" s="14"/>
      <c r="BR952" s="4"/>
      <c r="BS952" s="4"/>
      <c r="BU952" s="147"/>
      <c r="BV952" s="4"/>
      <c r="BW952" s="4"/>
      <c r="BX952" s="147"/>
      <c r="BY952" s="4"/>
      <c r="CA952" s="147"/>
      <c r="CB952" s="4"/>
      <c r="CD952" s="147"/>
      <c r="CF952" s="4"/>
      <c r="CG952" s="9"/>
      <c r="CH952" s="35"/>
      <c r="CI952" s="4"/>
      <c r="CJ952" s="145"/>
      <c r="CK952" s="4"/>
      <c r="CL952" s="4"/>
      <c r="CM952" s="4"/>
      <c r="CN952" s="4"/>
      <c r="CP952" s="29"/>
      <c r="CQ952" s="33"/>
      <c r="CR952" s="78"/>
      <c r="CS952" s="78"/>
      <c r="CT952" s="78"/>
      <c r="CU952" s="78"/>
      <c r="CV952" s="78"/>
      <c r="CW952" s="78"/>
      <c r="CX952" s="78"/>
      <c r="CY952" s="78"/>
      <c r="CZ952" s="78"/>
      <c r="DA952" s="78"/>
      <c r="DB952" s="78"/>
      <c r="DC952" s="78"/>
      <c r="DD952" s="78"/>
      <c r="DE952" s="78"/>
      <c r="DF952" s="78"/>
      <c r="DG952" s="78"/>
      <c r="DH952" s="78"/>
      <c r="DI952" s="78"/>
      <c r="DJ952" s="78"/>
      <c r="DK952" s="78"/>
      <c r="DL952" s="78"/>
      <c r="DM952" s="78"/>
      <c r="DN952" s="78"/>
      <c r="DO952" s="78"/>
      <c r="DP952" s="42"/>
      <c r="DQ952" s="78"/>
      <c r="DR952" s="101"/>
      <c r="DS952" s="33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  <c r="EG952" s="29"/>
      <c r="EH952" s="29"/>
      <c r="EI952" s="29"/>
      <c r="EJ952" s="29"/>
      <c r="EK952" s="29"/>
      <c r="EL952" s="29"/>
      <c r="EM952" s="29"/>
      <c r="EN952" s="29"/>
      <c r="EO952" s="29"/>
      <c r="EP952" s="29"/>
      <c r="EQ952" s="29"/>
      <c r="ER952" s="29"/>
      <c r="ES952" s="29"/>
      <c r="ET952" s="29"/>
      <c r="EU952" s="29"/>
      <c r="EV952" s="29"/>
      <c r="EW952" s="29"/>
      <c r="EX952" s="29"/>
      <c r="EY952" s="29"/>
      <c r="EZ952" s="29"/>
      <c r="FA952" s="119"/>
      <c r="FB952" s="119"/>
      <c r="FC952" s="119"/>
      <c r="FD952" s="119"/>
      <c r="FE952" s="119"/>
      <c r="FF952" s="119"/>
      <c r="FG952" s="119"/>
      <c r="FH952" s="119"/>
      <c r="FI952" s="119"/>
    </row>
    <row r="953" spans="1:165" s="45" customFormat="1" x14ac:dyDescent="0.25">
      <c r="A953" s="29"/>
      <c r="B953" s="35"/>
      <c r="C953" s="35"/>
      <c r="D953" s="4"/>
      <c r="E953" s="35"/>
      <c r="F953" s="4"/>
      <c r="G953" s="35"/>
      <c r="I953" s="35"/>
      <c r="K953" s="11"/>
      <c r="M953" s="4"/>
      <c r="N953" s="46"/>
      <c r="P953" s="35"/>
      <c r="Q953" s="29"/>
      <c r="R953" s="35"/>
      <c r="T953" s="23"/>
      <c r="U953" s="23"/>
      <c r="V953" s="96"/>
      <c r="W953" s="96"/>
      <c r="X953" s="23"/>
      <c r="Y953" s="96"/>
      <c r="Z953" s="96"/>
      <c r="AA953" s="23"/>
      <c r="AB953" s="96"/>
      <c r="AC953" s="96"/>
      <c r="AD953" s="23"/>
      <c r="AE953" s="96"/>
      <c r="AF953" s="96"/>
      <c r="AG953" s="23"/>
      <c r="AH953" s="96"/>
      <c r="AI953" s="96"/>
      <c r="AJ953" s="23"/>
      <c r="AK953" s="96"/>
      <c r="AL953" s="96"/>
      <c r="AM953" s="23"/>
      <c r="AN953" s="96"/>
      <c r="AO953" s="96"/>
      <c r="AP953" s="23"/>
      <c r="AQ953" s="96"/>
      <c r="AR953" s="96"/>
      <c r="AS953" s="23"/>
      <c r="AT953" s="4"/>
      <c r="AU953" s="4"/>
      <c r="AV953" s="35"/>
      <c r="AW953" s="4"/>
      <c r="AX953" s="156"/>
      <c r="AY953" s="104"/>
      <c r="AZ953" s="7"/>
      <c r="BA953" s="12"/>
      <c r="BB953" s="12"/>
      <c r="BC953" s="7"/>
      <c r="BD953" s="12"/>
      <c r="BE953" s="12"/>
      <c r="BF953" s="4"/>
      <c r="BG953" s="12"/>
      <c r="BH953" s="36"/>
      <c r="BI953" s="147"/>
      <c r="BJ953" s="12"/>
      <c r="BK953" s="36"/>
      <c r="BL953" s="147"/>
      <c r="BM953" s="12"/>
      <c r="BN953" s="36"/>
      <c r="BO953" s="147"/>
      <c r="BP953" s="160"/>
      <c r="BQ953" s="14"/>
      <c r="BR953" s="4"/>
      <c r="BS953" s="4"/>
      <c r="BU953" s="147"/>
      <c r="BV953" s="4"/>
      <c r="BW953" s="4"/>
      <c r="BX953" s="147"/>
      <c r="BY953" s="4"/>
      <c r="CA953" s="147"/>
      <c r="CB953" s="4"/>
      <c r="CD953" s="147"/>
      <c r="CF953" s="4"/>
      <c r="CG953" s="9"/>
      <c r="CH953" s="35"/>
      <c r="CI953" s="4"/>
      <c r="CJ953" s="145"/>
      <c r="CK953" s="4"/>
      <c r="CL953" s="4"/>
      <c r="CM953" s="4"/>
      <c r="CN953" s="4"/>
      <c r="CP953" s="29"/>
      <c r="CQ953" s="33"/>
      <c r="CR953" s="78"/>
      <c r="CS953" s="78"/>
      <c r="CT953" s="78"/>
      <c r="CU953" s="78"/>
      <c r="CV953" s="78"/>
      <c r="CW953" s="78"/>
      <c r="CX953" s="78"/>
      <c r="CY953" s="78"/>
      <c r="CZ953" s="78"/>
      <c r="DA953" s="78"/>
      <c r="DB953" s="78"/>
      <c r="DC953" s="78"/>
      <c r="DD953" s="78"/>
      <c r="DE953" s="78"/>
      <c r="DF953" s="78"/>
      <c r="DG953" s="78"/>
      <c r="DH953" s="78"/>
      <c r="DI953" s="78"/>
      <c r="DJ953" s="78"/>
      <c r="DK953" s="78"/>
      <c r="DL953" s="78"/>
      <c r="DM953" s="78"/>
      <c r="DN953" s="78"/>
      <c r="DO953" s="78"/>
      <c r="DP953" s="42"/>
      <c r="DQ953" s="78"/>
      <c r="DR953" s="101"/>
      <c r="DS953" s="33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  <c r="EG953" s="29"/>
      <c r="EH953" s="29"/>
      <c r="EI953" s="29"/>
      <c r="EJ953" s="29"/>
      <c r="EK953" s="29"/>
      <c r="EL953" s="29"/>
      <c r="EM953" s="29"/>
      <c r="EN953" s="29"/>
      <c r="EO953" s="29"/>
      <c r="EP953" s="29"/>
      <c r="EQ953" s="29"/>
      <c r="ER953" s="29"/>
      <c r="ES953" s="29"/>
      <c r="ET953" s="29"/>
      <c r="EU953" s="29"/>
      <c r="EV953" s="29"/>
      <c r="EW953" s="29"/>
      <c r="EX953" s="29"/>
      <c r="EY953" s="29"/>
      <c r="EZ953" s="29"/>
      <c r="FA953" s="119"/>
      <c r="FB953" s="119"/>
      <c r="FC953" s="119"/>
      <c r="FD953" s="119"/>
      <c r="FE953" s="119"/>
      <c r="FF953" s="119"/>
      <c r="FG953" s="119"/>
      <c r="FH953" s="119"/>
      <c r="FI953" s="119"/>
    </row>
    <row r="954" spans="1:165" s="45" customFormat="1" x14ac:dyDescent="0.25">
      <c r="A954" s="29"/>
      <c r="B954" s="35"/>
      <c r="C954" s="35"/>
      <c r="D954" s="4"/>
      <c r="E954" s="35"/>
      <c r="F954" s="4"/>
      <c r="G954" s="35"/>
      <c r="I954" s="35"/>
      <c r="K954" s="11"/>
      <c r="M954" s="4"/>
      <c r="N954" s="46"/>
      <c r="P954" s="35"/>
      <c r="Q954" s="29"/>
      <c r="R954" s="35"/>
      <c r="T954" s="23"/>
      <c r="U954" s="23"/>
      <c r="V954" s="96"/>
      <c r="W954" s="96"/>
      <c r="X954" s="23"/>
      <c r="Y954" s="96"/>
      <c r="Z954" s="96"/>
      <c r="AA954" s="23"/>
      <c r="AB954" s="96"/>
      <c r="AC954" s="96"/>
      <c r="AD954" s="23"/>
      <c r="AE954" s="96"/>
      <c r="AF954" s="96"/>
      <c r="AG954" s="23"/>
      <c r="AH954" s="96"/>
      <c r="AI954" s="96"/>
      <c r="AJ954" s="23"/>
      <c r="AK954" s="96"/>
      <c r="AL954" s="96"/>
      <c r="AM954" s="23"/>
      <c r="AN954" s="96"/>
      <c r="AO954" s="96"/>
      <c r="AP954" s="23"/>
      <c r="AQ954" s="96"/>
      <c r="AR954" s="96"/>
      <c r="AS954" s="23"/>
      <c r="AT954" s="4"/>
      <c r="AU954" s="4"/>
      <c r="AV954" s="35"/>
      <c r="AW954" s="4"/>
      <c r="AX954" s="156"/>
      <c r="AY954" s="104"/>
      <c r="AZ954" s="7"/>
      <c r="BA954" s="12"/>
      <c r="BB954" s="12"/>
      <c r="BC954" s="7"/>
      <c r="BD954" s="12"/>
      <c r="BE954" s="12"/>
      <c r="BF954" s="4"/>
      <c r="BG954" s="12"/>
      <c r="BH954" s="36"/>
      <c r="BI954" s="147"/>
      <c r="BJ954" s="12"/>
      <c r="BK954" s="36"/>
      <c r="BL954" s="147"/>
      <c r="BM954" s="12"/>
      <c r="BN954" s="36"/>
      <c r="BO954" s="147"/>
      <c r="BP954" s="160"/>
      <c r="BQ954" s="14"/>
      <c r="BR954" s="4"/>
      <c r="BS954" s="4"/>
      <c r="BU954" s="147"/>
      <c r="BV954" s="4"/>
      <c r="BW954" s="4"/>
      <c r="BX954" s="147"/>
      <c r="BY954" s="4"/>
      <c r="CA954" s="147"/>
      <c r="CB954" s="4"/>
      <c r="CD954" s="147"/>
      <c r="CF954" s="4"/>
      <c r="CG954" s="9"/>
      <c r="CH954" s="35"/>
      <c r="CI954" s="4"/>
      <c r="CJ954" s="145"/>
      <c r="CK954" s="4"/>
      <c r="CL954" s="4"/>
      <c r="CM954" s="4"/>
      <c r="CN954" s="4"/>
      <c r="CP954" s="29"/>
      <c r="CQ954" s="33"/>
      <c r="CR954" s="78"/>
      <c r="CS954" s="78"/>
      <c r="CT954" s="78"/>
      <c r="CU954" s="78"/>
      <c r="CV954" s="78"/>
      <c r="CW954" s="78"/>
      <c r="CX954" s="78"/>
      <c r="CY954" s="78"/>
      <c r="CZ954" s="78"/>
      <c r="DA954" s="78"/>
      <c r="DB954" s="78"/>
      <c r="DC954" s="78"/>
      <c r="DD954" s="78"/>
      <c r="DE954" s="78"/>
      <c r="DF954" s="78"/>
      <c r="DG954" s="78"/>
      <c r="DH954" s="78"/>
      <c r="DI954" s="78"/>
      <c r="DJ954" s="78"/>
      <c r="DK954" s="78"/>
      <c r="DL954" s="78"/>
      <c r="DM954" s="78"/>
      <c r="DN954" s="78"/>
      <c r="DO954" s="78"/>
      <c r="DP954" s="42"/>
      <c r="DQ954" s="78"/>
      <c r="DR954" s="101"/>
      <c r="DS954" s="33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  <c r="EG954" s="29"/>
      <c r="EH954" s="29"/>
      <c r="EI954" s="29"/>
      <c r="EJ954" s="29"/>
      <c r="EK954" s="29"/>
      <c r="EL954" s="29"/>
      <c r="EM954" s="29"/>
      <c r="EN954" s="29"/>
      <c r="EO954" s="29"/>
      <c r="EP954" s="29"/>
      <c r="EQ954" s="29"/>
      <c r="ER954" s="29"/>
      <c r="ES954" s="29"/>
      <c r="ET954" s="29"/>
      <c r="EU954" s="29"/>
      <c r="EV954" s="29"/>
      <c r="EW954" s="29"/>
      <c r="EX954" s="29"/>
      <c r="EY954" s="29"/>
      <c r="EZ954" s="29"/>
      <c r="FA954" s="119"/>
      <c r="FB954" s="119"/>
      <c r="FC954" s="119"/>
      <c r="FD954" s="119"/>
      <c r="FE954" s="119"/>
      <c r="FF954" s="119"/>
      <c r="FG954" s="119"/>
      <c r="FH954" s="119"/>
      <c r="FI954" s="119"/>
    </row>
    <row r="955" spans="1:165" s="45" customFormat="1" x14ac:dyDescent="0.25">
      <c r="A955" s="29"/>
      <c r="B955" s="35"/>
      <c r="C955" s="35"/>
      <c r="D955" s="4"/>
      <c r="E955" s="35"/>
      <c r="F955" s="4"/>
      <c r="G955" s="35"/>
      <c r="I955" s="35"/>
      <c r="K955" s="11"/>
      <c r="M955" s="4"/>
      <c r="N955" s="46"/>
      <c r="P955" s="35"/>
      <c r="Q955" s="29"/>
      <c r="R955" s="35"/>
      <c r="T955" s="23"/>
      <c r="U955" s="23"/>
      <c r="V955" s="96"/>
      <c r="W955" s="96"/>
      <c r="X955" s="23"/>
      <c r="Y955" s="96"/>
      <c r="Z955" s="96"/>
      <c r="AA955" s="23"/>
      <c r="AB955" s="96"/>
      <c r="AC955" s="96"/>
      <c r="AD955" s="23"/>
      <c r="AE955" s="96"/>
      <c r="AF955" s="96"/>
      <c r="AG955" s="23"/>
      <c r="AH955" s="96"/>
      <c r="AI955" s="96"/>
      <c r="AJ955" s="23"/>
      <c r="AK955" s="96"/>
      <c r="AL955" s="96"/>
      <c r="AM955" s="23"/>
      <c r="AN955" s="96"/>
      <c r="AO955" s="96"/>
      <c r="AP955" s="23"/>
      <c r="AQ955" s="96"/>
      <c r="AR955" s="96"/>
      <c r="AS955" s="23"/>
      <c r="AT955" s="4"/>
      <c r="AU955" s="4"/>
      <c r="AV955" s="35"/>
      <c r="AW955" s="4"/>
      <c r="AX955" s="156"/>
      <c r="AY955" s="104"/>
      <c r="AZ955" s="7"/>
      <c r="BA955" s="12"/>
      <c r="BB955" s="12"/>
      <c r="BC955" s="7"/>
      <c r="BD955" s="12"/>
      <c r="BE955" s="12"/>
      <c r="BF955" s="4"/>
      <c r="BG955" s="12"/>
      <c r="BH955" s="36"/>
      <c r="BI955" s="147"/>
      <c r="BJ955" s="12"/>
      <c r="BK955" s="36"/>
      <c r="BL955" s="147"/>
      <c r="BM955" s="12"/>
      <c r="BN955" s="36"/>
      <c r="BO955" s="147"/>
      <c r="BP955" s="160"/>
      <c r="BQ955" s="14"/>
      <c r="BR955" s="4"/>
      <c r="BS955" s="4"/>
      <c r="BU955" s="147"/>
      <c r="BV955" s="4"/>
      <c r="BW955" s="4"/>
      <c r="BX955" s="147"/>
      <c r="BY955" s="4"/>
      <c r="CA955" s="147"/>
      <c r="CB955" s="4"/>
      <c r="CD955" s="147"/>
      <c r="CF955" s="4"/>
      <c r="CG955" s="9"/>
      <c r="CH955" s="35"/>
      <c r="CI955" s="4"/>
      <c r="CJ955" s="145"/>
      <c r="CK955" s="4"/>
      <c r="CL955" s="4"/>
      <c r="CM955" s="4"/>
      <c r="CN955" s="4"/>
      <c r="CP955" s="29"/>
      <c r="CQ955" s="33"/>
      <c r="CR955" s="78"/>
      <c r="CS955" s="78"/>
      <c r="CT955" s="78"/>
      <c r="CU955" s="78"/>
      <c r="CV955" s="78"/>
      <c r="CW955" s="78"/>
      <c r="CX955" s="78"/>
      <c r="CY955" s="78"/>
      <c r="CZ955" s="78"/>
      <c r="DA955" s="78"/>
      <c r="DB955" s="78"/>
      <c r="DC955" s="78"/>
      <c r="DD955" s="78"/>
      <c r="DE955" s="78"/>
      <c r="DF955" s="78"/>
      <c r="DG955" s="78"/>
      <c r="DH955" s="78"/>
      <c r="DI955" s="78"/>
      <c r="DJ955" s="78"/>
      <c r="DK955" s="78"/>
      <c r="DL955" s="78"/>
      <c r="DM955" s="78"/>
      <c r="DN955" s="78"/>
      <c r="DO955" s="78"/>
      <c r="DP955" s="42"/>
      <c r="DQ955" s="78"/>
      <c r="DR955" s="101"/>
      <c r="DS955" s="33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  <c r="EG955" s="29"/>
      <c r="EH955" s="29"/>
      <c r="EI955" s="29"/>
      <c r="EJ955" s="29"/>
      <c r="EK955" s="29"/>
      <c r="EL955" s="29"/>
      <c r="EM955" s="29"/>
      <c r="EN955" s="29"/>
      <c r="EO955" s="29"/>
      <c r="EP955" s="29"/>
      <c r="EQ955" s="29"/>
      <c r="ER955" s="29"/>
      <c r="ES955" s="29"/>
      <c r="ET955" s="29"/>
      <c r="EU955" s="29"/>
      <c r="EV955" s="29"/>
      <c r="EW955" s="29"/>
      <c r="EX955" s="29"/>
      <c r="EY955" s="29"/>
      <c r="EZ955" s="29"/>
      <c r="FA955" s="119"/>
      <c r="FB955" s="119"/>
      <c r="FC955" s="119"/>
      <c r="FD955" s="119"/>
      <c r="FE955" s="119"/>
      <c r="FF955" s="119"/>
      <c r="FG955" s="119"/>
      <c r="FH955" s="119"/>
      <c r="FI955" s="119"/>
    </row>
    <row r="956" spans="1:165" s="45" customFormat="1" x14ac:dyDescent="0.25">
      <c r="A956" s="29"/>
      <c r="B956" s="35"/>
      <c r="C956" s="35"/>
      <c r="D956" s="4"/>
      <c r="E956" s="35"/>
      <c r="F956" s="4"/>
      <c r="G956" s="35"/>
      <c r="I956" s="35"/>
      <c r="K956" s="11"/>
      <c r="M956" s="4"/>
      <c r="N956" s="46"/>
      <c r="P956" s="35"/>
      <c r="Q956" s="29"/>
      <c r="R956" s="35"/>
      <c r="T956" s="23"/>
      <c r="U956" s="23"/>
      <c r="V956" s="96"/>
      <c r="W956" s="96"/>
      <c r="X956" s="23"/>
      <c r="Y956" s="96"/>
      <c r="Z956" s="96"/>
      <c r="AA956" s="23"/>
      <c r="AB956" s="96"/>
      <c r="AC956" s="96"/>
      <c r="AD956" s="23"/>
      <c r="AE956" s="96"/>
      <c r="AF956" s="96"/>
      <c r="AG956" s="23"/>
      <c r="AH956" s="96"/>
      <c r="AI956" s="96"/>
      <c r="AJ956" s="23"/>
      <c r="AK956" s="96"/>
      <c r="AL956" s="96"/>
      <c r="AM956" s="23"/>
      <c r="AN956" s="96"/>
      <c r="AO956" s="96"/>
      <c r="AP956" s="23"/>
      <c r="AQ956" s="96"/>
      <c r="AR956" s="96"/>
      <c r="AS956" s="23"/>
      <c r="AT956" s="4"/>
      <c r="AU956" s="4"/>
      <c r="AV956" s="35"/>
      <c r="AW956" s="4"/>
      <c r="AX956" s="156"/>
      <c r="AY956" s="104"/>
      <c r="AZ956" s="7"/>
      <c r="BA956" s="12"/>
      <c r="BB956" s="12"/>
      <c r="BC956" s="7"/>
      <c r="BD956" s="12"/>
      <c r="BE956" s="12"/>
      <c r="BF956" s="4"/>
      <c r="BG956" s="12"/>
      <c r="BH956" s="36"/>
      <c r="BI956" s="147"/>
      <c r="BJ956" s="12"/>
      <c r="BK956" s="36"/>
      <c r="BL956" s="147"/>
      <c r="BM956" s="12"/>
      <c r="BN956" s="36"/>
      <c r="BO956" s="147"/>
      <c r="BP956" s="160"/>
      <c r="BQ956" s="14"/>
      <c r="BR956" s="4"/>
      <c r="BS956" s="4"/>
      <c r="BU956" s="147"/>
      <c r="BV956" s="4"/>
      <c r="BW956" s="4"/>
      <c r="BX956" s="147"/>
      <c r="BY956" s="4"/>
      <c r="CA956" s="147"/>
      <c r="CB956" s="4"/>
      <c r="CD956" s="147"/>
      <c r="CF956" s="4"/>
      <c r="CG956" s="9"/>
      <c r="CH956" s="35"/>
      <c r="CI956" s="4"/>
      <c r="CJ956" s="145"/>
      <c r="CK956" s="4"/>
      <c r="CL956" s="4"/>
      <c r="CM956" s="4"/>
      <c r="CN956" s="4"/>
      <c r="CP956" s="29"/>
      <c r="CQ956" s="33"/>
      <c r="CR956" s="78"/>
      <c r="CS956" s="78"/>
      <c r="CT956" s="78"/>
      <c r="CU956" s="78"/>
      <c r="CV956" s="78"/>
      <c r="CW956" s="78"/>
      <c r="CX956" s="78"/>
      <c r="CY956" s="78"/>
      <c r="CZ956" s="78"/>
      <c r="DA956" s="78"/>
      <c r="DB956" s="78"/>
      <c r="DC956" s="78"/>
      <c r="DD956" s="78"/>
      <c r="DE956" s="78"/>
      <c r="DF956" s="78"/>
      <c r="DG956" s="78"/>
      <c r="DH956" s="78"/>
      <c r="DI956" s="78"/>
      <c r="DJ956" s="78"/>
      <c r="DK956" s="78"/>
      <c r="DL956" s="78"/>
      <c r="DM956" s="78"/>
      <c r="DN956" s="78"/>
      <c r="DO956" s="78"/>
      <c r="DP956" s="42"/>
      <c r="DQ956" s="78"/>
      <c r="DR956" s="101"/>
      <c r="DS956" s="33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  <c r="EG956" s="29"/>
      <c r="EH956" s="29"/>
      <c r="EI956" s="29"/>
      <c r="EJ956" s="29"/>
      <c r="EK956" s="29"/>
      <c r="EL956" s="29"/>
      <c r="EM956" s="29"/>
      <c r="EN956" s="29"/>
      <c r="EO956" s="29"/>
      <c r="EP956" s="29"/>
      <c r="EQ956" s="29"/>
      <c r="ER956" s="29"/>
      <c r="ES956" s="29"/>
      <c r="ET956" s="29"/>
      <c r="EU956" s="29"/>
      <c r="EV956" s="29"/>
      <c r="EW956" s="29"/>
      <c r="EX956" s="29"/>
      <c r="EY956" s="29"/>
      <c r="EZ956" s="29"/>
      <c r="FA956" s="119"/>
      <c r="FB956" s="119"/>
      <c r="FC956" s="119"/>
      <c r="FD956" s="119"/>
      <c r="FE956" s="119"/>
      <c r="FF956" s="119"/>
      <c r="FG956" s="119"/>
      <c r="FH956" s="119"/>
      <c r="FI956" s="119"/>
    </row>
    <row r="957" spans="1:165" s="45" customFormat="1" x14ac:dyDescent="0.25">
      <c r="A957" s="29"/>
      <c r="B957" s="35"/>
      <c r="C957" s="35"/>
      <c r="D957" s="4"/>
      <c r="E957" s="35"/>
      <c r="F957" s="4"/>
      <c r="G957" s="35"/>
      <c r="I957" s="35"/>
      <c r="K957" s="11"/>
      <c r="M957" s="4"/>
      <c r="N957" s="46"/>
      <c r="P957" s="35"/>
      <c r="Q957" s="29"/>
      <c r="R957" s="35"/>
      <c r="T957" s="23"/>
      <c r="U957" s="23"/>
      <c r="V957" s="96"/>
      <c r="W957" s="96"/>
      <c r="X957" s="23"/>
      <c r="Y957" s="96"/>
      <c r="Z957" s="96"/>
      <c r="AA957" s="23"/>
      <c r="AB957" s="96"/>
      <c r="AC957" s="96"/>
      <c r="AD957" s="23"/>
      <c r="AE957" s="96"/>
      <c r="AF957" s="96"/>
      <c r="AG957" s="23"/>
      <c r="AH957" s="96"/>
      <c r="AI957" s="96"/>
      <c r="AJ957" s="23"/>
      <c r="AK957" s="96"/>
      <c r="AL957" s="96"/>
      <c r="AM957" s="23"/>
      <c r="AN957" s="96"/>
      <c r="AO957" s="96"/>
      <c r="AP957" s="23"/>
      <c r="AQ957" s="96"/>
      <c r="AR957" s="96"/>
      <c r="AS957" s="23"/>
      <c r="AT957" s="4"/>
      <c r="AU957" s="4"/>
      <c r="AV957" s="35"/>
      <c r="AW957" s="4"/>
      <c r="AX957" s="156"/>
      <c r="AY957" s="104"/>
      <c r="AZ957" s="7"/>
      <c r="BA957" s="12"/>
      <c r="BB957" s="12"/>
      <c r="BC957" s="7"/>
      <c r="BD957" s="12"/>
      <c r="BE957" s="12"/>
      <c r="BF957" s="4"/>
      <c r="BG957" s="12"/>
      <c r="BH957" s="36"/>
      <c r="BI957" s="147"/>
      <c r="BJ957" s="12"/>
      <c r="BK957" s="36"/>
      <c r="BL957" s="147"/>
      <c r="BM957" s="12"/>
      <c r="BN957" s="36"/>
      <c r="BO957" s="147"/>
      <c r="BP957" s="160"/>
      <c r="BQ957" s="14"/>
      <c r="BR957" s="4"/>
      <c r="BS957" s="4"/>
      <c r="BU957" s="147"/>
      <c r="BV957" s="4"/>
      <c r="BW957" s="4"/>
      <c r="BX957" s="147"/>
      <c r="BY957" s="4"/>
      <c r="CA957" s="147"/>
      <c r="CB957" s="4"/>
      <c r="CD957" s="147"/>
      <c r="CF957" s="4"/>
      <c r="CG957" s="9"/>
      <c r="CH957" s="35"/>
      <c r="CI957" s="4"/>
      <c r="CJ957" s="145"/>
      <c r="CK957" s="4"/>
      <c r="CL957" s="4"/>
      <c r="CM957" s="4"/>
      <c r="CN957" s="4"/>
      <c r="CP957" s="29"/>
      <c r="CQ957" s="33"/>
      <c r="CR957" s="78"/>
      <c r="CS957" s="78"/>
      <c r="CT957" s="78"/>
      <c r="CU957" s="78"/>
      <c r="CV957" s="78"/>
      <c r="CW957" s="78"/>
      <c r="CX957" s="78"/>
      <c r="CY957" s="78"/>
      <c r="CZ957" s="78"/>
      <c r="DA957" s="78"/>
      <c r="DB957" s="78"/>
      <c r="DC957" s="78"/>
      <c r="DD957" s="78"/>
      <c r="DE957" s="78"/>
      <c r="DF957" s="78"/>
      <c r="DG957" s="78"/>
      <c r="DH957" s="78"/>
      <c r="DI957" s="78"/>
      <c r="DJ957" s="78"/>
      <c r="DK957" s="78"/>
      <c r="DL957" s="78"/>
      <c r="DM957" s="78"/>
      <c r="DN957" s="78"/>
      <c r="DO957" s="78"/>
      <c r="DP957" s="42"/>
      <c r="DQ957" s="78"/>
      <c r="DR957" s="101"/>
      <c r="DS957" s="33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119"/>
      <c r="FB957" s="119"/>
      <c r="FC957" s="119"/>
      <c r="FD957" s="119"/>
      <c r="FE957" s="119"/>
      <c r="FF957" s="119"/>
      <c r="FG957" s="119"/>
      <c r="FH957" s="119"/>
      <c r="FI957" s="119"/>
    </row>
    <row r="958" spans="1:165" s="45" customFormat="1" x14ac:dyDescent="0.25">
      <c r="A958" s="29"/>
      <c r="B958" s="35"/>
      <c r="C958" s="35"/>
      <c r="D958" s="4"/>
      <c r="E958" s="35"/>
      <c r="F958" s="4"/>
      <c r="G958" s="35"/>
      <c r="I958" s="35"/>
      <c r="K958" s="11"/>
      <c r="M958" s="4"/>
      <c r="N958" s="46"/>
      <c r="P958" s="35"/>
      <c r="Q958" s="29"/>
      <c r="R958" s="35"/>
      <c r="T958" s="23"/>
      <c r="U958" s="23"/>
      <c r="V958" s="96"/>
      <c r="W958" s="96"/>
      <c r="X958" s="23"/>
      <c r="Y958" s="96"/>
      <c r="Z958" s="96"/>
      <c r="AA958" s="23"/>
      <c r="AB958" s="96"/>
      <c r="AC958" s="96"/>
      <c r="AD958" s="23"/>
      <c r="AE958" s="96"/>
      <c r="AF958" s="96"/>
      <c r="AG958" s="23"/>
      <c r="AH958" s="96"/>
      <c r="AI958" s="96"/>
      <c r="AJ958" s="23"/>
      <c r="AK958" s="96"/>
      <c r="AL958" s="96"/>
      <c r="AM958" s="23"/>
      <c r="AN958" s="96"/>
      <c r="AO958" s="96"/>
      <c r="AP958" s="23"/>
      <c r="AQ958" s="96"/>
      <c r="AR958" s="96"/>
      <c r="AS958" s="23"/>
      <c r="AT958" s="4"/>
      <c r="AU958" s="4"/>
      <c r="AV958" s="35"/>
      <c r="AW958" s="4"/>
      <c r="AX958" s="156"/>
      <c r="AY958" s="104"/>
      <c r="AZ958" s="7"/>
      <c r="BA958" s="12"/>
      <c r="BB958" s="12"/>
      <c r="BC958" s="7"/>
      <c r="BD958" s="12"/>
      <c r="BE958" s="12"/>
      <c r="BF958" s="4"/>
      <c r="BG958" s="12"/>
      <c r="BH958" s="36"/>
      <c r="BI958" s="147"/>
      <c r="BJ958" s="12"/>
      <c r="BK958" s="36"/>
      <c r="BL958" s="147"/>
      <c r="BM958" s="12"/>
      <c r="BN958" s="36"/>
      <c r="BO958" s="147"/>
      <c r="BP958" s="160"/>
      <c r="BQ958" s="14"/>
      <c r="BR958" s="4"/>
      <c r="BS958" s="4"/>
      <c r="BU958" s="147"/>
      <c r="BV958" s="4"/>
      <c r="BW958" s="4"/>
      <c r="BX958" s="147"/>
      <c r="BY958" s="4"/>
      <c r="CA958" s="147"/>
      <c r="CB958" s="4"/>
      <c r="CD958" s="147"/>
      <c r="CF958" s="4"/>
      <c r="CG958" s="9"/>
      <c r="CH958" s="35"/>
      <c r="CI958" s="4"/>
      <c r="CJ958" s="145"/>
      <c r="CK958" s="4"/>
      <c r="CL958" s="4"/>
      <c r="CM958" s="4"/>
      <c r="CN958" s="4"/>
      <c r="CP958" s="29"/>
      <c r="CQ958" s="33"/>
      <c r="CR958" s="78"/>
      <c r="CS958" s="78"/>
      <c r="CT958" s="78"/>
      <c r="CU958" s="78"/>
      <c r="CV958" s="78"/>
      <c r="CW958" s="78"/>
      <c r="CX958" s="78"/>
      <c r="CY958" s="78"/>
      <c r="CZ958" s="78"/>
      <c r="DA958" s="78"/>
      <c r="DB958" s="78"/>
      <c r="DC958" s="78"/>
      <c r="DD958" s="78"/>
      <c r="DE958" s="78"/>
      <c r="DF958" s="78"/>
      <c r="DG958" s="78"/>
      <c r="DH958" s="78"/>
      <c r="DI958" s="78"/>
      <c r="DJ958" s="78"/>
      <c r="DK958" s="78"/>
      <c r="DL958" s="78"/>
      <c r="DM958" s="78"/>
      <c r="DN958" s="78"/>
      <c r="DO958" s="78"/>
      <c r="DP958" s="42"/>
      <c r="DQ958" s="78"/>
      <c r="DR958" s="101"/>
      <c r="DS958" s="33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  <c r="EG958" s="29"/>
      <c r="EH958" s="29"/>
      <c r="EI958" s="29"/>
      <c r="EJ958" s="29"/>
      <c r="EK958" s="29"/>
      <c r="EL958" s="29"/>
      <c r="EM958" s="29"/>
      <c r="EN958" s="29"/>
      <c r="EO958" s="29"/>
      <c r="EP958" s="29"/>
      <c r="EQ958" s="29"/>
      <c r="ER958" s="29"/>
      <c r="ES958" s="29"/>
      <c r="ET958" s="29"/>
      <c r="EU958" s="29"/>
      <c r="EV958" s="29"/>
      <c r="EW958" s="29"/>
      <c r="EX958" s="29"/>
      <c r="EY958" s="29"/>
      <c r="EZ958" s="29"/>
      <c r="FA958" s="119"/>
      <c r="FB958" s="119"/>
      <c r="FC958" s="119"/>
      <c r="FD958" s="119"/>
      <c r="FE958" s="119"/>
      <c r="FF958" s="119"/>
      <c r="FG958" s="119"/>
      <c r="FH958" s="119"/>
      <c r="FI958" s="119"/>
    </row>
    <row r="959" spans="1:165" s="45" customFormat="1" x14ac:dyDescent="0.25">
      <c r="A959" s="29"/>
      <c r="B959" s="35"/>
      <c r="C959" s="35"/>
      <c r="D959" s="4"/>
      <c r="E959" s="35"/>
      <c r="F959" s="4"/>
      <c r="G959" s="35"/>
      <c r="I959" s="35"/>
      <c r="K959" s="11"/>
      <c r="M959" s="4"/>
      <c r="N959" s="46"/>
      <c r="P959" s="35"/>
      <c r="Q959" s="29"/>
      <c r="R959" s="35"/>
      <c r="T959" s="23"/>
      <c r="U959" s="23"/>
      <c r="V959" s="96"/>
      <c r="W959" s="96"/>
      <c r="X959" s="23"/>
      <c r="Y959" s="96"/>
      <c r="Z959" s="96"/>
      <c r="AA959" s="23"/>
      <c r="AB959" s="96"/>
      <c r="AC959" s="96"/>
      <c r="AD959" s="23"/>
      <c r="AE959" s="96"/>
      <c r="AF959" s="96"/>
      <c r="AG959" s="23"/>
      <c r="AH959" s="96"/>
      <c r="AI959" s="96"/>
      <c r="AJ959" s="23"/>
      <c r="AK959" s="96"/>
      <c r="AL959" s="96"/>
      <c r="AM959" s="23"/>
      <c r="AN959" s="96"/>
      <c r="AO959" s="96"/>
      <c r="AP959" s="23"/>
      <c r="AQ959" s="96"/>
      <c r="AR959" s="96"/>
      <c r="AS959" s="23"/>
      <c r="AT959" s="4"/>
      <c r="AU959" s="4"/>
      <c r="AV959" s="35"/>
      <c r="AW959" s="4"/>
      <c r="AX959" s="156"/>
      <c r="AY959" s="104"/>
      <c r="AZ959" s="7"/>
      <c r="BA959" s="12"/>
      <c r="BB959" s="12"/>
      <c r="BC959" s="7"/>
      <c r="BD959" s="12"/>
      <c r="BE959" s="12"/>
      <c r="BF959" s="4"/>
      <c r="BG959" s="12"/>
      <c r="BH959" s="36"/>
      <c r="BI959" s="147"/>
      <c r="BJ959" s="12"/>
      <c r="BK959" s="36"/>
      <c r="BL959" s="147"/>
      <c r="BM959" s="12"/>
      <c r="BN959" s="36"/>
      <c r="BO959" s="147"/>
      <c r="BP959" s="160"/>
      <c r="BQ959" s="14"/>
      <c r="BR959" s="4"/>
      <c r="BS959" s="4"/>
      <c r="BU959" s="147"/>
      <c r="BV959" s="4"/>
      <c r="BW959" s="4"/>
      <c r="BX959" s="147"/>
      <c r="BY959" s="4"/>
      <c r="CA959" s="147"/>
      <c r="CB959" s="4"/>
      <c r="CD959" s="147"/>
      <c r="CF959" s="4"/>
      <c r="CG959" s="9"/>
      <c r="CH959" s="35"/>
      <c r="CI959" s="4"/>
      <c r="CJ959" s="145"/>
      <c r="CK959" s="4"/>
      <c r="CL959" s="4"/>
      <c r="CM959" s="4"/>
      <c r="CN959" s="4"/>
      <c r="CP959" s="29"/>
      <c r="CQ959" s="33"/>
      <c r="CR959" s="78"/>
      <c r="CS959" s="78"/>
      <c r="CT959" s="78"/>
      <c r="CU959" s="78"/>
      <c r="CV959" s="78"/>
      <c r="CW959" s="78"/>
      <c r="CX959" s="78"/>
      <c r="CY959" s="78"/>
      <c r="CZ959" s="78"/>
      <c r="DA959" s="78"/>
      <c r="DB959" s="78"/>
      <c r="DC959" s="78"/>
      <c r="DD959" s="78"/>
      <c r="DE959" s="78"/>
      <c r="DF959" s="78"/>
      <c r="DG959" s="78"/>
      <c r="DH959" s="78"/>
      <c r="DI959" s="78"/>
      <c r="DJ959" s="78"/>
      <c r="DK959" s="78"/>
      <c r="DL959" s="78"/>
      <c r="DM959" s="78"/>
      <c r="DN959" s="78"/>
      <c r="DO959" s="78"/>
      <c r="DP959" s="42"/>
      <c r="DQ959" s="78"/>
      <c r="DR959" s="101"/>
      <c r="DS959" s="33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  <c r="EG959" s="29"/>
      <c r="EH959" s="29"/>
      <c r="EI959" s="29"/>
      <c r="EJ959" s="29"/>
      <c r="EK959" s="29"/>
      <c r="EL959" s="29"/>
      <c r="EM959" s="29"/>
      <c r="EN959" s="29"/>
      <c r="EO959" s="29"/>
      <c r="EP959" s="29"/>
      <c r="EQ959" s="29"/>
      <c r="ER959" s="29"/>
      <c r="ES959" s="29"/>
      <c r="ET959" s="29"/>
      <c r="EU959" s="29"/>
      <c r="EV959" s="29"/>
      <c r="EW959" s="29"/>
      <c r="EX959" s="29"/>
      <c r="EY959" s="29"/>
      <c r="EZ959" s="29"/>
      <c r="FA959" s="119"/>
      <c r="FB959" s="119"/>
      <c r="FC959" s="119"/>
      <c r="FD959" s="119"/>
      <c r="FE959" s="119"/>
      <c r="FF959" s="119"/>
      <c r="FG959" s="119"/>
      <c r="FH959" s="119"/>
      <c r="FI959" s="119"/>
    </row>
    <row r="960" spans="1:165" s="45" customFormat="1" x14ac:dyDescent="0.25">
      <c r="A960" s="29"/>
      <c r="B960" s="35"/>
      <c r="C960" s="35"/>
      <c r="D960" s="4"/>
      <c r="E960" s="35"/>
      <c r="F960" s="4"/>
      <c r="G960" s="35"/>
      <c r="I960" s="35"/>
      <c r="K960" s="11"/>
      <c r="M960" s="4"/>
      <c r="N960" s="46"/>
      <c r="P960" s="35"/>
      <c r="Q960" s="29"/>
      <c r="R960" s="35"/>
      <c r="T960" s="23"/>
      <c r="U960" s="23"/>
      <c r="V960" s="96"/>
      <c r="W960" s="96"/>
      <c r="X960" s="23"/>
      <c r="Y960" s="96"/>
      <c r="Z960" s="96"/>
      <c r="AA960" s="23"/>
      <c r="AB960" s="96"/>
      <c r="AC960" s="96"/>
      <c r="AD960" s="23"/>
      <c r="AE960" s="96"/>
      <c r="AF960" s="96"/>
      <c r="AG960" s="23"/>
      <c r="AH960" s="96"/>
      <c r="AI960" s="96"/>
      <c r="AJ960" s="23"/>
      <c r="AK960" s="96"/>
      <c r="AL960" s="96"/>
      <c r="AM960" s="23"/>
      <c r="AN960" s="96"/>
      <c r="AO960" s="96"/>
      <c r="AP960" s="23"/>
      <c r="AQ960" s="96"/>
      <c r="AR960" s="96"/>
      <c r="AS960" s="23"/>
      <c r="AT960" s="4"/>
      <c r="AU960" s="4"/>
      <c r="AV960" s="35"/>
      <c r="AW960" s="4"/>
      <c r="AX960" s="156"/>
      <c r="AY960" s="104"/>
      <c r="AZ960" s="7"/>
      <c r="BA960" s="12"/>
      <c r="BB960" s="12"/>
      <c r="BC960" s="7"/>
      <c r="BD960" s="12"/>
      <c r="BE960" s="12"/>
      <c r="BF960" s="4"/>
      <c r="BG960" s="12"/>
      <c r="BH960" s="36"/>
      <c r="BI960" s="147"/>
      <c r="BJ960" s="12"/>
      <c r="BK960" s="36"/>
      <c r="BL960" s="147"/>
      <c r="BM960" s="12"/>
      <c r="BN960" s="36"/>
      <c r="BO960" s="147"/>
      <c r="BP960" s="160"/>
      <c r="BQ960" s="14"/>
      <c r="BR960" s="4"/>
      <c r="BS960" s="4"/>
      <c r="BU960" s="147"/>
      <c r="BV960" s="4"/>
      <c r="BW960" s="4"/>
      <c r="BX960" s="147"/>
      <c r="BY960" s="4"/>
      <c r="CA960" s="147"/>
      <c r="CB960" s="4"/>
      <c r="CD960" s="147"/>
      <c r="CF960" s="4"/>
      <c r="CG960" s="9"/>
      <c r="CH960" s="35"/>
      <c r="CI960" s="4"/>
      <c r="CJ960" s="145"/>
      <c r="CK960" s="4"/>
      <c r="CL960" s="4"/>
      <c r="CM960" s="4"/>
      <c r="CN960" s="4"/>
      <c r="CP960" s="29"/>
      <c r="CQ960" s="33"/>
      <c r="CR960" s="78"/>
      <c r="CS960" s="78"/>
      <c r="CT960" s="78"/>
      <c r="CU960" s="78"/>
      <c r="CV960" s="78"/>
      <c r="CW960" s="78"/>
      <c r="CX960" s="78"/>
      <c r="CY960" s="78"/>
      <c r="CZ960" s="78"/>
      <c r="DA960" s="78"/>
      <c r="DB960" s="78"/>
      <c r="DC960" s="78"/>
      <c r="DD960" s="78"/>
      <c r="DE960" s="78"/>
      <c r="DF960" s="78"/>
      <c r="DG960" s="78"/>
      <c r="DH960" s="78"/>
      <c r="DI960" s="78"/>
      <c r="DJ960" s="78"/>
      <c r="DK960" s="78"/>
      <c r="DL960" s="78"/>
      <c r="DM960" s="78"/>
      <c r="DN960" s="78"/>
      <c r="DO960" s="78"/>
      <c r="DP960" s="42"/>
      <c r="DQ960" s="78"/>
      <c r="DR960" s="101"/>
      <c r="DS960" s="33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  <c r="EG960" s="29"/>
      <c r="EH960" s="29"/>
      <c r="EI960" s="29"/>
      <c r="EJ960" s="29"/>
      <c r="EK960" s="29"/>
      <c r="EL960" s="29"/>
      <c r="EM960" s="29"/>
      <c r="EN960" s="29"/>
      <c r="EO960" s="29"/>
      <c r="EP960" s="29"/>
      <c r="EQ960" s="29"/>
      <c r="ER960" s="29"/>
      <c r="ES960" s="29"/>
      <c r="ET960" s="29"/>
      <c r="EU960" s="29"/>
      <c r="EV960" s="29"/>
      <c r="EW960" s="29"/>
      <c r="EX960" s="29"/>
      <c r="EY960" s="29"/>
      <c r="EZ960" s="29"/>
      <c r="FA960" s="119"/>
      <c r="FB960" s="119"/>
      <c r="FC960" s="119"/>
      <c r="FD960" s="119"/>
      <c r="FE960" s="119"/>
      <c r="FF960" s="119"/>
      <c r="FG960" s="119"/>
      <c r="FH960" s="119"/>
      <c r="FI960" s="119"/>
    </row>
    <row r="961" spans="1:165" s="45" customFormat="1" x14ac:dyDescent="0.25">
      <c r="A961" s="29"/>
      <c r="B961" s="35"/>
      <c r="C961" s="35"/>
      <c r="D961" s="4"/>
      <c r="E961" s="35"/>
      <c r="F961" s="4"/>
      <c r="G961" s="35"/>
      <c r="I961" s="35"/>
      <c r="K961" s="11"/>
      <c r="M961" s="4"/>
      <c r="N961" s="46"/>
      <c r="P961" s="35"/>
      <c r="Q961" s="29"/>
      <c r="R961" s="35"/>
      <c r="T961" s="23"/>
      <c r="U961" s="23"/>
      <c r="V961" s="96"/>
      <c r="W961" s="96"/>
      <c r="X961" s="23"/>
      <c r="Y961" s="96"/>
      <c r="Z961" s="96"/>
      <c r="AA961" s="23"/>
      <c r="AB961" s="96"/>
      <c r="AC961" s="96"/>
      <c r="AD961" s="23"/>
      <c r="AE961" s="96"/>
      <c r="AF961" s="96"/>
      <c r="AG961" s="23"/>
      <c r="AH961" s="96"/>
      <c r="AI961" s="96"/>
      <c r="AJ961" s="23"/>
      <c r="AK961" s="96"/>
      <c r="AL961" s="96"/>
      <c r="AM961" s="23"/>
      <c r="AN961" s="96"/>
      <c r="AO961" s="96"/>
      <c r="AP961" s="23"/>
      <c r="AQ961" s="96"/>
      <c r="AR961" s="96"/>
      <c r="AS961" s="23"/>
      <c r="AT961" s="4"/>
      <c r="AU961" s="4"/>
      <c r="AV961" s="35"/>
      <c r="AW961" s="4"/>
      <c r="AX961" s="156"/>
      <c r="AY961" s="104"/>
      <c r="AZ961" s="7"/>
      <c r="BA961" s="12"/>
      <c r="BB961" s="12"/>
      <c r="BC961" s="7"/>
      <c r="BD961" s="12"/>
      <c r="BE961" s="12"/>
      <c r="BF961" s="4"/>
      <c r="BG961" s="12"/>
      <c r="BH961" s="36"/>
      <c r="BI961" s="147"/>
      <c r="BJ961" s="12"/>
      <c r="BK961" s="36"/>
      <c r="BL961" s="147"/>
      <c r="BM961" s="12"/>
      <c r="BN961" s="36"/>
      <c r="BO961" s="147"/>
      <c r="BP961" s="160"/>
      <c r="BQ961" s="14"/>
      <c r="BR961" s="4"/>
      <c r="BS961" s="4"/>
      <c r="BU961" s="147"/>
      <c r="BV961" s="4"/>
      <c r="BW961" s="4"/>
      <c r="BX961" s="147"/>
      <c r="BY961" s="4"/>
      <c r="CA961" s="147"/>
      <c r="CB961" s="4"/>
      <c r="CD961" s="147"/>
      <c r="CF961" s="4"/>
      <c r="CG961" s="9"/>
      <c r="CH961" s="35"/>
      <c r="CI961" s="4"/>
      <c r="CJ961" s="145"/>
      <c r="CK961" s="4"/>
      <c r="CL961" s="4"/>
      <c r="CM961" s="4"/>
      <c r="CN961" s="4"/>
      <c r="CP961" s="29"/>
      <c r="CQ961" s="33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8"/>
      <c r="DF961" s="78"/>
      <c r="DG961" s="78"/>
      <c r="DH961" s="78"/>
      <c r="DI961" s="78"/>
      <c r="DJ961" s="78"/>
      <c r="DK961" s="78"/>
      <c r="DL961" s="78"/>
      <c r="DM961" s="78"/>
      <c r="DN961" s="78"/>
      <c r="DO961" s="78"/>
      <c r="DP961" s="42"/>
      <c r="DQ961" s="78"/>
      <c r="DR961" s="101"/>
      <c r="DS961" s="33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  <c r="EG961" s="29"/>
      <c r="EH961" s="29"/>
      <c r="EI961" s="29"/>
      <c r="EJ961" s="29"/>
      <c r="EK961" s="29"/>
      <c r="EL961" s="29"/>
      <c r="EM961" s="29"/>
      <c r="EN961" s="29"/>
      <c r="EO961" s="29"/>
      <c r="EP961" s="29"/>
      <c r="EQ961" s="29"/>
      <c r="ER961" s="29"/>
      <c r="ES961" s="29"/>
      <c r="ET961" s="29"/>
      <c r="EU961" s="29"/>
      <c r="EV961" s="29"/>
      <c r="EW961" s="29"/>
      <c r="EX961" s="29"/>
      <c r="EY961" s="29"/>
      <c r="EZ961" s="29"/>
      <c r="FA961" s="119"/>
      <c r="FB961" s="119"/>
      <c r="FC961" s="119"/>
      <c r="FD961" s="119"/>
      <c r="FE961" s="119"/>
      <c r="FF961" s="119"/>
      <c r="FG961" s="119"/>
      <c r="FH961" s="119"/>
      <c r="FI961" s="119"/>
    </row>
    <row r="962" spans="1:165" s="45" customFormat="1" x14ac:dyDescent="0.25">
      <c r="A962" s="29"/>
      <c r="B962" s="35"/>
      <c r="C962" s="35"/>
      <c r="D962" s="4"/>
      <c r="E962" s="35"/>
      <c r="F962" s="4"/>
      <c r="G962" s="35"/>
      <c r="I962" s="35"/>
      <c r="K962" s="11"/>
      <c r="M962" s="4"/>
      <c r="N962" s="46"/>
      <c r="P962" s="35"/>
      <c r="Q962" s="29"/>
      <c r="R962" s="35"/>
      <c r="T962" s="23"/>
      <c r="U962" s="23"/>
      <c r="V962" s="96"/>
      <c r="W962" s="96"/>
      <c r="X962" s="23"/>
      <c r="Y962" s="96"/>
      <c r="Z962" s="96"/>
      <c r="AA962" s="23"/>
      <c r="AB962" s="96"/>
      <c r="AC962" s="96"/>
      <c r="AD962" s="23"/>
      <c r="AE962" s="96"/>
      <c r="AF962" s="96"/>
      <c r="AG962" s="23"/>
      <c r="AH962" s="96"/>
      <c r="AI962" s="96"/>
      <c r="AJ962" s="23"/>
      <c r="AK962" s="96"/>
      <c r="AL962" s="96"/>
      <c r="AM962" s="23"/>
      <c r="AN962" s="96"/>
      <c r="AO962" s="96"/>
      <c r="AP962" s="23"/>
      <c r="AQ962" s="96"/>
      <c r="AR962" s="96"/>
      <c r="AS962" s="23"/>
      <c r="AT962" s="4"/>
      <c r="AU962" s="4"/>
      <c r="AV962" s="35"/>
      <c r="AW962" s="4"/>
      <c r="AX962" s="156"/>
      <c r="AY962" s="104"/>
      <c r="AZ962" s="7"/>
      <c r="BA962" s="12"/>
      <c r="BB962" s="12"/>
      <c r="BC962" s="7"/>
      <c r="BD962" s="12"/>
      <c r="BE962" s="12"/>
      <c r="BF962" s="4"/>
      <c r="BG962" s="12"/>
      <c r="BH962" s="36"/>
      <c r="BI962" s="147"/>
      <c r="BJ962" s="12"/>
      <c r="BK962" s="36"/>
      <c r="BL962" s="147"/>
      <c r="BM962" s="12"/>
      <c r="BN962" s="36"/>
      <c r="BO962" s="147"/>
      <c r="BP962" s="160"/>
      <c r="BQ962" s="14"/>
      <c r="BR962" s="4"/>
      <c r="BS962" s="4"/>
      <c r="BU962" s="147"/>
      <c r="BV962" s="4"/>
      <c r="BW962" s="4"/>
      <c r="BX962" s="147"/>
      <c r="BY962" s="4"/>
      <c r="CA962" s="147"/>
      <c r="CB962" s="4"/>
      <c r="CD962" s="147"/>
      <c r="CF962" s="4"/>
      <c r="CG962" s="9"/>
      <c r="CH962" s="35"/>
      <c r="CI962" s="4"/>
      <c r="CJ962" s="145"/>
      <c r="CK962" s="4"/>
      <c r="CL962" s="4"/>
      <c r="CM962" s="4"/>
      <c r="CN962" s="4"/>
      <c r="CP962" s="29"/>
      <c r="CQ962" s="33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42"/>
      <c r="DQ962" s="78"/>
      <c r="DR962" s="101"/>
      <c r="DS962" s="33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  <c r="EG962" s="29"/>
      <c r="EH962" s="29"/>
      <c r="EI962" s="29"/>
      <c r="EJ962" s="29"/>
      <c r="EK962" s="29"/>
      <c r="EL962" s="29"/>
      <c r="EM962" s="29"/>
      <c r="EN962" s="29"/>
      <c r="EO962" s="29"/>
      <c r="EP962" s="29"/>
      <c r="EQ962" s="29"/>
      <c r="ER962" s="29"/>
      <c r="ES962" s="29"/>
      <c r="ET962" s="29"/>
      <c r="EU962" s="29"/>
      <c r="EV962" s="29"/>
      <c r="EW962" s="29"/>
      <c r="EX962" s="29"/>
      <c r="EY962" s="29"/>
      <c r="EZ962" s="29"/>
      <c r="FA962" s="119"/>
      <c r="FB962" s="119"/>
      <c r="FC962" s="119"/>
      <c r="FD962" s="119"/>
      <c r="FE962" s="119"/>
      <c r="FF962" s="119"/>
      <c r="FG962" s="119"/>
      <c r="FH962" s="119"/>
      <c r="FI962" s="119"/>
    </row>
    <row r="963" spans="1:165" s="45" customFormat="1" x14ac:dyDescent="0.25">
      <c r="A963" s="29"/>
      <c r="B963" s="35"/>
      <c r="C963" s="35"/>
      <c r="D963" s="4"/>
      <c r="E963" s="35"/>
      <c r="F963" s="4"/>
      <c r="G963" s="35"/>
      <c r="I963" s="35"/>
      <c r="K963" s="11"/>
      <c r="M963" s="4"/>
      <c r="N963" s="46"/>
      <c r="P963" s="35"/>
      <c r="Q963" s="29"/>
      <c r="R963" s="35"/>
      <c r="T963" s="23"/>
      <c r="U963" s="23"/>
      <c r="V963" s="96"/>
      <c r="W963" s="96"/>
      <c r="X963" s="23"/>
      <c r="Y963" s="96"/>
      <c r="Z963" s="96"/>
      <c r="AA963" s="23"/>
      <c r="AB963" s="96"/>
      <c r="AC963" s="96"/>
      <c r="AD963" s="23"/>
      <c r="AE963" s="96"/>
      <c r="AF963" s="96"/>
      <c r="AG963" s="23"/>
      <c r="AH963" s="96"/>
      <c r="AI963" s="96"/>
      <c r="AJ963" s="23"/>
      <c r="AK963" s="96"/>
      <c r="AL963" s="96"/>
      <c r="AM963" s="23"/>
      <c r="AN963" s="96"/>
      <c r="AO963" s="96"/>
      <c r="AP963" s="23"/>
      <c r="AQ963" s="96"/>
      <c r="AR963" s="96"/>
      <c r="AS963" s="23"/>
      <c r="AT963" s="4"/>
      <c r="AU963" s="4"/>
      <c r="AV963" s="35"/>
      <c r="AW963" s="4"/>
      <c r="AX963" s="156"/>
      <c r="AY963" s="104"/>
      <c r="AZ963" s="7"/>
      <c r="BA963" s="12"/>
      <c r="BB963" s="12"/>
      <c r="BC963" s="7"/>
      <c r="BD963" s="12"/>
      <c r="BE963" s="12"/>
      <c r="BF963" s="4"/>
      <c r="BG963" s="12"/>
      <c r="BH963" s="36"/>
      <c r="BI963" s="147"/>
      <c r="BJ963" s="12"/>
      <c r="BK963" s="36"/>
      <c r="BL963" s="147"/>
      <c r="BM963" s="12"/>
      <c r="BN963" s="36"/>
      <c r="BO963" s="147"/>
      <c r="BP963" s="160"/>
      <c r="BQ963" s="14"/>
      <c r="BR963" s="4"/>
      <c r="BS963" s="4"/>
      <c r="BU963" s="147"/>
      <c r="BV963" s="4"/>
      <c r="BW963" s="4"/>
      <c r="BX963" s="147"/>
      <c r="BY963" s="4"/>
      <c r="CA963" s="147"/>
      <c r="CB963" s="4"/>
      <c r="CD963" s="147"/>
      <c r="CF963" s="4"/>
      <c r="CG963" s="9"/>
      <c r="CH963" s="35"/>
      <c r="CI963" s="4"/>
      <c r="CJ963" s="145"/>
      <c r="CK963" s="4"/>
      <c r="CL963" s="4"/>
      <c r="CM963" s="4"/>
      <c r="CN963" s="4"/>
      <c r="CP963" s="29"/>
      <c r="CQ963" s="33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42"/>
      <c r="DQ963" s="78"/>
      <c r="DR963" s="101"/>
      <c r="DS963" s="33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  <c r="EG963" s="29"/>
      <c r="EH963" s="29"/>
      <c r="EI963" s="29"/>
      <c r="EJ963" s="29"/>
      <c r="EK963" s="29"/>
      <c r="EL963" s="29"/>
      <c r="EM963" s="29"/>
      <c r="EN963" s="29"/>
      <c r="EO963" s="29"/>
      <c r="EP963" s="29"/>
      <c r="EQ963" s="29"/>
      <c r="ER963" s="29"/>
      <c r="ES963" s="29"/>
      <c r="ET963" s="29"/>
      <c r="EU963" s="29"/>
      <c r="EV963" s="29"/>
      <c r="EW963" s="29"/>
      <c r="EX963" s="29"/>
      <c r="EY963" s="29"/>
      <c r="EZ963" s="29"/>
      <c r="FA963" s="119"/>
      <c r="FB963" s="119"/>
      <c r="FC963" s="119"/>
      <c r="FD963" s="119"/>
      <c r="FE963" s="119"/>
      <c r="FF963" s="119"/>
      <c r="FG963" s="119"/>
      <c r="FH963" s="119"/>
      <c r="FI963" s="119"/>
    </row>
    <row r="964" spans="1:165" s="45" customFormat="1" x14ac:dyDescent="0.25">
      <c r="A964" s="29"/>
      <c r="B964" s="35"/>
      <c r="C964" s="35"/>
      <c r="D964" s="4"/>
      <c r="E964" s="35"/>
      <c r="F964" s="4"/>
      <c r="G964" s="35"/>
      <c r="I964" s="35"/>
      <c r="K964" s="11"/>
      <c r="M964" s="4"/>
      <c r="N964" s="46"/>
      <c r="P964" s="35"/>
      <c r="Q964" s="29"/>
      <c r="R964" s="35"/>
      <c r="T964" s="23"/>
      <c r="U964" s="23"/>
      <c r="V964" s="96"/>
      <c r="W964" s="96"/>
      <c r="X964" s="23"/>
      <c r="Y964" s="96"/>
      <c r="Z964" s="96"/>
      <c r="AA964" s="23"/>
      <c r="AB964" s="96"/>
      <c r="AC964" s="96"/>
      <c r="AD964" s="23"/>
      <c r="AE964" s="96"/>
      <c r="AF964" s="96"/>
      <c r="AG964" s="23"/>
      <c r="AH964" s="96"/>
      <c r="AI964" s="96"/>
      <c r="AJ964" s="23"/>
      <c r="AK964" s="96"/>
      <c r="AL964" s="96"/>
      <c r="AM964" s="23"/>
      <c r="AN964" s="96"/>
      <c r="AO964" s="96"/>
      <c r="AP964" s="23"/>
      <c r="AQ964" s="96"/>
      <c r="AR964" s="96"/>
      <c r="AS964" s="23"/>
      <c r="AT964" s="4"/>
      <c r="AU964" s="4"/>
      <c r="AV964" s="35"/>
      <c r="AW964" s="4"/>
      <c r="AX964" s="156"/>
      <c r="AY964" s="104"/>
      <c r="AZ964" s="7"/>
      <c r="BA964" s="12"/>
      <c r="BB964" s="12"/>
      <c r="BC964" s="7"/>
      <c r="BD964" s="12"/>
      <c r="BE964" s="12"/>
      <c r="BF964" s="4"/>
      <c r="BG964" s="12"/>
      <c r="BH964" s="36"/>
      <c r="BI964" s="147"/>
      <c r="BJ964" s="12"/>
      <c r="BK964" s="36"/>
      <c r="BL964" s="147"/>
      <c r="BM964" s="12"/>
      <c r="BN964" s="36"/>
      <c r="BO964" s="147"/>
      <c r="BP964" s="160"/>
      <c r="BQ964" s="14"/>
      <c r="BR964" s="4"/>
      <c r="BS964" s="4"/>
      <c r="BU964" s="147"/>
      <c r="BV964" s="4"/>
      <c r="BW964" s="4"/>
      <c r="BX964" s="147"/>
      <c r="BY964" s="4"/>
      <c r="CA964" s="147"/>
      <c r="CB964" s="4"/>
      <c r="CD964" s="147"/>
      <c r="CF964" s="4"/>
      <c r="CG964" s="9"/>
      <c r="CH964" s="35"/>
      <c r="CI964" s="4"/>
      <c r="CJ964" s="145"/>
      <c r="CK964" s="4"/>
      <c r="CL964" s="4"/>
      <c r="CM964" s="4"/>
      <c r="CN964" s="4"/>
      <c r="CP964" s="29"/>
      <c r="CQ964" s="33"/>
      <c r="CR964" s="78"/>
      <c r="CS964" s="78"/>
      <c r="CT964" s="78"/>
      <c r="CU964" s="78"/>
      <c r="CV964" s="78"/>
      <c r="CW964" s="78"/>
      <c r="CX964" s="78"/>
      <c r="CY964" s="78"/>
      <c r="CZ964" s="78"/>
      <c r="DA964" s="78"/>
      <c r="DB964" s="78"/>
      <c r="DC964" s="78"/>
      <c r="DD964" s="78"/>
      <c r="DE964" s="78"/>
      <c r="DF964" s="78"/>
      <c r="DG964" s="78"/>
      <c r="DH964" s="78"/>
      <c r="DI964" s="78"/>
      <c r="DJ964" s="78"/>
      <c r="DK964" s="78"/>
      <c r="DL964" s="78"/>
      <c r="DM964" s="78"/>
      <c r="DN964" s="78"/>
      <c r="DO964" s="78"/>
      <c r="DP964" s="42"/>
      <c r="DQ964" s="78"/>
      <c r="DR964" s="101"/>
      <c r="DS964" s="33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  <c r="EG964" s="29"/>
      <c r="EH964" s="29"/>
      <c r="EI964" s="29"/>
      <c r="EJ964" s="29"/>
      <c r="EK964" s="29"/>
      <c r="EL964" s="29"/>
      <c r="EM964" s="29"/>
      <c r="EN964" s="29"/>
      <c r="EO964" s="29"/>
      <c r="EP964" s="29"/>
      <c r="EQ964" s="29"/>
      <c r="ER964" s="29"/>
      <c r="ES964" s="29"/>
      <c r="ET964" s="29"/>
      <c r="EU964" s="29"/>
      <c r="EV964" s="29"/>
      <c r="EW964" s="29"/>
      <c r="EX964" s="29"/>
      <c r="EY964" s="29"/>
      <c r="EZ964" s="29"/>
      <c r="FA964" s="119"/>
      <c r="FB964" s="119"/>
      <c r="FC964" s="119"/>
      <c r="FD964" s="119"/>
      <c r="FE964" s="119"/>
      <c r="FF964" s="119"/>
      <c r="FG964" s="119"/>
      <c r="FH964" s="119"/>
      <c r="FI964" s="119"/>
    </row>
    <row r="965" spans="1:165" s="45" customFormat="1" x14ac:dyDescent="0.25">
      <c r="A965" s="29"/>
      <c r="B965" s="35"/>
      <c r="C965" s="35"/>
      <c r="D965" s="4"/>
      <c r="E965" s="35"/>
      <c r="F965" s="4"/>
      <c r="G965" s="35"/>
      <c r="I965" s="35"/>
      <c r="K965" s="11"/>
      <c r="M965" s="4"/>
      <c r="N965" s="46"/>
      <c r="P965" s="35"/>
      <c r="Q965" s="29"/>
      <c r="R965" s="35"/>
      <c r="T965" s="23"/>
      <c r="U965" s="23"/>
      <c r="V965" s="96"/>
      <c r="W965" s="96"/>
      <c r="X965" s="23"/>
      <c r="Y965" s="96"/>
      <c r="Z965" s="96"/>
      <c r="AA965" s="23"/>
      <c r="AB965" s="96"/>
      <c r="AC965" s="96"/>
      <c r="AD965" s="23"/>
      <c r="AE965" s="96"/>
      <c r="AF965" s="96"/>
      <c r="AG965" s="23"/>
      <c r="AH965" s="96"/>
      <c r="AI965" s="96"/>
      <c r="AJ965" s="23"/>
      <c r="AK965" s="96"/>
      <c r="AL965" s="96"/>
      <c r="AM965" s="23"/>
      <c r="AN965" s="96"/>
      <c r="AO965" s="96"/>
      <c r="AP965" s="23"/>
      <c r="AQ965" s="96"/>
      <c r="AR965" s="96"/>
      <c r="AS965" s="23"/>
      <c r="AT965" s="4"/>
      <c r="AU965" s="4"/>
      <c r="AV965" s="35"/>
      <c r="AW965" s="4"/>
      <c r="AX965" s="156"/>
      <c r="AY965" s="104"/>
      <c r="AZ965" s="7"/>
      <c r="BA965" s="12"/>
      <c r="BB965" s="12"/>
      <c r="BC965" s="7"/>
      <c r="BD965" s="12"/>
      <c r="BE965" s="12"/>
      <c r="BF965" s="4"/>
      <c r="BG965" s="12"/>
      <c r="BH965" s="36"/>
      <c r="BI965" s="147"/>
      <c r="BJ965" s="12"/>
      <c r="BK965" s="36"/>
      <c r="BL965" s="147"/>
      <c r="BM965" s="12"/>
      <c r="BN965" s="36"/>
      <c r="BO965" s="147"/>
      <c r="BP965" s="160"/>
      <c r="BQ965" s="14"/>
      <c r="BR965" s="4"/>
      <c r="BS965" s="4"/>
      <c r="BU965" s="147"/>
      <c r="BV965" s="4"/>
      <c r="BW965" s="4"/>
      <c r="BX965" s="147"/>
      <c r="BY965" s="4"/>
      <c r="CA965" s="147"/>
      <c r="CB965" s="4"/>
      <c r="CD965" s="147"/>
      <c r="CF965" s="4"/>
      <c r="CG965" s="9"/>
      <c r="CH965" s="35"/>
      <c r="CI965" s="4"/>
      <c r="CJ965" s="145"/>
      <c r="CK965" s="4"/>
      <c r="CL965" s="4"/>
      <c r="CM965" s="4"/>
      <c r="CN965" s="4"/>
      <c r="CP965" s="29"/>
      <c r="CQ965" s="33"/>
      <c r="CR965" s="78"/>
      <c r="CS965" s="78"/>
      <c r="CT965" s="78"/>
      <c r="CU965" s="78"/>
      <c r="CV965" s="78"/>
      <c r="CW965" s="78"/>
      <c r="CX965" s="78"/>
      <c r="CY965" s="78"/>
      <c r="CZ965" s="78"/>
      <c r="DA965" s="78"/>
      <c r="DB965" s="78"/>
      <c r="DC965" s="78"/>
      <c r="DD965" s="78"/>
      <c r="DE965" s="78"/>
      <c r="DF965" s="78"/>
      <c r="DG965" s="78"/>
      <c r="DH965" s="78"/>
      <c r="DI965" s="78"/>
      <c r="DJ965" s="78"/>
      <c r="DK965" s="78"/>
      <c r="DL965" s="78"/>
      <c r="DM965" s="78"/>
      <c r="DN965" s="78"/>
      <c r="DO965" s="78"/>
      <c r="DP965" s="42"/>
      <c r="DQ965" s="78"/>
      <c r="DR965" s="101"/>
      <c r="DS965" s="33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  <c r="EK965" s="29"/>
      <c r="EL965" s="29"/>
      <c r="EM965" s="29"/>
      <c r="EN965" s="29"/>
      <c r="EO965" s="29"/>
      <c r="EP965" s="29"/>
      <c r="EQ965" s="29"/>
      <c r="ER965" s="29"/>
      <c r="ES965" s="29"/>
      <c r="ET965" s="29"/>
      <c r="EU965" s="29"/>
      <c r="EV965" s="29"/>
      <c r="EW965" s="29"/>
      <c r="EX965" s="29"/>
      <c r="EY965" s="29"/>
      <c r="EZ965" s="29"/>
      <c r="FA965" s="119"/>
      <c r="FB965" s="119"/>
      <c r="FC965" s="119"/>
      <c r="FD965" s="119"/>
      <c r="FE965" s="119"/>
      <c r="FF965" s="119"/>
      <c r="FG965" s="119"/>
      <c r="FH965" s="119"/>
      <c r="FI965" s="119"/>
    </row>
    <row r="966" spans="1:165" s="45" customFormat="1" x14ac:dyDescent="0.25">
      <c r="A966" s="29"/>
      <c r="B966" s="35"/>
      <c r="C966" s="35"/>
      <c r="D966" s="4"/>
      <c r="E966" s="35"/>
      <c r="F966" s="4"/>
      <c r="G966" s="35"/>
      <c r="I966" s="35"/>
      <c r="K966" s="11"/>
      <c r="M966" s="4"/>
      <c r="N966" s="46"/>
      <c r="P966" s="35"/>
      <c r="Q966" s="29"/>
      <c r="R966" s="35"/>
      <c r="T966" s="23"/>
      <c r="U966" s="23"/>
      <c r="V966" s="96"/>
      <c r="W966" s="96"/>
      <c r="X966" s="23"/>
      <c r="Y966" s="96"/>
      <c r="Z966" s="96"/>
      <c r="AA966" s="23"/>
      <c r="AB966" s="96"/>
      <c r="AC966" s="96"/>
      <c r="AD966" s="23"/>
      <c r="AE966" s="96"/>
      <c r="AF966" s="96"/>
      <c r="AG966" s="23"/>
      <c r="AH966" s="96"/>
      <c r="AI966" s="96"/>
      <c r="AJ966" s="23"/>
      <c r="AK966" s="96"/>
      <c r="AL966" s="96"/>
      <c r="AM966" s="23"/>
      <c r="AN966" s="96"/>
      <c r="AO966" s="96"/>
      <c r="AP966" s="23"/>
      <c r="AQ966" s="96"/>
      <c r="AR966" s="96"/>
      <c r="AS966" s="23"/>
      <c r="AT966" s="4"/>
      <c r="AU966" s="4"/>
      <c r="AV966" s="35"/>
      <c r="AW966" s="4"/>
      <c r="AX966" s="156"/>
      <c r="AY966" s="104"/>
      <c r="AZ966" s="7"/>
      <c r="BA966" s="12"/>
      <c r="BB966" s="12"/>
      <c r="BC966" s="7"/>
      <c r="BD966" s="12"/>
      <c r="BE966" s="12"/>
      <c r="BF966" s="4"/>
      <c r="BG966" s="12"/>
      <c r="BH966" s="36"/>
      <c r="BI966" s="147"/>
      <c r="BJ966" s="12"/>
      <c r="BK966" s="36"/>
      <c r="BL966" s="147"/>
      <c r="BM966" s="12"/>
      <c r="BN966" s="36"/>
      <c r="BO966" s="147"/>
      <c r="BP966" s="160"/>
      <c r="BQ966" s="14"/>
      <c r="BR966" s="4"/>
      <c r="BS966" s="4"/>
      <c r="BU966" s="147"/>
      <c r="BV966" s="4"/>
      <c r="BW966" s="4"/>
      <c r="BX966" s="147"/>
      <c r="BY966" s="4"/>
      <c r="CA966" s="147"/>
      <c r="CB966" s="4"/>
      <c r="CD966" s="147"/>
      <c r="CF966" s="4"/>
      <c r="CG966" s="9"/>
      <c r="CH966" s="35"/>
      <c r="CI966" s="4"/>
      <c r="CJ966" s="145"/>
      <c r="CK966" s="4"/>
      <c r="CL966" s="4"/>
      <c r="CM966" s="4"/>
      <c r="CN966" s="4"/>
      <c r="CP966" s="29"/>
      <c r="CQ966" s="33"/>
      <c r="CR966" s="78"/>
      <c r="CS966" s="78"/>
      <c r="CT966" s="78"/>
      <c r="CU966" s="78"/>
      <c r="CV966" s="78"/>
      <c r="CW966" s="78"/>
      <c r="CX966" s="78"/>
      <c r="CY966" s="78"/>
      <c r="CZ966" s="78"/>
      <c r="DA966" s="78"/>
      <c r="DB966" s="78"/>
      <c r="DC966" s="78"/>
      <c r="DD966" s="78"/>
      <c r="DE966" s="78"/>
      <c r="DF966" s="78"/>
      <c r="DG966" s="78"/>
      <c r="DH966" s="78"/>
      <c r="DI966" s="78"/>
      <c r="DJ966" s="78"/>
      <c r="DK966" s="78"/>
      <c r="DL966" s="78"/>
      <c r="DM966" s="78"/>
      <c r="DN966" s="78"/>
      <c r="DO966" s="78"/>
      <c r="DP966" s="42"/>
      <c r="DQ966" s="78"/>
      <c r="DR966" s="101"/>
      <c r="DS966" s="33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119"/>
      <c r="FB966" s="119"/>
      <c r="FC966" s="119"/>
      <c r="FD966" s="119"/>
      <c r="FE966" s="119"/>
      <c r="FF966" s="119"/>
      <c r="FG966" s="119"/>
      <c r="FH966" s="119"/>
      <c r="FI966" s="119"/>
    </row>
    <row r="967" spans="1:165" s="45" customFormat="1" x14ac:dyDescent="0.25">
      <c r="A967" s="29"/>
      <c r="B967" s="35"/>
      <c r="C967" s="35"/>
      <c r="D967" s="4"/>
      <c r="E967" s="35"/>
      <c r="F967" s="4"/>
      <c r="G967" s="35"/>
      <c r="I967" s="35"/>
      <c r="K967" s="11"/>
      <c r="M967" s="4"/>
      <c r="N967" s="46"/>
      <c r="P967" s="35"/>
      <c r="Q967" s="29"/>
      <c r="R967" s="35"/>
      <c r="T967" s="23"/>
      <c r="U967" s="23"/>
      <c r="V967" s="96"/>
      <c r="W967" s="96"/>
      <c r="X967" s="23"/>
      <c r="Y967" s="96"/>
      <c r="Z967" s="96"/>
      <c r="AA967" s="23"/>
      <c r="AB967" s="96"/>
      <c r="AC967" s="96"/>
      <c r="AD967" s="23"/>
      <c r="AE967" s="96"/>
      <c r="AF967" s="96"/>
      <c r="AG967" s="23"/>
      <c r="AH967" s="96"/>
      <c r="AI967" s="96"/>
      <c r="AJ967" s="23"/>
      <c r="AK967" s="96"/>
      <c r="AL967" s="96"/>
      <c r="AM967" s="23"/>
      <c r="AN967" s="96"/>
      <c r="AO967" s="96"/>
      <c r="AP967" s="23"/>
      <c r="AQ967" s="96"/>
      <c r="AR967" s="96"/>
      <c r="AS967" s="23"/>
      <c r="AT967" s="4"/>
      <c r="AU967" s="4"/>
      <c r="AV967" s="35"/>
      <c r="AW967" s="4"/>
      <c r="AX967" s="156"/>
      <c r="AY967" s="104"/>
      <c r="AZ967" s="7"/>
      <c r="BA967" s="12"/>
      <c r="BB967" s="12"/>
      <c r="BC967" s="7"/>
      <c r="BD967" s="12"/>
      <c r="BE967" s="12"/>
      <c r="BF967" s="4"/>
      <c r="BG967" s="12"/>
      <c r="BH967" s="36"/>
      <c r="BI967" s="147"/>
      <c r="BJ967" s="12"/>
      <c r="BK967" s="36"/>
      <c r="BL967" s="147"/>
      <c r="BM967" s="12"/>
      <c r="BN967" s="36"/>
      <c r="BO967" s="147"/>
      <c r="BP967" s="160"/>
      <c r="BQ967" s="14"/>
      <c r="BR967" s="4"/>
      <c r="BS967" s="4"/>
      <c r="BU967" s="147"/>
      <c r="BV967" s="4"/>
      <c r="BW967" s="4"/>
      <c r="BX967" s="147"/>
      <c r="BY967" s="4"/>
      <c r="CA967" s="147"/>
      <c r="CB967" s="4"/>
      <c r="CD967" s="147"/>
      <c r="CF967" s="4"/>
      <c r="CG967" s="9"/>
      <c r="CH967" s="35"/>
      <c r="CI967" s="4"/>
      <c r="CJ967" s="145"/>
      <c r="CK967" s="4"/>
      <c r="CL967" s="4"/>
      <c r="CM967" s="4"/>
      <c r="CN967" s="4"/>
      <c r="CP967" s="29"/>
      <c r="CQ967" s="33"/>
      <c r="CR967" s="78"/>
      <c r="CS967" s="78"/>
      <c r="CT967" s="78"/>
      <c r="CU967" s="78"/>
      <c r="CV967" s="78"/>
      <c r="CW967" s="78"/>
      <c r="CX967" s="78"/>
      <c r="CY967" s="78"/>
      <c r="CZ967" s="78"/>
      <c r="DA967" s="78"/>
      <c r="DB967" s="78"/>
      <c r="DC967" s="78"/>
      <c r="DD967" s="78"/>
      <c r="DE967" s="78"/>
      <c r="DF967" s="78"/>
      <c r="DG967" s="78"/>
      <c r="DH967" s="78"/>
      <c r="DI967" s="78"/>
      <c r="DJ967" s="78"/>
      <c r="DK967" s="78"/>
      <c r="DL967" s="78"/>
      <c r="DM967" s="78"/>
      <c r="DN967" s="78"/>
      <c r="DO967" s="78"/>
      <c r="DP967" s="42"/>
      <c r="DQ967" s="78"/>
      <c r="DR967" s="101"/>
      <c r="DS967" s="33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  <c r="EG967" s="29"/>
      <c r="EH967" s="29"/>
      <c r="EI967" s="29"/>
      <c r="EJ967" s="29"/>
      <c r="EK967" s="29"/>
      <c r="EL967" s="29"/>
      <c r="EM967" s="29"/>
      <c r="EN967" s="29"/>
      <c r="EO967" s="29"/>
      <c r="EP967" s="29"/>
      <c r="EQ967" s="29"/>
      <c r="ER967" s="29"/>
      <c r="ES967" s="29"/>
      <c r="ET967" s="29"/>
      <c r="EU967" s="29"/>
      <c r="EV967" s="29"/>
      <c r="EW967" s="29"/>
      <c r="EX967" s="29"/>
      <c r="EY967" s="29"/>
      <c r="EZ967" s="29"/>
      <c r="FA967" s="119"/>
      <c r="FB967" s="119"/>
      <c r="FC967" s="119"/>
      <c r="FD967" s="119"/>
      <c r="FE967" s="119"/>
      <c r="FF967" s="119"/>
      <c r="FG967" s="119"/>
      <c r="FH967" s="119"/>
      <c r="FI967" s="119"/>
    </row>
    <row r="968" spans="1:165" s="45" customFormat="1" x14ac:dyDescent="0.25">
      <c r="A968" s="29"/>
      <c r="B968" s="35"/>
      <c r="C968" s="35"/>
      <c r="D968" s="4"/>
      <c r="E968" s="35"/>
      <c r="F968" s="4"/>
      <c r="G968" s="35"/>
      <c r="I968" s="35"/>
      <c r="K968" s="11"/>
      <c r="M968" s="4"/>
      <c r="N968" s="46"/>
      <c r="P968" s="35"/>
      <c r="Q968" s="29"/>
      <c r="R968" s="35"/>
      <c r="T968" s="23"/>
      <c r="U968" s="23"/>
      <c r="V968" s="96"/>
      <c r="W968" s="96"/>
      <c r="X968" s="23"/>
      <c r="Y968" s="96"/>
      <c r="Z968" s="96"/>
      <c r="AA968" s="23"/>
      <c r="AB968" s="96"/>
      <c r="AC968" s="96"/>
      <c r="AD968" s="23"/>
      <c r="AE968" s="96"/>
      <c r="AF968" s="96"/>
      <c r="AG968" s="23"/>
      <c r="AH968" s="96"/>
      <c r="AI968" s="96"/>
      <c r="AJ968" s="23"/>
      <c r="AK968" s="96"/>
      <c r="AL968" s="96"/>
      <c r="AM968" s="23"/>
      <c r="AN968" s="96"/>
      <c r="AO968" s="96"/>
      <c r="AP968" s="23"/>
      <c r="AQ968" s="96"/>
      <c r="AR968" s="96"/>
      <c r="AS968" s="23"/>
      <c r="AT968" s="4"/>
      <c r="AU968" s="4"/>
      <c r="AV968" s="35"/>
      <c r="AW968" s="4"/>
      <c r="AX968" s="156"/>
      <c r="AY968" s="104"/>
      <c r="AZ968" s="7"/>
      <c r="BA968" s="12"/>
      <c r="BB968" s="12"/>
      <c r="BC968" s="7"/>
      <c r="BD968" s="12"/>
      <c r="BE968" s="12"/>
      <c r="BF968" s="4"/>
      <c r="BG968" s="12"/>
      <c r="BH968" s="36"/>
      <c r="BI968" s="147"/>
      <c r="BJ968" s="12"/>
      <c r="BK968" s="36"/>
      <c r="BL968" s="147"/>
      <c r="BM968" s="12"/>
      <c r="BN968" s="36"/>
      <c r="BO968" s="147"/>
      <c r="BP968" s="160"/>
      <c r="BQ968" s="14"/>
      <c r="BR968" s="4"/>
      <c r="BS968" s="4"/>
      <c r="BU968" s="147"/>
      <c r="BV968" s="4"/>
      <c r="BW968" s="4"/>
      <c r="BX968" s="147"/>
      <c r="BY968" s="4"/>
      <c r="CA968" s="147"/>
      <c r="CB968" s="4"/>
      <c r="CD968" s="147"/>
      <c r="CF968" s="4"/>
      <c r="CG968" s="9"/>
      <c r="CH968" s="35"/>
      <c r="CI968" s="4"/>
      <c r="CJ968" s="145"/>
      <c r="CK968" s="4"/>
      <c r="CL968" s="4"/>
      <c r="CM968" s="4"/>
      <c r="CN968" s="4"/>
      <c r="CP968" s="29"/>
      <c r="CQ968" s="33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42"/>
      <c r="DQ968" s="78"/>
      <c r="DR968" s="101"/>
      <c r="DS968" s="33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  <c r="EG968" s="29"/>
      <c r="EH968" s="29"/>
      <c r="EI968" s="29"/>
      <c r="EJ968" s="29"/>
      <c r="EK968" s="29"/>
      <c r="EL968" s="29"/>
      <c r="EM968" s="29"/>
      <c r="EN968" s="29"/>
      <c r="EO968" s="29"/>
      <c r="EP968" s="29"/>
      <c r="EQ968" s="29"/>
      <c r="ER968" s="29"/>
      <c r="ES968" s="29"/>
      <c r="ET968" s="29"/>
      <c r="EU968" s="29"/>
      <c r="EV968" s="29"/>
      <c r="EW968" s="29"/>
      <c r="EX968" s="29"/>
      <c r="EY968" s="29"/>
      <c r="EZ968" s="29"/>
      <c r="FA968" s="119"/>
      <c r="FB968" s="119"/>
      <c r="FC968" s="119"/>
      <c r="FD968" s="119"/>
      <c r="FE968" s="119"/>
      <c r="FF968" s="119"/>
      <c r="FG968" s="119"/>
      <c r="FH968" s="119"/>
      <c r="FI968" s="119"/>
    </row>
    <row r="969" spans="1:165" s="45" customFormat="1" x14ac:dyDescent="0.25">
      <c r="A969" s="29"/>
      <c r="B969" s="35"/>
      <c r="C969" s="35"/>
      <c r="D969" s="4"/>
      <c r="E969" s="35"/>
      <c r="F969" s="4"/>
      <c r="G969" s="35"/>
      <c r="I969" s="35"/>
      <c r="K969" s="11"/>
      <c r="M969" s="4"/>
      <c r="N969" s="46"/>
      <c r="P969" s="35"/>
      <c r="Q969" s="29"/>
      <c r="R969" s="35"/>
      <c r="T969" s="23"/>
      <c r="U969" s="23"/>
      <c r="V969" s="96"/>
      <c r="W969" s="96"/>
      <c r="X969" s="23"/>
      <c r="Y969" s="96"/>
      <c r="Z969" s="96"/>
      <c r="AA969" s="23"/>
      <c r="AB969" s="96"/>
      <c r="AC969" s="96"/>
      <c r="AD969" s="23"/>
      <c r="AE969" s="96"/>
      <c r="AF969" s="96"/>
      <c r="AG969" s="23"/>
      <c r="AH969" s="96"/>
      <c r="AI969" s="96"/>
      <c r="AJ969" s="23"/>
      <c r="AK969" s="96"/>
      <c r="AL969" s="96"/>
      <c r="AM969" s="23"/>
      <c r="AN969" s="96"/>
      <c r="AO969" s="96"/>
      <c r="AP969" s="23"/>
      <c r="AQ969" s="96"/>
      <c r="AR969" s="96"/>
      <c r="AS969" s="23"/>
      <c r="AT969" s="4"/>
      <c r="AU969" s="4"/>
      <c r="AV969" s="35"/>
      <c r="AW969" s="4"/>
      <c r="AX969" s="156"/>
      <c r="AY969" s="104"/>
      <c r="AZ969" s="7"/>
      <c r="BA969" s="12"/>
      <c r="BB969" s="12"/>
      <c r="BC969" s="7"/>
      <c r="BD969" s="12"/>
      <c r="BE969" s="12"/>
      <c r="BF969" s="4"/>
      <c r="BG969" s="12"/>
      <c r="BH969" s="36"/>
      <c r="BI969" s="147"/>
      <c r="BJ969" s="12"/>
      <c r="BK969" s="36"/>
      <c r="BL969" s="147"/>
      <c r="BM969" s="12"/>
      <c r="BN969" s="36"/>
      <c r="BO969" s="147"/>
      <c r="BP969" s="160"/>
      <c r="BQ969" s="14"/>
      <c r="BR969" s="4"/>
      <c r="BS969" s="4"/>
      <c r="BU969" s="147"/>
      <c r="BV969" s="4"/>
      <c r="BW969" s="4"/>
      <c r="BX969" s="147"/>
      <c r="BY969" s="4"/>
      <c r="CA969" s="147"/>
      <c r="CB969" s="4"/>
      <c r="CD969" s="147"/>
      <c r="CF969" s="4"/>
      <c r="CG969" s="9"/>
      <c r="CH969" s="35"/>
      <c r="CI969" s="4"/>
      <c r="CJ969" s="145"/>
      <c r="CK969" s="4"/>
      <c r="CL969" s="4"/>
      <c r="CM969" s="4"/>
      <c r="CN969" s="4"/>
      <c r="CP969" s="29"/>
      <c r="CQ969" s="33"/>
      <c r="CR969" s="78"/>
      <c r="CS969" s="78"/>
      <c r="CT969" s="78"/>
      <c r="CU969" s="78"/>
      <c r="CV969" s="78"/>
      <c r="CW969" s="78"/>
      <c r="CX969" s="78"/>
      <c r="CY969" s="78"/>
      <c r="CZ969" s="78"/>
      <c r="DA969" s="78"/>
      <c r="DB969" s="78"/>
      <c r="DC969" s="78"/>
      <c r="DD969" s="78"/>
      <c r="DE969" s="78"/>
      <c r="DF969" s="78"/>
      <c r="DG969" s="78"/>
      <c r="DH969" s="78"/>
      <c r="DI969" s="78"/>
      <c r="DJ969" s="78"/>
      <c r="DK969" s="78"/>
      <c r="DL969" s="78"/>
      <c r="DM969" s="78"/>
      <c r="DN969" s="78"/>
      <c r="DO969" s="78"/>
      <c r="DP969" s="42"/>
      <c r="DQ969" s="78"/>
      <c r="DR969" s="101"/>
      <c r="DS969" s="33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  <c r="EG969" s="29"/>
      <c r="EH969" s="29"/>
      <c r="EI969" s="29"/>
      <c r="EJ969" s="29"/>
      <c r="EK969" s="29"/>
      <c r="EL969" s="29"/>
      <c r="EM969" s="29"/>
      <c r="EN969" s="29"/>
      <c r="EO969" s="29"/>
      <c r="EP969" s="29"/>
      <c r="EQ969" s="29"/>
      <c r="ER969" s="29"/>
      <c r="ES969" s="29"/>
      <c r="ET969" s="29"/>
      <c r="EU969" s="29"/>
      <c r="EV969" s="29"/>
      <c r="EW969" s="29"/>
      <c r="EX969" s="29"/>
      <c r="EY969" s="29"/>
      <c r="EZ969" s="29"/>
      <c r="FA969" s="119"/>
      <c r="FB969" s="119"/>
      <c r="FC969" s="119"/>
      <c r="FD969" s="119"/>
      <c r="FE969" s="119"/>
      <c r="FF969" s="119"/>
      <c r="FG969" s="119"/>
      <c r="FH969" s="119"/>
      <c r="FI969" s="119"/>
    </row>
    <row r="970" spans="1:165" s="45" customFormat="1" x14ac:dyDescent="0.25">
      <c r="A970" s="29"/>
      <c r="B970" s="35"/>
      <c r="C970" s="35"/>
      <c r="D970" s="4"/>
      <c r="E970" s="35"/>
      <c r="F970" s="4"/>
      <c r="G970" s="35"/>
      <c r="I970" s="35"/>
      <c r="K970" s="11"/>
      <c r="M970" s="4"/>
      <c r="N970" s="46"/>
      <c r="P970" s="35"/>
      <c r="Q970" s="29"/>
      <c r="R970" s="35"/>
      <c r="T970" s="23"/>
      <c r="U970" s="23"/>
      <c r="V970" s="96"/>
      <c r="W970" s="96"/>
      <c r="X970" s="23"/>
      <c r="Y970" s="96"/>
      <c r="Z970" s="96"/>
      <c r="AA970" s="23"/>
      <c r="AB970" s="96"/>
      <c r="AC970" s="96"/>
      <c r="AD970" s="23"/>
      <c r="AE970" s="96"/>
      <c r="AF970" s="96"/>
      <c r="AG970" s="23"/>
      <c r="AH970" s="96"/>
      <c r="AI970" s="96"/>
      <c r="AJ970" s="23"/>
      <c r="AK970" s="96"/>
      <c r="AL970" s="96"/>
      <c r="AM970" s="23"/>
      <c r="AN970" s="96"/>
      <c r="AO970" s="96"/>
      <c r="AP970" s="23"/>
      <c r="AQ970" s="96"/>
      <c r="AR970" s="96"/>
      <c r="AS970" s="23"/>
      <c r="AT970" s="4"/>
      <c r="AU970" s="4"/>
      <c r="AV970" s="35"/>
      <c r="AW970" s="4"/>
      <c r="AX970" s="156"/>
      <c r="AY970" s="104"/>
      <c r="AZ970" s="7"/>
      <c r="BA970" s="12"/>
      <c r="BB970" s="12"/>
      <c r="BC970" s="7"/>
      <c r="BD970" s="12"/>
      <c r="BE970" s="12"/>
      <c r="BF970" s="4"/>
      <c r="BG970" s="12"/>
      <c r="BH970" s="36"/>
      <c r="BI970" s="147"/>
      <c r="BJ970" s="12"/>
      <c r="BK970" s="36"/>
      <c r="BL970" s="147"/>
      <c r="BM970" s="12"/>
      <c r="BN970" s="36"/>
      <c r="BO970" s="147"/>
      <c r="BP970" s="160"/>
      <c r="BQ970" s="14"/>
      <c r="BR970" s="4"/>
      <c r="BS970" s="4"/>
      <c r="BU970" s="147"/>
      <c r="BV970" s="4"/>
      <c r="BW970" s="4"/>
      <c r="BX970" s="147"/>
      <c r="BY970" s="4"/>
      <c r="CA970" s="147"/>
      <c r="CB970" s="4"/>
      <c r="CD970" s="147"/>
      <c r="CF970" s="4"/>
      <c r="CG970" s="9"/>
      <c r="CH970" s="35"/>
      <c r="CI970" s="4"/>
      <c r="CJ970" s="145"/>
      <c r="CK970" s="4"/>
      <c r="CL970" s="4"/>
      <c r="CM970" s="4"/>
      <c r="CN970" s="4"/>
      <c r="CP970" s="29"/>
      <c r="CQ970" s="33"/>
      <c r="CR970" s="78"/>
      <c r="CS970" s="78"/>
      <c r="CT970" s="78"/>
      <c r="CU970" s="78"/>
      <c r="CV970" s="78"/>
      <c r="CW970" s="78"/>
      <c r="CX970" s="78"/>
      <c r="CY970" s="78"/>
      <c r="CZ970" s="78"/>
      <c r="DA970" s="78"/>
      <c r="DB970" s="78"/>
      <c r="DC970" s="78"/>
      <c r="DD970" s="78"/>
      <c r="DE970" s="78"/>
      <c r="DF970" s="78"/>
      <c r="DG970" s="78"/>
      <c r="DH970" s="78"/>
      <c r="DI970" s="78"/>
      <c r="DJ970" s="78"/>
      <c r="DK970" s="78"/>
      <c r="DL970" s="78"/>
      <c r="DM970" s="78"/>
      <c r="DN970" s="78"/>
      <c r="DO970" s="78"/>
      <c r="DP970" s="42"/>
      <c r="DQ970" s="78"/>
      <c r="DR970" s="101"/>
      <c r="DS970" s="33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119"/>
      <c r="FB970" s="119"/>
      <c r="FC970" s="119"/>
      <c r="FD970" s="119"/>
      <c r="FE970" s="119"/>
      <c r="FF970" s="119"/>
      <c r="FG970" s="119"/>
      <c r="FH970" s="119"/>
      <c r="FI970" s="119"/>
    </row>
    <row r="971" spans="1:165" s="45" customFormat="1" x14ac:dyDescent="0.25">
      <c r="A971" s="29"/>
      <c r="B971" s="35"/>
      <c r="C971" s="35"/>
      <c r="D971" s="4"/>
      <c r="E971" s="35"/>
      <c r="F971" s="4"/>
      <c r="G971" s="35"/>
      <c r="I971" s="35"/>
      <c r="K971" s="11"/>
      <c r="M971" s="4"/>
      <c r="N971" s="46"/>
      <c r="P971" s="35"/>
      <c r="Q971" s="29"/>
      <c r="R971" s="35"/>
      <c r="T971" s="23"/>
      <c r="U971" s="23"/>
      <c r="V971" s="96"/>
      <c r="W971" s="96"/>
      <c r="X971" s="23"/>
      <c r="Y971" s="96"/>
      <c r="Z971" s="96"/>
      <c r="AA971" s="23"/>
      <c r="AB971" s="96"/>
      <c r="AC971" s="96"/>
      <c r="AD971" s="23"/>
      <c r="AE971" s="96"/>
      <c r="AF971" s="96"/>
      <c r="AG971" s="23"/>
      <c r="AH971" s="96"/>
      <c r="AI971" s="96"/>
      <c r="AJ971" s="23"/>
      <c r="AK971" s="96"/>
      <c r="AL971" s="96"/>
      <c r="AM971" s="23"/>
      <c r="AN971" s="96"/>
      <c r="AO971" s="96"/>
      <c r="AP971" s="23"/>
      <c r="AQ971" s="96"/>
      <c r="AR971" s="96"/>
      <c r="AS971" s="23"/>
      <c r="AT971" s="4"/>
      <c r="AU971" s="4"/>
      <c r="AV971" s="35"/>
      <c r="AW971" s="4"/>
      <c r="AX971" s="156"/>
      <c r="AY971" s="104"/>
      <c r="AZ971" s="7"/>
      <c r="BA971" s="12"/>
      <c r="BB971" s="12"/>
      <c r="BC971" s="7"/>
      <c r="BD971" s="12"/>
      <c r="BE971" s="12"/>
      <c r="BF971" s="4"/>
      <c r="BG971" s="12"/>
      <c r="BH971" s="36"/>
      <c r="BI971" s="147"/>
      <c r="BJ971" s="12"/>
      <c r="BK971" s="36"/>
      <c r="BL971" s="147"/>
      <c r="BM971" s="12"/>
      <c r="BN971" s="36"/>
      <c r="BO971" s="147"/>
      <c r="BP971" s="160"/>
      <c r="BQ971" s="14"/>
      <c r="BR971" s="4"/>
      <c r="BS971" s="4"/>
      <c r="BU971" s="147"/>
      <c r="BV971" s="4"/>
      <c r="BW971" s="4"/>
      <c r="BX971" s="147"/>
      <c r="BY971" s="4"/>
      <c r="CA971" s="147"/>
      <c r="CB971" s="4"/>
      <c r="CD971" s="147"/>
      <c r="CF971" s="4"/>
      <c r="CG971" s="9"/>
      <c r="CH971" s="35"/>
      <c r="CI971" s="4"/>
      <c r="CJ971" s="145"/>
      <c r="CK971" s="4"/>
      <c r="CL971" s="4"/>
      <c r="CM971" s="4"/>
      <c r="CN971" s="4"/>
      <c r="CP971" s="29"/>
      <c r="CQ971" s="33"/>
      <c r="CR971" s="78"/>
      <c r="CS971" s="78"/>
      <c r="CT971" s="78"/>
      <c r="CU971" s="78"/>
      <c r="CV971" s="78"/>
      <c r="CW971" s="78"/>
      <c r="CX971" s="78"/>
      <c r="CY971" s="78"/>
      <c r="CZ971" s="78"/>
      <c r="DA971" s="78"/>
      <c r="DB971" s="78"/>
      <c r="DC971" s="78"/>
      <c r="DD971" s="78"/>
      <c r="DE971" s="78"/>
      <c r="DF971" s="78"/>
      <c r="DG971" s="78"/>
      <c r="DH971" s="78"/>
      <c r="DI971" s="78"/>
      <c r="DJ971" s="78"/>
      <c r="DK971" s="78"/>
      <c r="DL971" s="78"/>
      <c r="DM971" s="78"/>
      <c r="DN971" s="78"/>
      <c r="DO971" s="78"/>
      <c r="DP971" s="42"/>
      <c r="DQ971" s="78"/>
      <c r="DR971" s="101"/>
      <c r="DS971" s="33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  <c r="EG971" s="29"/>
      <c r="EH971" s="29"/>
      <c r="EI971" s="29"/>
      <c r="EJ971" s="29"/>
      <c r="EK971" s="29"/>
      <c r="EL971" s="29"/>
      <c r="EM971" s="29"/>
      <c r="EN971" s="29"/>
      <c r="EO971" s="29"/>
      <c r="EP971" s="29"/>
      <c r="EQ971" s="29"/>
      <c r="ER971" s="29"/>
      <c r="ES971" s="29"/>
      <c r="ET971" s="29"/>
      <c r="EU971" s="29"/>
      <c r="EV971" s="29"/>
      <c r="EW971" s="29"/>
      <c r="EX971" s="29"/>
      <c r="EY971" s="29"/>
      <c r="EZ971" s="29"/>
      <c r="FA971" s="119"/>
      <c r="FB971" s="119"/>
      <c r="FC971" s="119"/>
      <c r="FD971" s="119"/>
      <c r="FE971" s="119"/>
      <c r="FF971" s="119"/>
      <c r="FG971" s="119"/>
      <c r="FH971" s="119"/>
      <c r="FI971" s="119"/>
    </row>
    <row r="972" spans="1:165" s="45" customFormat="1" x14ac:dyDescent="0.25">
      <c r="A972" s="29"/>
      <c r="B972" s="35"/>
      <c r="C972" s="35"/>
      <c r="D972" s="4"/>
      <c r="E972" s="35"/>
      <c r="F972" s="4"/>
      <c r="G972" s="35"/>
      <c r="I972" s="35"/>
      <c r="K972" s="11"/>
      <c r="M972" s="4"/>
      <c r="N972" s="46"/>
      <c r="P972" s="35"/>
      <c r="Q972" s="29"/>
      <c r="R972" s="35"/>
      <c r="T972" s="23"/>
      <c r="U972" s="23"/>
      <c r="V972" s="96"/>
      <c r="W972" s="96"/>
      <c r="X972" s="23"/>
      <c r="Y972" s="96"/>
      <c r="Z972" s="96"/>
      <c r="AA972" s="23"/>
      <c r="AB972" s="96"/>
      <c r="AC972" s="96"/>
      <c r="AD972" s="23"/>
      <c r="AE972" s="96"/>
      <c r="AF972" s="96"/>
      <c r="AG972" s="23"/>
      <c r="AH972" s="96"/>
      <c r="AI972" s="96"/>
      <c r="AJ972" s="23"/>
      <c r="AK972" s="96"/>
      <c r="AL972" s="96"/>
      <c r="AM972" s="23"/>
      <c r="AN972" s="96"/>
      <c r="AO972" s="96"/>
      <c r="AP972" s="23"/>
      <c r="AQ972" s="96"/>
      <c r="AR972" s="96"/>
      <c r="AS972" s="23"/>
      <c r="AT972" s="4"/>
      <c r="AU972" s="4"/>
      <c r="AV972" s="35"/>
      <c r="AW972" s="4"/>
      <c r="AX972" s="156"/>
      <c r="AY972" s="104"/>
      <c r="AZ972" s="7"/>
      <c r="BA972" s="12"/>
      <c r="BB972" s="12"/>
      <c r="BC972" s="7"/>
      <c r="BD972" s="12"/>
      <c r="BE972" s="12"/>
      <c r="BF972" s="4"/>
      <c r="BG972" s="12"/>
      <c r="BH972" s="36"/>
      <c r="BI972" s="147"/>
      <c r="BJ972" s="12"/>
      <c r="BK972" s="36"/>
      <c r="BL972" s="147"/>
      <c r="BM972" s="12"/>
      <c r="BN972" s="36"/>
      <c r="BO972" s="147"/>
      <c r="BP972" s="160"/>
      <c r="BQ972" s="14"/>
      <c r="BR972" s="4"/>
      <c r="BS972" s="4"/>
      <c r="BU972" s="147"/>
      <c r="BV972" s="4"/>
      <c r="BW972" s="4"/>
      <c r="BX972" s="147"/>
      <c r="BY972" s="4"/>
      <c r="CA972" s="147"/>
      <c r="CB972" s="4"/>
      <c r="CD972" s="147"/>
      <c r="CF972" s="4"/>
      <c r="CG972" s="9"/>
      <c r="CH972" s="35"/>
      <c r="CI972" s="4"/>
      <c r="CJ972" s="145"/>
      <c r="CK972" s="4"/>
      <c r="CL972" s="4"/>
      <c r="CM972" s="4"/>
      <c r="CN972" s="4"/>
      <c r="CP972" s="29"/>
      <c r="CQ972" s="33"/>
      <c r="CR972" s="78"/>
      <c r="CS972" s="78"/>
      <c r="CT972" s="78"/>
      <c r="CU972" s="78"/>
      <c r="CV972" s="78"/>
      <c r="CW972" s="78"/>
      <c r="CX972" s="78"/>
      <c r="CY972" s="78"/>
      <c r="CZ972" s="78"/>
      <c r="DA972" s="78"/>
      <c r="DB972" s="78"/>
      <c r="DC972" s="78"/>
      <c r="DD972" s="78"/>
      <c r="DE972" s="78"/>
      <c r="DF972" s="78"/>
      <c r="DG972" s="78"/>
      <c r="DH972" s="78"/>
      <c r="DI972" s="78"/>
      <c r="DJ972" s="78"/>
      <c r="DK972" s="78"/>
      <c r="DL972" s="78"/>
      <c r="DM972" s="78"/>
      <c r="DN972" s="78"/>
      <c r="DO972" s="78"/>
      <c r="DP972" s="42"/>
      <c r="DQ972" s="78"/>
      <c r="DR972" s="101"/>
      <c r="DS972" s="33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  <c r="EK972" s="29"/>
      <c r="EL972" s="29"/>
      <c r="EM972" s="29"/>
      <c r="EN972" s="29"/>
      <c r="EO972" s="29"/>
      <c r="EP972" s="29"/>
      <c r="EQ972" s="29"/>
      <c r="ER972" s="29"/>
      <c r="ES972" s="29"/>
      <c r="ET972" s="29"/>
      <c r="EU972" s="29"/>
      <c r="EV972" s="29"/>
      <c r="EW972" s="29"/>
      <c r="EX972" s="29"/>
      <c r="EY972" s="29"/>
      <c r="EZ972" s="29"/>
      <c r="FA972" s="119"/>
      <c r="FB972" s="119"/>
      <c r="FC972" s="119"/>
      <c r="FD972" s="119"/>
      <c r="FE972" s="119"/>
      <c r="FF972" s="119"/>
      <c r="FG972" s="119"/>
      <c r="FH972" s="119"/>
      <c r="FI972" s="119"/>
    </row>
    <row r="973" spans="1:165" s="45" customFormat="1" x14ac:dyDescent="0.25">
      <c r="A973" s="29"/>
      <c r="B973" s="35"/>
      <c r="C973" s="35"/>
      <c r="D973" s="4"/>
      <c r="E973" s="35"/>
      <c r="F973" s="4"/>
      <c r="G973" s="35"/>
      <c r="I973" s="35"/>
      <c r="K973" s="11"/>
      <c r="M973" s="4"/>
      <c r="N973" s="46"/>
      <c r="P973" s="35"/>
      <c r="Q973" s="29"/>
      <c r="R973" s="35"/>
      <c r="T973" s="23"/>
      <c r="U973" s="23"/>
      <c r="V973" s="96"/>
      <c r="W973" s="96"/>
      <c r="X973" s="23"/>
      <c r="Y973" s="96"/>
      <c r="Z973" s="96"/>
      <c r="AA973" s="23"/>
      <c r="AB973" s="96"/>
      <c r="AC973" s="96"/>
      <c r="AD973" s="23"/>
      <c r="AE973" s="96"/>
      <c r="AF973" s="96"/>
      <c r="AG973" s="23"/>
      <c r="AH973" s="96"/>
      <c r="AI973" s="96"/>
      <c r="AJ973" s="23"/>
      <c r="AK973" s="96"/>
      <c r="AL973" s="96"/>
      <c r="AM973" s="23"/>
      <c r="AN973" s="96"/>
      <c r="AO973" s="96"/>
      <c r="AP973" s="23"/>
      <c r="AQ973" s="96"/>
      <c r="AR973" s="96"/>
      <c r="AS973" s="23"/>
      <c r="AT973" s="4"/>
      <c r="AU973" s="4"/>
      <c r="AV973" s="35"/>
      <c r="AW973" s="4"/>
      <c r="AX973" s="156"/>
      <c r="AY973" s="104"/>
      <c r="AZ973" s="7"/>
      <c r="BA973" s="12"/>
      <c r="BB973" s="12"/>
      <c r="BC973" s="7"/>
      <c r="BD973" s="12"/>
      <c r="BE973" s="12"/>
      <c r="BF973" s="4"/>
      <c r="BG973" s="12"/>
      <c r="BH973" s="36"/>
      <c r="BI973" s="147"/>
      <c r="BJ973" s="12"/>
      <c r="BK973" s="36"/>
      <c r="BL973" s="147"/>
      <c r="BM973" s="12"/>
      <c r="BN973" s="36"/>
      <c r="BO973" s="147"/>
      <c r="BP973" s="160"/>
      <c r="BQ973" s="14"/>
      <c r="BR973" s="4"/>
      <c r="BS973" s="4"/>
      <c r="BU973" s="147"/>
      <c r="BV973" s="4"/>
      <c r="BW973" s="4"/>
      <c r="BX973" s="147"/>
      <c r="BY973" s="4"/>
      <c r="CA973" s="147"/>
      <c r="CB973" s="4"/>
      <c r="CD973" s="147"/>
      <c r="CF973" s="4"/>
      <c r="CG973" s="9"/>
      <c r="CH973" s="35"/>
      <c r="CI973" s="4"/>
      <c r="CJ973" s="145"/>
      <c r="CK973" s="4"/>
      <c r="CL973" s="4"/>
      <c r="CM973" s="4"/>
      <c r="CN973" s="4"/>
      <c r="CP973" s="29"/>
      <c r="CQ973" s="33"/>
      <c r="CR973" s="78"/>
      <c r="CS973" s="78"/>
      <c r="CT973" s="78"/>
      <c r="CU973" s="78"/>
      <c r="CV973" s="78"/>
      <c r="CW973" s="78"/>
      <c r="CX973" s="78"/>
      <c r="CY973" s="78"/>
      <c r="CZ973" s="78"/>
      <c r="DA973" s="78"/>
      <c r="DB973" s="78"/>
      <c r="DC973" s="78"/>
      <c r="DD973" s="78"/>
      <c r="DE973" s="78"/>
      <c r="DF973" s="78"/>
      <c r="DG973" s="78"/>
      <c r="DH973" s="78"/>
      <c r="DI973" s="78"/>
      <c r="DJ973" s="78"/>
      <c r="DK973" s="78"/>
      <c r="DL973" s="78"/>
      <c r="DM973" s="78"/>
      <c r="DN973" s="78"/>
      <c r="DO973" s="78"/>
      <c r="DP973" s="42"/>
      <c r="DQ973" s="78"/>
      <c r="DR973" s="101"/>
      <c r="DS973" s="33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  <c r="EG973" s="29"/>
      <c r="EH973" s="29"/>
      <c r="EI973" s="29"/>
      <c r="EJ973" s="29"/>
      <c r="EK973" s="29"/>
      <c r="EL973" s="29"/>
      <c r="EM973" s="29"/>
      <c r="EN973" s="29"/>
      <c r="EO973" s="29"/>
      <c r="EP973" s="29"/>
      <c r="EQ973" s="29"/>
      <c r="ER973" s="29"/>
      <c r="ES973" s="29"/>
      <c r="ET973" s="29"/>
      <c r="EU973" s="29"/>
      <c r="EV973" s="29"/>
      <c r="EW973" s="29"/>
      <c r="EX973" s="29"/>
      <c r="EY973" s="29"/>
      <c r="EZ973" s="29"/>
      <c r="FA973" s="119"/>
      <c r="FB973" s="119"/>
      <c r="FC973" s="119"/>
      <c r="FD973" s="119"/>
      <c r="FE973" s="119"/>
      <c r="FF973" s="119"/>
      <c r="FG973" s="119"/>
      <c r="FH973" s="119"/>
      <c r="FI973" s="119"/>
    </row>
    <row r="974" spans="1:165" s="45" customFormat="1" x14ac:dyDescent="0.25">
      <c r="A974" s="29"/>
      <c r="B974" s="35"/>
      <c r="C974" s="35"/>
      <c r="D974" s="4"/>
      <c r="E974" s="35"/>
      <c r="F974" s="4"/>
      <c r="G974" s="35"/>
      <c r="I974" s="35"/>
      <c r="K974" s="11"/>
      <c r="M974" s="4"/>
      <c r="N974" s="46"/>
      <c r="P974" s="35"/>
      <c r="Q974" s="29"/>
      <c r="R974" s="35"/>
      <c r="T974" s="23"/>
      <c r="U974" s="23"/>
      <c r="V974" s="96"/>
      <c r="W974" s="96"/>
      <c r="X974" s="23"/>
      <c r="Y974" s="96"/>
      <c r="Z974" s="96"/>
      <c r="AA974" s="23"/>
      <c r="AB974" s="96"/>
      <c r="AC974" s="96"/>
      <c r="AD974" s="23"/>
      <c r="AE974" s="96"/>
      <c r="AF974" s="96"/>
      <c r="AG974" s="23"/>
      <c r="AH974" s="96"/>
      <c r="AI974" s="96"/>
      <c r="AJ974" s="23"/>
      <c r="AK974" s="96"/>
      <c r="AL974" s="96"/>
      <c r="AM974" s="23"/>
      <c r="AN974" s="96"/>
      <c r="AO974" s="96"/>
      <c r="AP974" s="23"/>
      <c r="AQ974" s="96"/>
      <c r="AR974" s="96"/>
      <c r="AS974" s="23"/>
      <c r="AT974" s="4"/>
      <c r="AU974" s="4"/>
      <c r="AV974" s="35"/>
      <c r="AW974" s="4"/>
      <c r="AX974" s="156"/>
      <c r="AY974" s="104"/>
      <c r="AZ974" s="7"/>
      <c r="BA974" s="12"/>
      <c r="BB974" s="12"/>
      <c r="BC974" s="7"/>
      <c r="BD974" s="12"/>
      <c r="BE974" s="12"/>
      <c r="BF974" s="4"/>
      <c r="BG974" s="12"/>
      <c r="BH974" s="36"/>
      <c r="BI974" s="147"/>
      <c r="BJ974" s="12"/>
      <c r="BK974" s="36"/>
      <c r="BL974" s="147"/>
      <c r="BM974" s="12"/>
      <c r="BN974" s="36"/>
      <c r="BO974" s="147"/>
      <c r="BP974" s="160"/>
      <c r="BQ974" s="14"/>
      <c r="BR974" s="4"/>
      <c r="BS974" s="4"/>
      <c r="BU974" s="147"/>
      <c r="BV974" s="4"/>
      <c r="BW974" s="4"/>
      <c r="BX974" s="147"/>
      <c r="BY974" s="4"/>
      <c r="CA974" s="147"/>
      <c r="CB974" s="4"/>
      <c r="CD974" s="147"/>
      <c r="CF974" s="4"/>
      <c r="CG974" s="9"/>
      <c r="CH974" s="35"/>
      <c r="CI974" s="4"/>
      <c r="CJ974" s="145"/>
      <c r="CK974" s="4"/>
      <c r="CL974" s="4"/>
      <c r="CM974" s="4"/>
      <c r="CN974" s="4"/>
      <c r="CP974" s="29"/>
      <c r="CQ974" s="33"/>
      <c r="CR974" s="78"/>
      <c r="CS974" s="78"/>
      <c r="CT974" s="78"/>
      <c r="CU974" s="78"/>
      <c r="CV974" s="78"/>
      <c r="CW974" s="78"/>
      <c r="CX974" s="78"/>
      <c r="CY974" s="78"/>
      <c r="CZ974" s="78"/>
      <c r="DA974" s="78"/>
      <c r="DB974" s="78"/>
      <c r="DC974" s="78"/>
      <c r="DD974" s="78"/>
      <c r="DE974" s="78"/>
      <c r="DF974" s="78"/>
      <c r="DG974" s="78"/>
      <c r="DH974" s="78"/>
      <c r="DI974" s="78"/>
      <c r="DJ974" s="78"/>
      <c r="DK974" s="78"/>
      <c r="DL974" s="78"/>
      <c r="DM974" s="78"/>
      <c r="DN974" s="78"/>
      <c r="DO974" s="78"/>
      <c r="DP974" s="42"/>
      <c r="DQ974" s="78"/>
      <c r="DR974" s="101"/>
      <c r="DS974" s="33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  <c r="EG974" s="29"/>
      <c r="EH974" s="29"/>
      <c r="EI974" s="29"/>
      <c r="EJ974" s="29"/>
      <c r="EK974" s="29"/>
      <c r="EL974" s="29"/>
      <c r="EM974" s="29"/>
      <c r="EN974" s="29"/>
      <c r="EO974" s="29"/>
      <c r="EP974" s="29"/>
      <c r="EQ974" s="29"/>
      <c r="ER974" s="29"/>
      <c r="ES974" s="29"/>
      <c r="ET974" s="29"/>
      <c r="EU974" s="29"/>
      <c r="EV974" s="29"/>
      <c r="EW974" s="29"/>
      <c r="EX974" s="29"/>
      <c r="EY974" s="29"/>
      <c r="EZ974" s="29"/>
      <c r="FA974" s="119"/>
      <c r="FB974" s="119"/>
      <c r="FC974" s="119"/>
      <c r="FD974" s="119"/>
      <c r="FE974" s="119"/>
      <c r="FF974" s="119"/>
      <c r="FG974" s="119"/>
      <c r="FH974" s="119"/>
      <c r="FI974" s="119"/>
    </row>
    <row r="975" spans="1:165" s="45" customFormat="1" x14ac:dyDescent="0.25">
      <c r="A975" s="29"/>
      <c r="B975" s="35"/>
      <c r="C975" s="35"/>
      <c r="D975" s="4"/>
      <c r="E975" s="35"/>
      <c r="F975" s="4"/>
      <c r="G975" s="35"/>
      <c r="I975" s="35"/>
      <c r="K975" s="11"/>
      <c r="M975" s="4"/>
      <c r="N975" s="46"/>
      <c r="P975" s="35"/>
      <c r="Q975" s="29"/>
      <c r="R975" s="35"/>
      <c r="T975" s="23"/>
      <c r="U975" s="23"/>
      <c r="V975" s="96"/>
      <c r="W975" s="96"/>
      <c r="X975" s="23"/>
      <c r="Y975" s="96"/>
      <c r="Z975" s="96"/>
      <c r="AA975" s="23"/>
      <c r="AB975" s="96"/>
      <c r="AC975" s="96"/>
      <c r="AD975" s="23"/>
      <c r="AE975" s="96"/>
      <c r="AF975" s="96"/>
      <c r="AG975" s="23"/>
      <c r="AH975" s="96"/>
      <c r="AI975" s="96"/>
      <c r="AJ975" s="23"/>
      <c r="AK975" s="96"/>
      <c r="AL975" s="96"/>
      <c r="AM975" s="23"/>
      <c r="AN975" s="96"/>
      <c r="AO975" s="96"/>
      <c r="AP975" s="23"/>
      <c r="AQ975" s="96"/>
      <c r="AR975" s="96"/>
      <c r="AS975" s="23"/>
      <c r="AT975" s="4"/>
      <c r="AU975" s="4"/>
      <c r="AV975" s="35"/>
      <c r="AW975" s="4"/>
      <c r="AX975" s="156"/>
      <c r="AY975" s="104"/>
      <c r="AZ975" s="7"/>
      <c r="BA975" s="12"/>
      <c r="BB975" s="12"/>
      <c r="BC975" s="7"/>
      <c r="BD975" s="12"/>
      <c r="BE975" s="12"/>
      <c r="BF975" s="4"/>
      <c r="BG975" s="12"/>
      <c r="BH975" s="36"/>
      <c r="BI975" s="147"/>
      <c r="BJ975" s="12"/>
      <c r="BK975" s="36"/>
      <c r="BL975" s="147"/>
      <c r="BM975" s="12"/>
      <c r="BN975" s="36"/>
      <c r="BO975" s="147"/>
      <c r="BP975" s="160"/>
      <c r="BQ975" s="14"/>
      <c r="BR975" s="4"/>
      <c r="BS975" s="4"/>
      <c r="BU975" s="147"/>
      <c r="BV975" s="4"/>
      <c r="BW975" s="4"/>
      <c r="BX975" s="147"/>
      <c r="BY975" s="4"/>
      <c r="CA975" s="147"/>
      <c r="CB975" s="4"/>
      <c r="CD975" s="147"/>
      <c r="CF975" s="4"/>
      <c r="CG975" s="9"/>
      <c r="CH975" s="35"/>
      <c r="CI975" s="4"/>
      <c r="CJ975" s="145"/>
      <c r="CK975" s="4"/>
      <c r="CL975" s="4"/>
      <c r="CM975" s="4"/>
      <c r="CN975" s="4"/>
      <c r="CP975" s="29"/>
      <c r="CQ975" s="33"/>
      <c r="CR975" s="78"/>
      <c r="CS975" s="78"/>
      <c r="CT975" s="78"/>
      <c r="CU975" s="78"/>
      <c r="CV975" s="78"/>
      <c r="CW975" s="78"/>
      <c r="CX975" s="78"/>
      <c r="CY975" s="78"/>
      <c r="CZ975" s="78"/>
      <c r="DA975" s="78"/>
      <c r="DB975" s="78"/>
      <c r="DC975" s="78"/>
      <c r="DD975" s="78"/>
      <c r="DE975" s="78"/>
      <c r="DF975" s="78"/>
      <c r="DG975" s="78"/>
      <c r="DH975" s="78"/>
      <c r="DI975" s="78"/>
      <c r="DJ975" s="78"/>
      <c r="DK975" s="78"/>
      <c r="DL975" s="78"/>
      <c r="DM975" s="78"/>
      <c r="DN975" s="78"/>
      <c r="DO975" s="78"/>
      <c r="DP975" s="42"/>
      <c r="DQ975" s="78"/>
      <c r="DR975" s="101"/>
      <c r="DS975" s="33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  <c r="EG975" s="29"/>
      <c r="EH975" s="29"/>
      <c r="EI975" s="29"/>
      <c r="EJ975" s="29"/>
      <c r="EK975" s="29"/>
      <c r="EL975" s="29"/>
      <c r="EM975" s="29"/>
      <c r="EN975" s="29"/>
      <c r="EO975" s="29"/>
      <c r="EP975" s="29"/>
      <c r="EQ975" s="29"/>
      <c r="ER975" s="29"/>
      <c r="ES975" s="29"/>
      <c r="ET975" s="29"/>
      <c r="EU975" s="29"/>
      <c r="EV975" s="29"/>
      <c r="EW975" s="29"/>
      <c r="EX975" s="29"/>
      <c r="EY975" s="29"/>
      <c r="EZ975" s="29"/>
      <c r="FA975" s="119"/>
      <c r="FB975" s="119"/>
      <c r="FC975" s="119"/>
      <c r="FD975" s="119"/>
      <c r="FE975" s="119"/>
      <c r="FF975" s="119"/>
      <c r="FG975" s="119"/>
      <c r="FH975" s="119"/>
      <c r="FI975" s="119"/>
    </row>
    <row r="976" spans="1:165" s="45" customFormat="1" x14ac:dyDescent="0.25">
      <c r="A976" s="29"/>
      <c r="B976" s="35"/>
      <c r="C976" s="35"/>
      <c r="D976" s="4"/>
      <c r="E976" s="35"/>
      <c r="F976" s="4"/>
      <c r="G976" s="35"/>
      <c r="I976" s="35"/>
      <c r="K976" s="11"/>
      <c r="M976" s="4"/>
      <c r="N976" s="46"/>
      <c r="P976" s="35"/>
      <c r="Q976" s="29"/>
      <c r="R976" s="35"/>
      <c r="T976" s="23"/>
      <c r="U976" s="23"/>
      <c r="V976" s="96"/>
      <c r="W976" s="96"/>
      <c r="X976" s="23"/>
      <c r="Y976" s="96"/>
      <c r="Z976" s="96"/>
      <c r="AA976" s="23"/>
      <c r="AB976" s="96"/>
      <c r="AC976" s="96"/>
      <c r="AD976" s="23"/>
      <c r="AE976" s="96"/>
      <c r="AF976" s="96"/>
      <c r="AG976" s="23"/>
      <c r="AH976" s="96"/>
      <c r="AI976" s="96"/>
      <c r="AJ976" s="23"/>
      <c r="AK976" s="96"/>
      <c r="AL976" s="96"/>
      <c r="AM976" s="23"/>
      <c r="AN976" s="96"/>
      <c r="AO976" s="96"/>
      <c r="AP976" s="23"/>
      <c r="AQ976" s="96"/>
      <c r="AR976" s="96"/>
      <c r="AS976" s="23"/>
      <c r="AT976" s="4"/>
      <c r="AU976" s="4"/>
      <c r="AV976" s="35"/>
      <c r="AW976" s="4"/>
      <c r="AX976" s="156"/>
      <c r="AY976" s="104"/>
      <c r="AZ976" s="7"/>
      <c r="BA976" s="12"/>
      <c r="BB976" s="12"/>
      <c r="BC976" s="7"/>
      <c r="BD976" s="12"/>
      <c r="BE976" s="12"/>
      <c r="BF976" s="4"/>
      <c r="BG976" s="12"/>
      <c r="BH976" s="36"/>
      <c r="BI976" s="147"/>
      <c r="BJ976" s="12"/>
      <c r="BK976" s="36"/>
      <c r="BL976" s="147"/>
      <c r="BM976" s="12"/>
      <c r="BN976" s="36"/>
      <c r="BO976" s="147"/>
      <c r="BP976" s="160"/>
      <c r="BQ976" s="14"/>
      <c r="BR976" s="4"/>
      <c r="BS976" s="4"/>
      <c r="BU976" s="147"/>
      <c r="BV976" s="4"/>
      <c r="BW976" s="4"/>
      <c r="BX976" s="147"/>
      <c r="BY976" s="4"/>
      <c r="CA976" s="147"/>
      <c r="CB976" s="4"/>
      <c r="CD976" s="147"/>
      <c r="CF976" s="4"/>
      <c r="CG976" s="9"/>
      <c r="CH976" s="35"/>
      <c r="CI976" s="4"/>
      <c r="CJ976" s="145"/>
      <c r="CK976" s="4"/>
      <c r="CL976" s="4"/>
      <c r="CM976" s="4"/>
      <c r="CN976" s="4"/>
      <c r="CP976" s="29"/>
      <c r="CQ976" s="33"/>
      <c r="CR976" s="78"/>
      <c r="CS976" s="78"/>
      <c r="CT976" s="78"/>
      <c r="CU976" s="78"/>
      <c r="CV976" s="78"/>
      <c r="CW976" s="78"/>
      <c r="CX976" s="78"/>
      <c r="CY976" s="78"/>
      <c r="CZ976" s="78"/>
      <c r="DA976" s="78"/>
      <c r="DB976" s="78"/>
      <c r="DC976" s="78"/>
      <c r="DD976" s="78"/>
      <c r="DE976" s="78"/>
      <c r="DF976" s="78"/>
      <c r="DG976" s="78"/>
      <c r="DH976" s="78"/>
      <c r="DI976" s="78"/>
      <c r="DJ976" s="78"/>
      <c r="DK976" s="78"/>
      <c r="DL976" s="78"/>
      <c r="DM976" s="78"/>
      <c r="DN976" s="78"/>
      <c r="DO976" s="78"/>
      <c r="DP976" s="42"/>
      <c r="DQ976" s="78"/>
      <c r="DR976" s="101"/>
      <c r="DS976" s="33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  <c r="EG976" s="29"/>
      <c r="EH976" s="29"/>
      <c r="EI976" s="29"/>
      <c r="EJ976" s="29"/>
      <c r="EK976" s="29"/>
      <c r="EL976" s="29"/>
      <c r="EM976" s="29"/>
      <c r="EN976" s="29"/>
      <c r="EO976" s="29"/>
      <c r="EP976" s="29"/>
      <c r="EQ976" s="29"/>
      <c r="ER976" s="29"/>
      <c r="ES976" s="29"/>
      <c r="ET976" s="29"/>
      <c r="EU976" s="29"/>
      <c r="EV976" s="29"/>
      <c r="EW976" s="29"/>
      <c r="EX976" s="29"/>
      <c r="EY976" s="29"/>
      <c r="EZ976" s="29"/>
      <c r="FA976" s="119"/>
      <c r="FB976" s="119"/>
      <c r="FC976" s="119"/>
      <c r="FD976" s="119"/>
      <c r="FE976" s="119"/>
      <c r="FF976" s="119"/>
      <c r="FG976" s="119"/>
      <c r="FH976" s="119"/>
      <c r="FI976" s="119"/>
    </row>
    <row r="977" spans="1:165" s="45" customFormat="1" x14ac:dyDescent="0.25">
      <c r="A977" s="29"/>
      <c r="B977" s="35"/>
      <c r="C977" s="35"/>
      <c r="D977" s="4"/>
      <c r="E977" s="35"/>
      <c r="F977" s="4"/>
      <c r="G977" s="35"/>
      <c r="I977" s="35"/>
      <c r="K977" s="11"/>
      <c r="M977" s="4"/>
      <c r="N977" s="46"/>
      <c r="P977" s="35"/>
      <c r="Q977" s="29"/>
      <c r="R977" s="35"/>
      <c r="T977" s="23"/>
      <c r="U977" s="23"/>
      <c r="V977" s="96"/>
      <c r="W977" s="96"/>
      <c r="X977" s="23"/>
      <c r="Y977" s="96"/>
      <c r="Z977" s="96"/>
      <c r="AA977" s="23"/>
      <c r="AB977" s="96"/>
      <c r="AC977" s="96"/>
      <c r="AD977" s="23"/>
      <c r="AE977" s="96"/>
      <c r="AF977" s="96"/>
      <c r="AG977" s="23"/>
      <c r="AH977" s="96"/>
      <c r="AI977" s="96"/>
      <c r="AJ977" s="23"/>
      <c r="AK977" s="96"/>
      <c r="AL977" s="96"/>
      <c r="AM977" s="23"/>
      <c r="AN977" s="96"/>
      <c r="AO977" s="96"/>
      <c r="AP977" s="23"/>
      <c r="AQ977" s="96"/>
      <c r="AR977" s="96"/>
      <c r="AS977" s="23"/>
      <c r="AT977" s="4"/>
      <c r="AU977" s="4"/>
      <c r="AV977" s="35"/>
      <c r="AW977" s="4"/>
      <c r="AX977" s="156"/>
      <c r="AY977" s="104"/>
      <c r="AZ977" s="7"/>
      <c r="BA977" s="12"/>
      <c r="BB977" s="12"/>
      <c r="BC977" s="7"/>
      <c r="BD977" s="12"/>
      <c r="BE977" s="12"/>
      <c r="BF977" s="4"/>
      <c r="BG977" s="12"/>
      <c r="BH977" s="36"/>
      <c r="BI977" s="147"/>
      <c r="BJ977" s="12"/>
      <c r="BK977" s="36"/>
      <c r="BL977" s="147"/>
      <c r="BM977" s="12"/>
      <c r="BN977" s="36"/>
      <c r="BO977" s="147"/>
      <c r="BP977" s="160"/>
      <c r="BQ977" s="14"/>
      <c r="BR977" s="4"/>
      <c r="BS977" s="4"/>
      <c r="BU977" s="147"/>
      <c r="BV977" s="4"/>
      <c r="BW977" s="4"/>
      <c r="BX977" s="147"/>
      <c r="BY977" s="4"/>
      <c r="CA977" s="147"/>
      <c r="CB977" s="4"/>
      <c r="CD977" s="147"/>
      <c r="CF977" s="4"/>
      <c r="CG977" s="9"/>
      <c r="CH977" s="35"/>
      <c r="CI977" s="4"/>
      <c r="CJ977" s="145"/>
      <c r="CK977" s="4"/>
      <c r="CL977" s="4"/>
      <c r="CM977" s="4"/>
      <c r="CN977" s="4"/>
      <c r="CP977" s="29"/>
      <c r="CQ977" s="33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42"/>
      <c r="DQ977" s="78"/>
      <c r="DR977" s="101"/>
      <c r="DS977" s="33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  <c r="EG977" s="29"/>
      <c r="EH977" s="29"/>
      <c r="EI977" s="29"/>
      <c r="EJ977" s="29"/>
      <c r="EK977" s="29"/>
      <c r="EL977" s="29"/>
      <c r="EM977" s="29"/>
      <c r="EN977" s="29"/>
      <c r="EO977" s="29"/>
      <c r="EP977" s="29"/>
      <c r="EQ977" s="29"/>
      <c r="ER977" s="29"/>
      <c r="ES977" s="29"/>
      <c r="ET977" s="29"/>
      <c r="EU977" s="29"/>
      <c r="EV977" s="29"/>
      <c r="EW977" s="29"/>
      <c r="EX977" s="29"/>
      <c r="EY977" s="29"/>
      <c r="EZ977" s="29"/>
      <c r="FA977" s="119"/>
      <c r="FB977" s="119"/>
      <c r="FC977" s="119"/>
      <c r="FD977" s="119"/>
      <c r="FE977" s="119"/>
      <c r="FF977" s="119"/>
      <c r="FG977" s="119"/>
      <c r="FH977" s="119"/>
      <c r="FI977" s="119"/>
    </row>
    <row r="978" spans="1:165" s="45" customFormat="1" x14ac:dyDescent="0.25">
      <c r="A978" s="29"/>
      <c r="B978" s="35"/>
      <c r="C978" s="35"/>
      <c r="D978" s="4"/>
      <c r="E978" s="35"/>
      <c r="F978" s="4"/>
      <c r="G978" s="35"/>
      <c r="I978" s="35"/>
      <c r="K978" s="11"/>
      <c r="M978" s="4"/>
      <c r="N978" s="46"/>
      <c r="P978" s="35"/>
      <c r="Q978" s="29"/>
      <c r="R978" s="35"/>
      <c r="T978" s="23"/>
      <c r="U978" s="23"/>
      <c r="V978" s="96"/>
      <c r="W978" s="96"/>
      <c r="X978" s="23"/>
      <c r="Y978" s="96"/>
      <c r="Z978" s="96"/>
      <c r="AA978" s="23"/>
      <c r="AB978" s="96"/>
      <c r="AC978" s="96"/>
      <c r="AD978" s="23"/>
      <c r="AE978" s="96"/>
      <c r="AF978" s="96"/>
      <c r="AG978" s="23"/>
      <c r="AH978" s="96"/>
      <c r="AI978" s="96"/>
      <c r="AJ978" s="23"/>
      <c r="AK978" s="96"/>
      <c r="AL978" s="96"/>
      <c r="AM978" s="23"/>
      <c r="AN978" s="96"/>
      <c r="AO978" s="96"/>
      <c r="AP978" s="23"/>
      <c r="AQ978" s="96"/>
      <c r="AR978" s="96"/>
      <c r="AS978" s="23"/>
      <c r="AT978" s="4"/>
      <c r="AU978" s="4"/>
      <c r="AV978" s="35"/>
      <c r="AW978" s="4"/>
      <c r="AX978" s="156"/>
      <c r="AY978" s="104"/>
      <c r="AZ978" s="7"/>
      <c r="BA978" s="12"/>
      <c r="BB978" s="12"/>
      <c r="BC978" s="7"/>
      <c r="BD978" s="12"/>
      <c r="BE978" s="12"/>
      <c r="BF978" s="4"/>
      <c r="BG978" s="12"/>
      <c r="BH978" s="36"/>
      <c r="BI978" s="147"/>
      <c r="BJ978" s="12"/>
      <c r="BK978" s="36"/>
      <c r="BL978" s="147"/>
      <c r="BM978" s="12"/>
      <c r="BN978" s="36"/>
      <c r="BO978" s="147"/>
      <c r="BP978" s="160"/>
      <c r="BQ978" s="14"/>
      <c r="BR978" s="4"/>
      <c r="BS978" s="4"/>
      <c r="BU978" s="147"/>
      <c r="BV978" s="4"/>
      <c r="BW978" s="4"/>
      <c r="BX978" s="147"/>
      <c r="BY978" s="4"/>
      <c r="CA978" s="147"/>
      <c r="CB978" s="4"/>
      <c r="CD978" s="147"/>
      <c r="CF978" s="4"/>
      <c r="CG978" s="9"/>
      <c r="CH978" s="35"/>
      <c r="CI978" s="4"/>
      <c r="CJ978" s="145"/>
      <c r="CK978" s="4"/>
      <c r="CL978" s="4"/>
      <c r="CM978" s="4"/>
      <c r="CN978" s="4"/>
      <c r="CP978" s="29"/>
      <c r="CQ978" s="33"/>
      <c r="CR978" s="78"/>
      <c r="CS978" s="78"/>
      <c r="CT978" s="78"/>
      <c r="CU978" s="78"/>
      <c r="CV978" s="78"/>
      <c r="CW978" s="78"/>
      <c r="CX978" s="78"/>
      <c r="CY978" s="78"/>
      <c r="CZ978" s="78"/>
      <c r="DA978" s="78"/>
      <c r="DB978" s="78"/>
      <c r="DC978" s="78"/>
      <c r="DD978" s="78"/>
      <c r="DE978" s="78"/>
      <c r="DF978" s="78"/>
      <c r="DG978" s="78"/>
      <c r="DH978" s="78"/>
      <c r="DI978" s="78"/>
      <c r="DJ978" s="78"/>
      <c r="DK978" s="78"/>
      <c r="DL978" s="78"/>
      <c r="DM978" s="78"/>
      <c r="DN978" s="78"/>
      <c r="DO978" s="78"/>
      <c r="DP978" s="42"/>
      <c r="DQ978" s="78"/>
      <c r="DR978" s="101"/>
      <c r="DS978" s="33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  <c r="EG978" s="29"/>
      <c r="EH978" s="29"/>
      <c r="EI978" s="29"/>
      <c r="EJ978" s="29"/>
      <c r="EK978" s="29"/>
      <c r="EL978" s="29"/>
      <c r="EM978" s="29"/>
      <c r="EN978" s="29"/>
      <c r="EO978" s="29"/>
      <c r="EP978" s="29"/>
      <c r="EQ978" s="29"/>
      <c r="ER978" s="29"/>
      <c r="ES978" s="29"/>
      <c r="ET978" s="29"/>
      <c r="EU978" s="29"/>
      <c r="EV978" s="29"/>
      <c r="EW978" s="29"/>
      <c r="EX978" s="29"/>
      <c r="EY978" s="29"/>
      <c r="EZ978" s="29"/>
      <c r="FA978" s="119"/>
      <c r="FB978" s="119"/>
      <c r="FC978" s="119"/>
      <c r="FD978" s="119"/>
      <c r="FE978" s="119"/>
      <c r="FF978" s="119"/>
      <c r="FG978" s="119"/>
      <c r="FH978" s="119"/>
      <c r="FI978" s="119"/>
    </row>
    <row r="979" spans="1:165" s="45" customFormat="1" x14ac:dyDescent="0.25">
      <c r="A979" s="29"/>
      <c r="B979" s="35"/>
      <c r="C979" s="35"/>
      <c r="D979" s="4"/>
      <c r="E979" s="35"/>
      <c r="F979" s="4"/>
      <c r="G979" s="35"/>
      <c r="I979" s="35"/>
      <c r="K979" s="11"/>
      <c r="M979" s="4"/>
      <c r="N979" s="46"/>
      <c r="P979" s="35"/>
      <c r="Q979" s="29"/>
      <c r="R979" s="35"/>
      <c r="T979" s="23"/>
      <c r="U979" s="23"/>
      <c r="V979" s="96"/>
      <c r="W979" s="96"/>
      <c r="X979" s="23"/>
      <c r="Y979" s="96"/>
      <c r="Z979" s="96"/>
      <c r="AA979" s="23"/>
      <c r="AB979" s="96"/>
      <c r="AC979" s="96"/>
      <c r="AD979" s="23"/>
      <c r="AE979" s="96"/>
      <c r="AF979" s="96"/>
      <c r="AG979" s="23"/>
      <c r="AH979" s="96"/>
      <c r="AI979" s="96"/>
      <c r="AJ979" s="23"/>
      <c r="AK979" s="96"/>
      <c r="AL979" s="96"/>
      <c r="AM979" s="23"/>
      <c r="AN979" s="96"/>
      <c r="AO979" s="96"/>
      <c r="AP979" s="23"/>
      <c r="AQ979" s="96"/>
      <c r="AR979" s="96"/>
      <c r="AS979" s="23"/>
      <c r="AT979" s="4"/>
      <c r="AU979" s="4"/>
      <c r="AV979" s="35"/>
      <c r="AW979" s="4"/>
      <c r="AX979" s="156"/>
      <c r="AY979" s="104"/>
      <c r="AZ979" s="7"/>
      <c r="BA979" s="12"/>
      <c r="BB979" s="12"/>
      <c r="BC979" s="7"/>
      <c r="BD979" s="12"/>
      <c r="BE979" s="12"/>
      <c r="BF979" s="4"/>
      <c r="BG979" s="12"/>
      <c r="BH979" s="36"/>
      <c r="BI979" s="147"/>
      <c r="BJ979" s="12"/>
      <c r="BK979" s="36"/>
      <c r="BL979" s="147"/>
      <c r="BM979" s="12"/>
      <c r="BN979" s="36"/>
      <c r="BO979" s="147"/>
      <c r="BP979" s="160"/>
      <c r="BQ979" s="14"/>
      <c r="BR979" s="4"/>
      <c r="BS979" s="4"/>
      <c r="BU979" s="147"/>
      <c r="BV979" s="4"/>
      <c r="BW979" s="4"/>
      <c r="BX979" s="147"/>
      <c r="BY979" s="4"/>
      <c r="CA979" s="147"/>
      <c r="CB979" s="4"/>
      <c r="CD979" s="147"/>
      <c r="CF979" s="4"/>
      <c r="CG979" s="9"/>
      <c r="CH979" s="35"/>
      <c r="CI979" s="4"/>
      <c r="CJ979" s="145"/>
      <c r="CK979" s="4"/>
      <c r="CL979" s="4"/>
      <c r="CM979" s="4"/>
      <c r="CN979" s="4"/>
      <c r="CP979" s="29"/>
      <c r="CQ979" s="33"/>
      <c r="CR979" s="78"/>
      <c r="CS979" s="78"/>
      <c r="CT979" s="78"/>
      <c r="CU979" s="78"/>
      <c r="CV979" s="78"/>
      <c r="CW979" s="78"/>
      <c r="CX979" s="78"/>
      <c r="CY979" s="78"/>
      <c r="CZ979" s="78"/>
      <c r="DA979" s="78"/>
      <c r="DB979" s="78"/>
      <c r="DC979" s="78"/>
      <c r="DD979" s="78"/>
      <c r="DE979" s="78"/>
      <c r="DF979" s="78"/>
      <c r="DG979" s="78"/>
      <c r="DH979" s="78"/>
      <c r="DI979" s="78"/>
      <c r="DJ979" s="78"/>
      <c r="DK979" s="78"/>
      <c r="DL979" s="78"/>
      <c r="DM979" s="78"/>
      <c r="DN979" s="78"/>
      <c r="DO979" s="78"/>
      <c r="DP979" s="42"/>
      <c r="DQ979" s="78"/>
      <c r="DR979" s="101"/>
      <c r="DS979" s="33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  <c r="EG979" s="29"/>
      <c r="EH979" s="29"/>
      <c r="EI979" s="29"/>
      <c r="EJ979" s="29"/>
      <c r="EK979" s="29"/>
      <c r="EL979" s="29"/>
      <c r="EM979" s="29"/>
      <c r="EN979" s="29"/>
      <c r="EO979" s="29"/>
      <c r="EP979" s="29"/>
      <c r="EQ979" s="29"/>
      <c r="ER979" s="29"/>
      <c r="ES979" s="29"/>
      <c r="ET979" s="29"/>
      <c r="EU979" s="29"/>
      <c r="EV979" s="29"/>
      <c r="EW979" s="29"/>
      <c r="EX979" s="29"/>
      <c r="EY979" s="29"/>
      <c r="EZ979" s="29"/>
      <c r="FA979" s="119"/>
      <c r="FB979" s="119"/>
      <c r="FC979" s="119"/>
      <c r="FD979" s="119"/>
      <c r="FE979" s="119"/>
      <c r="FF979" s="119"/>
      <c r="FG979" s="119"/>
      <c r="FH979" s="119"/>
      <c r="FI979" s="119"/>
    </row>
    <row r="980" spans="1:165" s="45" customFormat="1" x14ac:dyDescent="0.25">
      <c r="A980" s="29"/>
      <c r="B980" s="35"/>
      <c r="C980" s="35"/>
      <c r="D980" s="4"/>
      <c r="E980" s="35"/>
      <c r="F980" s="4"/>
      <c r="G980" s="35"/>
      <c r="I980" s="35"/>
      <c r="K980" s="11"/>
      <c r="M980" s="4"/>
      <c r="N980" s="46"/>
      <c r="P980" s="35"/>
      <c r="Q980" s="29"/>
      <c r="R980" s="35"/>
      <c r="T980" s="23"/>
      <c r="U980" s="23"/>
      <c r="V980" s="96"/>
      <c r="W980" s="96"/>
      <c r="X980" s="23"/>
      <c r="Y980" s="96"/>
      <c r="Z980" s="96"/>
      <c r="AA980" s="23"/>
      <c r="AB980" s="96"/>
      <c r="AC980" s="96"/>
      <c r="AD980" s="23"/>
      <c r="AE980" s="96"/>
      <c r="AF980" s="96"/>
      <c r="AG980" s="23"/>
      <c r="AH980" s="96"/>
      <c r="AI980" s="96"/>
      <c r="AJ980" s="23"/>
      <c r="AK980" s="96"/>
      <c r="AL980" s="96"/>
      <c r="AM980" s="23"/>
      <c r="AN980" s="96"/>
      <c r="AO980" s="96"/>
      <c r="AP980" s="23"/>
      <c r="AQ980" s="96"/>
      <c r="AR980" s="96"/>
      <c r="AS980" s="23"/>
      <c r="AT980" s="4"/>
      <c r="AU980" s="4"/>
      <c r="AV980" s="35"/>
      <c r="AW980" s="4"/>
      <c r="AX980" s="156"/>
      <c r="AY980" s="104"/>
      <c r="AZ980" s="7"/>
      <c r="BA980" s="12"/>
      <c r="BB980" s="12"/>
      <c r="BC980" s="7"/>
      <c r="BD980" s="12"/>
      <c r="BE980" s="12"/>
      <c r="BF980" s="4"/>
      <c r="BG980" s="12"/>
      <c r="BH980" s="36"/>
      <c r="BI980" s="147"/>
      <c r="BJ980" s="12"/>
      <c r="BK980" s="36"/>
      <c r="BL980" s="147"/>
      <c r="BM980" s="12"/>
      <c r="BN980" s="36"/>
      <c r="BO980" s="147"/>
      <c r="BP980" s="160"/>
      <c r="BQ980" s="14"/>
      <c r="BR980" s="4"/>
      <c r="BS980" s="4"/>
      <c r="BU980" s="147"/>
      <c r="BV980" s="4"/>
      <c r="BW980" s="4"/>
      <c r="BX980" s="147"/>
      <c r="BY980" s="4"/>
      <c r="CA980" s="147"/>
      <c r="CB980" s="4"/>
      <c r="CD980" s="147"/>
      <c r="CF980" s="4"/>
      <c r="CG980" s="9"/>
      <c r="CH980" s="35"/>
      <c r="CI980" s="4"/>
      <c r="CJ980" s="145"/>
      <c r="CK980" s="4"/>
      <c r="CL980" s="4"/>
      <c r="CM980" s="4"/>
      <c r="CN980" s="4"/>
      <c r="CP980" s="29"/>
      <c r="CQ980" s="33"/>
      <c r="CR980" s="78"/>
      <c r="CS980" s="78"/>
      <c r="CT980" s="78"/>
      <c r="CU980" s="78"/>
      <c r="CV980" s="78"/>
      <c r="CW980" s="78"/>
      <c r="CX980" s="78"/>
      <c r="CY980" s="78"/>
      <c r="CZ980" s="78"/>
      <c r="DA980" s="78"/>
      <c r="DB980" s="78"/>
      <c r="DC980" s="78"/>
      <c r="DD980" s="78"/>
      <c r="DE980" s="78"/>
      <c r="DF980" s="78"/>
      <c r="DG980" s="78"/>
      <c r="DH980" s="78"/>
      <c r="DI980" s="78"/>
      <c r="DJ980" s="78"/>
      <c r="DK980" s="78"/>
      <c r="DL980" s="78"/>
      <c r="DM980" s="78"/>
      <c r="DN980" s="78"/>
      <c r="DO980" s="78"/>
      <c r="DP980" s="42"/>
      <c r="DQ980" s="78"/>
      <c r="DR980" s="101"/>
      <c r="DS980" s="33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119"/>
      <c r="FB980" s="119"/>
      <c r="FC980" s="119"/>
      <c r="FD980" s="119"/>
      <c r="FE980" s="119"/>
      <c r="FF980" s="119"/>
      <c r="FG980" s="119"/>
      <c r="FH980" s="119"/>
      <c r="FI980" s="119"/>
    </row>
    <row r="981" spans="1:165" s="45" customFormat="1" x14ac:dyDescent="0.25">
      <c r="A981" s="29"/>
      <c r="B981" s="35"/>
      <c r="C981" s="35"/>
      <c r="D981" s="4"/>
      <c r="E981" s="35"/>
      <c r="F981" s="4"/>
      <c r="G981" s="35"/>
      <c r="I981" s="35"/>
      <c r="K981" s="11"/>
      <c r="M981" s="4"/>
      <c r="N981" s="46"/>
      <c r="P981" s="35"/>
      <c r="Q981" s="29"/>
      <c r="R981" s="35"/>
      <c r="T981" s="23"/>
      <c r="U981" s="23"/>
      <c r="V981" s="96"/>
      <c r="W981" s="96"/>
      <c r="X981" s="23"/>
      <c r="Y981" s="96"/>
      <c r="Z981" s="96"/>
      <c r="AA981" s="23"/>
      <c r="AB981" s="96"/>
      <c r="AC981" s="96"/>
      <c r="AD981" s="23"/>
      <c r="AE981" s="96"/>
      <c r="AF981" s="96"/>
      <c r="AG981" s="23"/>
      <c r="AH981" s="96"/>
      <c r="AI981" s="96"/>
      <c r="AJ981" s="23"/>
      <c r="AK981" s="96"/>
      <c r="AL981" s="96"/>
      <c r="AM981" s="23"/>
      <c r="AN981" s="96"/>
      <c r="AO981" s="96"/>
      <c r="AP981" s="23"/>
      <c r="AQ981" s="96"/>
      <c r="AR981" s="96"/>
      <c r="AS981" s="23"/>
      <c r="AT981" s="4"/>
      <c r="AU981" s="4"/>
      <c r="AV981" s="35"/>
      <c r="AW981" s="4"/>
      <c r="AX981" s="156"/>
      <c r="AY981" s="104"/>
      <c r="AZ981" s="7"/>
      <c r="BA981" s="12"/>
      <c r="BB981" s="12"/>
      <c r="BC981" s="7"/>
      <c r="BD981" s="12"/>
      <c r="BE981" s="12"/>
      <c r="BF981" s="4"/>
      <c r="BG981" s="12"/>
      <c r="BH981" s="36"/>
      <c r="BI981" s="147"/>
      <c r="BJ981" s="12"/>
      <c r="BK981" s="36"/>
      <c r="BL981" s="147"/>
      <c r="BM981" s="12"/>
      <c r="BN981" s="36"/>
      <c r="BO981" s="147"/>
      <c r="BP981" s="160"/>
      <c r="BQ981" s="14"/>
      <c r="BR981" s="4"/>
      <c r="BS981" s="4"/>
      <c r="BU981" s="147"/>
      <c r="BV981" s="4"/>
      <c r="BW981" s="4"/>
      <c r="BX981" s="147"/>
      <c r="BY981" s="4"/>
      <c r="CA981" s="147"/>
      <c r="CB981" s="4"/>
      <c r="CD981" s="147"/>
      <c r="CF981" s="4"/>
      <c r="CG981" s="9"/>
      <c r="CH981" s="35"/>
      <c r="CI981" s="4"/>
      <c r="CJ981" s="145"/>
      <c r="CK981" s="4"/>
      <c r="CL981" s="4"/>
      <c r="CM981" s="4"/>
      <c r="CN981" s="4"/>
      <c r="CP981" s="29"/>
      <c r="CQ981" s="33"/>
      <c r="CR981" s="78"/>
      <c r="CS981" s="78"/>
      <c r="CT981" s="78"/>
      <c r="CU981" s="78"/>
      <c r="CV981" s="78"/>
      <c r="CW981" s="78"/>
      <c r="CX981" s="78"/>
      <c r="CY981" s="78"/>
      <c r="CZ981" s="78"/>
      <c r="DA981" s="78"/>
      <c r="DB981" s="78"/>
      <c r="DC981" s="78"/>
      <c r="DD981" s="78"/>
      <c r="DE981" s="78"/>
      <c r="DF981" s="78"/>
      <c r="DG981" s="78"/>
      <c r="DH981" s="78"/>
      <c r="DI981" s="78"/>
      <c r="DJ981" s="78"/>
      <c r="DK981" s="78"/>
      <c r="DL981" s="78"/>
      <c r="DM981" s="78"/>
      <c r="DN981" s="78"/>
      <c r="DO981" s="78"/>
      <c r="DP981" s="42"/>
      <c r="DQ981" s="78"/>
      <c r="DR981" s="101"/>
      <c r="DS981" s="33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  <c r="EG981" s="29"/>
      <c r="EH981" s="29"/>
      <c r="EI981" s="29"/>
      <c r="EJ981" s="29"/>
      <c r="EK981" s="29"/>
      <c r="EL981" s="29"/>
      <c r="EM981" s="29"/>
      <c r="EN981" s="29"/>
      <c r="EO981" s="29"/>
      <c r="EP981" s="29"/>
      <c r="EQ981" s="29"/>
      <c r="ER981" s="29"/>
      <c r="ES981" s="29"/>
      <c r="ET981" s="29"/>
      <c r="EU981" s="29"/>
      <c r="EV981" s="29"/>
      <c r="EW981" s="29"/>
      <c r="EX981" s="29"/>
      <c r="EY981" s="29"/>
      <c r="EZ981" s="29"/>
      <c r="FA981" s="119"/>
      <c r="FB981" s="119"/>
      <c r="FC981" s="119"/>
      <c r="FD981" s="119"/>
      <c r="FE981" s="119"/>
      <c r="FF981" s="119"/>
      <c r="FG981" s="119"/>
      <c r="FH981" s="119"/>
      <c r="FI981" s="119"/>
    </row>
    <row r="982" spans="1:165" s="45" customFormat="1" x14ac:dyDescent="0.25">
      <c r="A982" s="29"/>
      <c r="B982" s="35"/>
      <c r="C982" s="35"/>
      <c r="D982" s="4"/>
      <c r="E982" s="35"/>
      <c r="F982" s="4"/>
      <c r="G982" s="35"/>
      <c r="I982" s="35"/>
      <c r="K982" s="11"/>
      <c r="M982" s="4"/>
      <c r="N982" s="46"/>
      <c r="P982" s="35"/>
      <c r="Q982" s="29"/>
      <c r="R982" s="35"/>
      <c r="T982" s="23"/>
      <c r="U982" s="23"/>
      <c r="V982" s="96"/>
      <c r="W982" s="96"/>
      <c r="X982" s="23"/>
      <c r="Y982" s="96"/>
      <c r="Z982" s="96"/>
      <c r="AA982" s="23"/>
      <c r="AB982" s="96"/>
      <c r="AC982" s="96"/>
      <c r="AD982" s="23"/>
      <c r="AE982" s="96"/>
      <c r="AF982" s="96"/>
      <c r="AG982" s="23"/>
      <c r="AH982" s="96"/>
      <c r="AI982" s="96"/>
      <c r="AJ982" s="23"/>
      <c r="AK982" s="96"/>
      <c r="AL982" s="96"/>
      <c r="AM982" s="23"/>
      <c r="AN982" s="96"/>
      <c r="AO982" s="96"/>
      <c r="AP982" s="23"/>
      <c r="AQ982" s="96"/>
      <c r="AR982" s="96"/>
      <c r="AS982" s="23"/>
      <c r="AT982" s="4"/>
      <c r="AU982" s="4"/>
      <c r="AV982" s="35"/>
      <c r="AW982" s="4"/>
      <c r="AX982" s="156"/>
      <c r="AY982" s="104"/>
      <c r="AZ982" s="7"/>
      <c r="BA982" s="12"/>
      <c r="BB982" s="12"/>
      <c r="BC982" s="7"/>
      <c r="BD982" s="12"/>
      <c r="BE982" s="12"/>
      <c r="BF982" s="4"/>
      <c r="BG982" s="12"/>
      <c r="BH982" s="36"/>
      <c r="BI982" s="147"/>
      <c r="BJ982" s="12"/>
      <c r="BK982" s="36"/>
      <c r="BL982" s="147"/>
      <c r="BM982" s="12"/>
      <c r="BN982" s="36"/>
      <c r="BO982" s="147"/>
      <c r="BP982" s="160"/>
      <c r="BQ982" s="14"/>
      <c r="BR982" s="4"/>
      <c r="BS982" s="4"/>
      <c r="BU982" s="147"/>
      <c r="BV982" s="4"/>
      <c r="BW982" s="4"/>
      <c r="BX982" s="147"/>
      <c r="BY982" s="4"/>
      <c r="CA982" s="147"/>
      <c r="CB982" s="4"/>
      <c r="CD982" s="147"/>
      <c r="CF982" s="4"/>
      <c r="CG982" s="9"/>
      <c r="CH982" s="35"/>
      <c r="CI982" s="4"/>
      <c r="CJ982" s="145"/>
      <c r="CK982" s="4"/>
      <c r="CL982" s="4"/>
      <c r="CM982" s="4"/>
      <c r="CN982" s="4"/>
      <c r="CP982" s="29"/>
      <c r="CQ982" s="33"/>
      <c r="CR982" s="78"/>
      <c r="CS982" s="78"/>
      <c r="CT982" s="78"/>
      <c r="CU982" s="78"/>
      <c r="CV982" s="78"/>
      <c r="CW982" s="78"/>
      <c r="CX982" s="78"/>
      <c r="CY982" s="78"/>
      <c r="CZ982" s="78"/>
      <c r="DA982" s="78"/>
      <c r="DB982" s="78"/>
      <c r="DC982" s="78"/>
      <c r="DD982" s="78"/>
      <c r="DE982" s="78"/>
      <c r="DF982" s="78"/>
      <c r="DG982" s="78"/>
      <c r="DH982" s="78"/>
      <c r="DI982" s="78"/>
      <c r="DJ982" s="78"/>
      <c r="DK982" s="78"/>
      <c r="DL982" s="78"/>
      <c r="DM982" s="78"/>
      <c r="DN982" s="78"/>
      <c r="DO982" s="78"/>
      <c r="DP982" s="42"/>
      <c r="DQ982" s="78"/>
      <c r="DR982" s="101"/>
      <c r="DS982" s="33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  <c r="EG982" s="29"/>
      <c r="EH982" s="29"/>
      <c r="EI982" s="29"/>
      <c r="EJ982" s="29"/>
      <c r="EK982" s="29"/>
      <c r="EL982" s="29"/>
      <c r="EM982" s="29"/>
      <c r="EN982" s="29"/>
      <c r="EO982" s="29"/>
      <c r="EP982" s="29"/>
      <c r="EQ982" s="29"/>
      <c r="ER982" s="29"/>
      <c r="ES982" s="29"/>
      <c r="ET982" s="29"/>
      <c r="EU982" s="29"/>
      <c r="EV982" s="29"/>
      <c r="EW982" s="29"/>
      <c r="EX982" s="29"/>
      <c r="EY982" s="29"/>
      <c r="EZ982" s="29"/>
      <c r="FA982" s="119"/>
      <c r="FB982" s="119"/>
      <c r="FC982" s="119"/>
      <c r="FD982" s="119"/>
      <c r="FE982" s="119"/>
      <c r="FF982" s="119"/>
      <c r="FG982" s="119"/>
      <c r="FH982" s="119"/>
      <c r="FI982" s="119"/>
    </row>
    <row r="983" spans="1:165" s="45" customFormat="1" x14ac:dyDescent="0.25">
      <c r="A983" s="29"/>
      <c r="B983" s="35"/>
      <c r="C983" s="35"/>
      <c r="D983" s="4"/>
      <c r="E983" s="35"/>
      <c r="F983" s="4"/>
      <c r="G983" s="35"/>
      <c r="I983" s="35"/>
      <c r="K983" s="11"/>
      <c r="M983" s="4"/>
      <c r="N983" s="46"/>
      <c r="P983" s="35"/>
      <c r="Q983" s="29"/>
      <c r="R983" s="35"/>
      <c r="T983" s="23"/>
      <c r="U983" s="23"/>
      <c r="V983" s="96"/>
      <c r="W983" s="96"/>
      <c r="X983" s="23"/>
      <c r="Y983" s="96"/>
      <c r="Z983" s="96"/>
      <c r="AA983" s="23"/>
      <c r="AB983" s="96"/>
      <c r="AC983" s="96"/>
      <c r="AD983" s="23"/>
      <c r="AE983" s="96"/>
      <c r="AF983" s="96"/>
      <c r="AG983" s="23"/>
      <c r="AH983" s="96"/>
      <c r="AI983" s="96"/>
      <c r="AJ983" s="23"/>
      <c r="AK983" s="96"/>
      <c r="AL983" s="96"/>
      <c r="AM983" s="23"/>
      <c r="AN983" s="96"/>
      <c r="AO983" s="96"/>
      <c r="AP983" s="23"/>
      <c r="AQ983" s="96"/>
      <c r="AR983" s="96"/>
      <c r="AS983" s="23"/>
      <c r="AT983" s="4"/>
      <c r="AU983" s="4"/>
      <c r="AV983" s="35"/>
      <c r="AW983" s="4"/>
      <c r="AX983" s="156"/>
      <c r="AY983" s="104"/>
      <c r="AZ983" s="7"/>
      <c r="BA983" s="12"/>
      <c r="BB983" s="12"/>
      <c r="BC983" s="7"/>
      <c r="BD983" s="12"/>
      <c r="BE983" s="12"/>
      <c r="BF983" s="4"/>
      <c r="BG983" s="12"/>
      <c r="BH983" s="36"/>
      <c r="BI983" s="147"/>
      <c r="BJ983" s="12"/>
      <c r="BK983" s="36"/>
      <c r="BL983" s="147"/>
      <c r="BM983" s="12"/>
      <c r="BN983" s="36"/>
      <c r="BO983" s="147"/>
      <c r="BP983" s="160"/>
      <c r="BQ983" s="14"/>
      <c r="BR983" s="4"/>
      <c r="BS983" s="4"/>
      <c r="BU983" s="147"/>
      <c r="BV983" s="4"/>
      <c r="BW983" s="4"/>
      <c r="BX983" s="147"/>
      <c r="BY983" s="4"/>
      <c r="CA983" s="147"/>
      <c r="CB983" s="4"/>
      <c r="CD983" s="147"/>
      <c r="CF983" s="4"/>
      <c r="CG983" s="9"/>
      <c r="CH983" s="35"/>
      <c r="CI983" s="4"/>
      <c r="CJ983" s="145"/>
      <c r="CK983" s="4"/>
      <c r="CL983" s="4"/>
      <c r="CM983" s="4"/>
      <c r="CN983" s="4"/>
      <c r="CP983" s="29"/>
      <c r="CQ983" s="33"/>
      <c r="CR983" s="78"/>
      <c r="CS983" s="78"/>
      <c r="CT983" s="78"/>
      <c r="CU983" s="78"/>
      <c r="CV983" s="78"/>
      <c r="CW983" s="78"/>
      <c r="CX983" s="78"/>
      <c r="CY983" s="78"/>
      <c r="CZ983" s="78"/>
      <c r="DA983" s="78"/>
      <c r="DB983" s="78"/>
      <c r="DC983" s="78"/>
      <c r="DD983" s="78"/>
      <c r="DE983" s="78"/>
      <c r="DF983" s="78"/>
      <c r="DG983" s="78"/>
      <c r="DH983" s="78"/>
      <c r="DI983" s="78"/>
      <c r="DJ983" s="78"/>
      <c r="DK983" s="78"/>
      <c r="DL983" s="78"/>
      <c r="DM983" s="78"/>
      <c r="DN983" s="78"/>
      <c r="DO983" s="78"/>
      <c r="DP983" s="42"/>
      <c r="DQ983" s="78"/>
      <c r="DR983" s="101"/>
      <c r="DS983" s="33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  <c r="EG983" s="29"/>
      <c r="EH983" s="29"/>
      <c r="EI983" s="29"/>
      <c r="EJ983" s="29"/>
      <c r="EK983" s="29"/>
      <c r="EL983" s="29"/>
      <c r="EM983" s="29"/>
      <c r="EN983" s="29"/>
      <c r="EO983" s="29"/>
      <c r="EP983" s="29"/>
      <c r="EQ983" s="29"/>
      <c r="ER983" s="29"/>
      <c r="ES983" s="29"/>
      <c r="ET983" s="29"/>
      <c r="EU983" s="29"/>
      <c r="EV983" s="29"/>
      <c r="EW983" s="29"/>
      <c r="EX983" s="29"/>
      <c r="EY983" s="29"/>
      <c r="EZ983" s="29"/>
      <c r="FA983" s="119"/>
      <c r="FB983" s="119"/>
      <c r="FC983" s="119"/>
      <c r="FD983" s="119"/>
      <c r="FE983" s="119"/>
      <c r="FF983" s="119"/>
      <c r="FG983" s="119"/>
      <c r="FH983" s="119"/>
      <c r="FI983" s="119"/>
    </row>
    <row r="984" spans="1:165" s="45" customFormat="1" x14ac:dyDescent="0.25">
      <c r="A984" s="29"/>
      <c r="B984" s="35"/>
      <c r="C984" s="35"/>
      <c r="D984" s="4"/>
      <c r="E984" s="35"/>
      <c r="F984" s="4"/>
      <c r="G984" s="35"/>
      <c r="I984" s="35"/>
      <c r="K984" s="11"/>
      <c r="M984" s="4"/>
      <c r="N984" s="46"/>
      <c r="P984" s="35"/>
      <c r="Q984" s="29"/>
      <c r="R984" s="35"/>
      <c r="T984" s="23"/>
      <c r="U984" s="23"/>
      <c r="V984" s="96"/>
      <c r="W984" s="96"/>
      <c r="X984" s="23"/>
      <c r="Y984" s="96"/>
      <c r="Z984" s="96"/>
      <c r="AA984" s="23"/>
      <c r="AB984" s="96"/>
      <c r="AC984" s="96"/>
      <c r="AD984" s="23"/>
      <c r="AE984" s="96"/>
      <c r="AF984" s="96"/>
      <c r="AG984" s="23"/>
      <c r="AH984" s="96"/>
      <c r="AI984" s="96"/>
      <c r="AJ984" s="23"/>
      <c r="AK984" s="96"/>
      <c r="AL984" s="96"/>
      <c r="AM984" s="23"/>
      <c r="AN984" s="96"/>
      <c r="AO984" s="96"/>
      <c r="AP984" s="23"/>
      <c r="AQ984" s="96"/>
      <c r="AR984" s="96"/>
      <c r="AS984" s="23"/>
      <c r="AT984" s="4"/>
      <c r="AU984" s="4"/>
      <c r="AV984" s="35"/>
      <c r="AW984" s="4"/>
      <c r="AX984" s="156"/>
      <c r="AY984" s="104"/>
      <c r="AZ984" s="7"/>
      <c r="BA984" s="12"/>
      <c r="BB984" s="12"/>
      <c r="BC984" s="7"/>
      <c r="BD984" s="12"/>
      <c r="BE984" s="12"/>
      <c r="BF984" s="4"/>
      <c r="BG984" s="12"/>
      <c r="BH984" s="36"/>
      <c r="BI984" s="147"/>
      <c r="BJ984" s="12"/>
      <c r="BK984" s="36"/>
      <c r="BL984" s="147"/>
      <c r="BM984" s="12"/>
      <c r="BN984" s="36"/>
      <c r="BO984" s="147"/>
      <c r="BP984" s="160"/>
      <c r="BQ984" s="14"/>
      <c r="BR984" s="4"/>
      <c r="BS984" s="4"/>
      <c r="BU984" s="147"/>
      <c r="BV984" s="4"/>
      <c r="BW984" s="4"/>
      <c r="BX984" s="147"/>
      <c r="BY984" s="4"/>
      <c r="CA984" s="147"/>
      <c r="CB984" s="4"/>
      <c r="CD984" s="147"/>
      <c r="CF984" s="4"/>
      <c r="CG984" s="9"/>
      <c r="CH984" s="35"/>
      <c r="CI984" s="4"/>
      <c r="CJ984" s="145"/>
      <c r="CK984" s="4"/>
      <c r="CL984" s="4"/>
      <c r="CM984" s="4"/>
      <c r="CN984" s="4"/>
      <c r="CP984" s="29"/>
      <c r="CQ984" s="33"/>
      <c r="CR984" s="78"/>
      <c r="CS984" s="78"/>
      <c r="CT984" s="78"/>
      <c r="CU984" s="78"/>
      <c r="CV984" s="78"/>
      <c r="CW984" s="78"/>
      <c r="CX984" s="78"/>
      <c r="CY984" s="78"/>
      <c r="CZ984" s="78"/>
      <c r="DA984" s="78"/>
      <c r="DB984" s="78"/>
      <c r="DC984" s="78"/>
      <c r="DD984" s="78"/>
      <c r="DE984" s="78"/>
      <c r="DF984" s="78"/>
      <c r="DG984" s="78"/>
      <c r="DH984" s="78"/>
      <c r="DI984" s="78"/>
      <c r="DJ984" s="78"/>
      <c r="DK984" s="78"/>
      <c r="DL984" s="78"/>
      <c r="DM984" s="78"/>
      <c r="DN984" s="78"/>
      <c r="DO984" s="78"/>
      <c r="DP984" s="42"/>
      <c r="DQ984" s="78"/>
      <c r="DR984" s="101"/>
      <c r="DS984" s="33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  <c r="EG984" s="29"/>
      <c r="EH984" s="29"/>
      <c r="EI984" s="29"/>
      <c r="EJ984" s="29"/>
      <c r="EK984" s="29"/>
      <c r="EL984" s="29"/>
      <c r="EM984" s="29"/>
      <c r="EN984" s="29"/>
      <c r="EO984" s="29"/>
      <c r="EP984" s="29"/>
      <c r="EQ984" s="29"/>
      <c r="ER984" s="29"/>
      <c r="ES984" s="29"/>
      <c r="ET984" s="29"/>
      <c r="EU984" s="29"/>
      <c r="EV984" s="29"/>
      <c r="EW984" s="29"/>
      <c r="EX984" s="29"/>
      <c r="EY984" s="29"/>
      <c r="EZ984" s="29"/>
      <c r="FA984" s="119"/>
      <c r="FB984" s="119"/>
      <c r="FC984" s="119"/>
      <c r="FD984" s="119"/>
      <c r="FE984" s="119"/>
      <c r="FF984" s="119"/>
      <c r="FG984" s="119"/>
      <c r="FH984" s="119"/>
      <c r="FI984" s="119"/>
    </row>
    <row r="985" spans="1:165" s="45" customFormat="1" x14ac:dyDescent="0.25">
      <c r="A985" s="29"/>
      <c r="B985" s="35"/>
      <c r="C985" s="35"/>
      <c r="D985" s="4"/>
      <c r="E985" s="35"/>
      <c r="F985" s="4"/>
      <c r="G985" s="35"/>
      <c r="I985" s="35"/>
      <c r="K985" s="11"/>
      <c r="M985" s="4"/>
      <c r="N985" s="46"/>
      <c r="P985" s="35"/>
      <c r="Q985" s="29"/>
      <c r="R985" s="35"/>
      <c r="T985" s="23"/>
      <c r="U985" s="23"/>
      <c r="V985" s="96"/>
      <c r="W985" s="96"/>
      <c r="X985" s="23"/>
      <c r="Y985" s="96"/>
      <c r="Z985" s="96"/>
      <c r="AA985" s="23"/>
      <c r="AB985" s="96"/>
      <c r="AC985" s="96"/>
      <c r="AD985" s="23"/>
      <c r="AE985" s="96"/>
      <c r="AF985" s="96"/>
      <c r="AG985" s="23"/>
      <c r="AH985" s="96"/>
      <c r="AI985" s="96"/>
      <c r="AJ985" s="23"/>
      <c r="AK985" s="96"/>
      <c r="AL985" s="96"/>
      <c r="AM985" s="23"/>
      <c r="AN985" s="96"/>
      <c r="AO985" s="96"/>
      <c r="AP985" s="23"/>
      <c r="AQ985" s="96"/>
      <c r="AR985" s="96"/>
      <c r="AS985" s="23"/>
      <c r="AT985" s="4"/>
      <c r="AU985" s="4"/>
      <c r="AV985" s="35"/>
      <c r="AW985" s="4"/>
      <c r="AX985" s="156"/>
      <c r="AY985" s="104"/>
      <c r="AZ985" s="7"/>
      <c r="BA985" s="12"/>
      <c r="BB985" s="12"/>
      <c r="BC985" s="7"/>
      <c r="BD985" s="12"/>
      <c r="BE985" s="12"/>
      <c r="BF985" s="4"/>
      <c r="BG985" s="12"/>
      <c r="BH985" s="36"/>
      <c r="BI985" s="147"/>
      <c r="BJ985" s="12"/>
      <c r="BK985" s="36"/>
      <c r="BL985" s="147"/>
      <c r="BM985" s="12"/>
      <c r="BN985" s="36"/>
      <c r="BO985" s="147"/>
      <c r="BP985" s="160"/>
      <c r="BQ985" s="14"/>
      <c r="BR985" s="4"/>
      <c r="BS985" s="4"/>
      <c r="BU985" s="147"/>
      <c r="BV985" s="4"/>
      <c r="BW985" s="4"/>
      <c r="BX985" s="147"/>
      <c r="BY985" s="4"/>
      <c r="CA985" s="147"/>
      <c r="CB985" s="4"/>
      <c r="CD985" s="147"/>
      <c r="CF985" s="4"/>
      <c r="CG985" s="9"/>
      <c r="CH985" s="35"/>
      <c r="CI985" s="4"/>
      <c r="CJ985" s="145"/>
      <c r="CK985" s="4"/>
      <c r="CL985" s="4"/>
      <c r="CM985" s="4"/>
      <c r="CN985" s="4"/>
      <c r="CP985" s="29"/>
      <c r="CQ985" s="33"/>
      <c r="CR985" s="78"/>
      <c r="CS985" s="78"/>
      <c r="CT985" s="78"/>
      <c r="CU985" s="78"/>
      <c r="CV985" s="78"/>
      <c r="CW985" s="78"/>
      <c r="CX985" s="78"/>
      <c r="CY985" s="78"/>
      <c r="CZ985" s="78"/>
      <c r="DA985" s="78"/>
      <c r="DB985" s="78"/>
      <c r="DC985" s="78"/>
      <c r="DD985" s="78"/>
      <c r="DE985" s="78"/>
      <c r="DF985" s="78"/>
      <c r="DG985" s="78"/>
      <c r="DH985" s="78"/>
      <c r="DI985" s="78"/>
      <c r="DJ985" s="78"/>
      <c r="DK985" s="78"/>
      <c r="DL985" s="78"/>
      <c r="DM985" s="78"/>
      <c r="DN985" s="78"/>
      <c r="DO985" s="78"/>
      <c r="DP985" s="42"/>
      <c r="DQ985" s="78"/>
      <c r="DR985" s="101"/>
      <c r="DS985" s="33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  <c r="EK985" s="29"/>
      <c r="EL985" s="29"/>
      <c r="EM985" s="29"/>
      <c r="EN985" s="29"/>
      <c r="EO985" s="29"/>
      <c r="EP985" s="29"/>
      <c r="EQ985" s="29"/>
      <c r="ER985" s="29"/>
      <c r="ES985" s="29"/>
      <c r="ET985" s="29"/>
      <c r="EU985" s="29"/>
      <c r="EV985" s="29"/>
      <c r="EW985" s="29"/>
      <c r="EX985" s="29"/>
      <c r="EY985" s="29"/>
      <c r="EZ985" s="29"/>
      <c r="FA985" s="119"/>
      <c r="FB985" s="119"/>
      <c r="FC985" s="119"/>
      <c r="FD985" s="119"/>
      <c r="FE985" s="119"/>
      <c r="FF985" s="119"/>
      <c r="FG985" s="119"/>
      <c r="FH985" s="119"/>
      <c r="FI985" s="119"/>
    </row>
    <row r="986" spans="1:165" s="45" customFormat="1" x14ac:dyDescent="0.25">
      <c r="A986" s="29"/>
      <c r="B986" s="35"/>
      <c r="C986" s="35"/>
      <c r="D986" s="4"/>
      <c r="E986" s="35"/>
      <c r="F986" s="4"/>
      <c r="G986" s="35"/>
      <c r="I986" s="35"/>
      <c r="K986" s="11"/>
      <c r="M986" s="4"/>
      <c r="N986" s="46"/>
      <c r="P986" s="35"/>
      <c r="Q986" s="29"/>
      <c r="R986" s="35"/>
      <c r="T986" s="23"/>
      <c r="U986" s="23"/>
      <c r="V986" s="96"/>
      <c r="W986" s="96"/>
      <c r="X986" s="23"/>
      <c r="Y986" s="96"/>
      <c r="Z986" s="96"/>
      <c r="AA986" s="23"/>
      <c r="AB986" s="96"/>
      <c r="AC986" s="96"/>
      <c r="AD986" s="23"/>
      <c r="AE986" s="96"/>
      <c r="AF986" s="96"/>
      <c r="AG986" s="23"/>
      <c r="AH986" s="96"/>
      <c r="AI986" s="96"/>
      <c r="AJ986" s="23"/>
      <c r="AK986" s="96"/>
      <c r="AL986" s="96"/>
      <c r="AM986" s="23"/>
      <c r="AN986" s="96"/>
      <c r="AO986" s="96"/>
      <c r="AP986" s="23"/>
      <c r="AQ986" s="96"/>
      <c r="AR986" s="96"/>
      <c r="AS986" s="23"/>
      <c r="AT986" s="4"/>
      <c r="AU986" s="4"/>
      <c r="AV986" s="35"/>
      <c r="AW986" s="4"/>
      <c r="AX986" s="156"/>
      <c r="AY986" s="104"/>
      <c r="AZ986" s="7"/>
      <c r="BA986" s="12"/>
      <c r="BB986" s="12"/>
      <c r="BC986" s="7"/>
      <c r="BD986" s="12"/>
      <c r="BE986" s="12"/>
      <c r="BF986" s="4"/>
      <c r="BG986" s="12"/>
      <c r="BH986" s="36"/>
      <c r="BI986" s="147"/>
      <c r="BJ986" s="12"/>
      <c r="BK986" s="36"/>
      <c r="BL986" s="147"/>
      <c r="BM986" s="12"/>
      <c r="BN986" s="36"/>
      <c r="BO986" s="147"/>
      <c r="BP986" s="160"/>
      <c r="BQ986" s="14"/>
      <c r="BR986" s="4"/>
      <c r="BS986" s="4"/>
      <c r="BU986" s="147"/>
      <c r="BV986" s="4"/>
      <c r="BW986" s="4"/>
      <c r="BX986" s="147"/>
      <c r="BY986" s="4"/>
      <c r="CA986" s="147"/>
      <c r="CB986" s="4"/>
      <c r="CD986" s="147"/>
      <c r="CF986" s="4"/>
      <c r="CG986" s="9"/>
      <c r="CH986" s="35"/>
      <c r="CI986" s="4"/>
      <c r="CJ986" s="145"/>
      <c r="CK986" s="4"/>
      <c r="CL986" s="4"/>
      <c r="CM986" s="4"/>
      <c r="CN986" s="4"/>
      <c r="CP986" s="29"/>
      <c r="CQ986" s="33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42"/>
      <c r="DQ986" s="78"/>
      <c r="DR986" s="101"/>
      <c r="DS986" s="33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119"/>
      <c r="FB986" s="119"/>
      <c r="FC986" s="119"/>
      <c r="FD986" s="119"/>
      <c r="FE986" s="119"/>
      <c r="FF986" s="119"/>
      <c r="FG986" s="119"/>
      <c r="FH986" s="119"/>
      <c r="FI986" s="119"/>
    </row>
    <row r="987" spans="1:165" s="45" customFormat="1" x14ac:dyDescent="0.25">
      <c r="A987" s="29"/>
      <c r="B987" s="35"/>
      <c r="C987" s="35"/>
      <c r="D987" s="4"/>
      <c r="E987" s="35"/>
      <c r="F987" s="4"/>
      <c r="G987" s="35"/>
      <c r="I987" s="35"/>
      <c r="K987" s="11"/>
      <c r="M987" s="4"/>
      <c r="N987" s="46"/>
      <c r="P987" s="35"/>
      <c r="Q987" s="29"/>
      <c r="R987" s="35"/>
      <c r="T987" s="23"/>
      <c r="U987" s="23"/>
      <c r="V987" s="96"/>
      <c r="W987" s="96"/>
      <c r="X987" s="23"/>
      <c r="Y987" s="96"/>
      <c r="Z987" s="96"/>
      <c r="AA987" s="23"/>
      <c r="AB987" s="96"/>
      <c r="AC987" s="96"/>
      <c r="AD987" s="23"/>
      <c r="AE987" s="96"/>
      <c r="AF987" s="96"/>
      <c r="AG987" s="23"/>
      <c r="AH987" s="96"/>
      <c r="AI987" s="96"/>
      <c r="AJ987" s="23"/>
      <c r="AK987" s="96"/>
      <c r="AL987" s="96"/>
      <c r="AM987" s="23"/>
      <c r="AN987" s="96"/>
      <c r="AO987" s="96"/>
      <c r="AP987" s="23"/>
      <c r="AQ987" s="96"/>
      <c r="AR987" s="96"/>
      <c r="AS987" s="23"/>
      <c r="AT987" s="4"/>
      <c r="AU987" s="4"/>
      <c r="AV987" s="35"/>
      <c r="AW987" s="4"/>
      <c r="AX987" s="156"/>
      <c r="AY987" s="104"/>
      <c r="AZ987" s="7"/>
      <c r="BA987" s="12"/>
      <c r="BB987" s="12"/>
      <c r="BC987" s="7"/>
      <c r="BD987" s="12"/>
      <c r="BE987" s="12"/>
      <c r="BF987" s="4"/>
      <c r="BG987" s="12"/>
      <c r="BH987" s="36"/>
      <c r="BI987" s="147"/>
      <c r="BJ987" s="12"/>
      <c r="BK987" s="36"/>
      <c r="BL987" s="147"/>
      <c r="BM987" s="12"/>
      <c r="BN987" s="36"/>
      <c r="BO987" s="147"/>
      <c r="BP987" s="160"/>
      <c r="BQ987" s="14"/>
      <c r="BR987" s="4"/>
      <c r="BS987" s="4"/>
      <c r="BU987" s="147"/>
      <c r="BV987" s="4"/>
      <c r="BW987" s="4"/>
      <c r="BX987" s="147"/>
      <c r="BY987" s="4"/>
      <c r="CA987" s="147"/>
      <c r="CB987" s="4"/>
      <c r="CD987" s="147"/>
      <c r="CF987" s="4"/>
      <c r="CG987" s="9"/>
      <c r="CH987" s="35"/>
      <c r="CI987" s="4"/>
      <c r="CJ987" s="145"/>
      <c r="CK987" s="4"/>
      <c r="CL987" s="4"/>
      <c r="CM987" s="4"/>
      <c r="CN987" s="4"/>
      <c r="CP987" s="29"/>
      <c r="CQ987" s="33"/>
      <c r="CR987" s="78"/>
      <c r="CS987" s="78"/>
      <c r="CT987" s="78"/>
      <c r="CU987" s="78"/>
      <c r="CV987" s="78"/>
      <c r="CW987" s="78"/>
      <c r="CX987" s="78"/>
      <c r="CY987" s="78"/>
      <c r="CZ987" s="78"/>
      <c r="DA987" s="78"/>
      <c r="DB987" s="78"/>
      <c r="DC987" s="78"/>
      <c r="DD987" s="78"/>
      <c r="DE987" s="78"/>
      <c r="DF987" s="78"/>
      <c r="DG987" s="78"/>
      <c r="DH987" s="78"/>
      <c r="DI987" s="78"/>
      <c r="DJ987" s="78"/>
      <c r="DK987" s="78"/>
      <c r="DL987" s="78"/>
      <c r="DM987" s="78"/>
      <c r="DN987" s="78"/>
      <c r="DO987" s="78"/>
      <c r="DP987" s="42"/>
      <c r="DQ987" s="78"/>
      <c r="DR987" s="101"/>
      <c r="DS987" s="33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119"/>
      <c r="FB987" s="119"/>
      <c r="FC987" s="119"/>
      <c r="FD987" s="119"/>
      <c r="FE987" s="119"/>
      <c r="FF987" s="119"/>
      <c r="FG987" s="119"/>
      <c r="FH987" s="119"/>
      <c r="FI987" s="119"/>
    </row>
    <row r="988" spans="1:165" s="45" customFormat="1" x14ac:dyDescent="0.25">
      <c r="A988" s="29"/>
      <c r="B988" s="35"/>
      <c r="C988" s="35"/>
      <c r="D988" s="4"/>
      <c r="E988" s="35"/>
      <c r="F988" s="4"/>
      <c r="G988" s="35"/>
      <c r="I988" s="35"/>
      <c r="K988" s="11"/>
      <c r="M988" s="4"/>
      <c r="N988" s="46"/>
      <c r="P988" s="35"/>
      <c r="Q988" s="29"/>
      <c r="R988" s="35"/>
      <c r="T988" s="23"/>
      <c r="U988" s="23"/>
      <c r="V988" s="96"/>
      <c r="W988" s="96"/>
      <c r="X988" s="23"/>
      <c r="Y988" s="96"/>
      <c r="Z988" s="96"/>
      <c r="AA988" s="23"/>
      <c r="AB988" s="96"/>
      <c r="AC988" s="96"/>
      <c r="AD988" s="23"/>
      <c r="AE988" s="96"/>
      <c r="AF988" s="96"/>
      <c r="AG988" s="23"/>
      <c r="AH988" s="96"/>
      <c r="AI988" s="96"/>
      <c r="AJ988" s="23"/>
      <c r="AK988" s="96"/>
      <c r="AL988" s="96"/>
      <c r="AM988" s="23"/>
      <c r="AN988" s="96"/>
      <c r="AO988" s="96"/>
      <c r="AP988" s="23"/>
      <c r="AQ988" s="96"/>
      <c r="AR988" s="96"/>
      <c r="AS988" s="23"/>
      <c r="AT988" s="4"/>
      <c r="AU988" s="4"/>
      <c r="AV988" s="35"/>
      <c r="AW988" s="4"/>
      <c r="AX988" s="156"/>
      <c r="AY988" s="104"/>
      <c r="AZ988" s="7"/>
      <c r="BA988" s="12"/>
      <c r="BB988" s="12"/>
      <c r="BC988" s="7"/>
      <c r="BD988" s="12"/>
      <c r="BE988" s="12"/>
      <c r="BF988" s="4"/>
      <c r="BG988" s="12"/>
      <c r="BH988" s="36"/>
      <c r="BI988" s="147"/>
      <c r="BJ988" s="12"/>
      <c r="BK988" s="36"/>
      <c r="BL988" s="147"/>
      <c r="BM988" s="12"/>
      <c r="BN988" s="36"/>
      <c r="BO988" s="147"/>
      <c r="BP988" s="160"/>
      <c r="BQ988" s="14"/>
      <c r="BR988" s="4"/>
      <c r="BS988" s="4"/>
      <c r="BU988" s="147"/>
      <c r="BV988" s="4"/>
      <c r="BW988" s="4"/>
      <c r="BX988" s="147"/>
      <c r="BY988" s="4"/>
      <c r="CA988" s="147"/>
      <c r="CB988" s="4"/>
      <c r="CD988" s="147"/>
      <c r="CF988" s="4"/>
      <c r="CG988" s="9"/>
      <c r="CH988" s="35"/>
      <c r="CI988" s="4"/>
      <c r="CJ988" s="145"/>
      <c r="CK988" s="4"/>
      <c r="CL988" s="4"/>
      <c r="CM988" s="4"/>
      <c r="CN988" s="4"/>
      <c r="CP988" s="29"/>
      <c r="CQ988" s="33"/>
      <c r="CR988" s="78"/>
      <c r="CS988" s="78"/>
      <c r="CT988" s="78"/>
      <c r="CU988" s="78"/>
      <c r="CV988" s="78"/>
      <c r="CW988" s="78"/>
      <c r="CX988" s="78"/>
      <c r="CY988" s="78"/>
      <c r="CZ988" s="78"/>
      <c r="DA988" s="78"/>
      <c r="DB988" s="78"/>
      <c r="DC988" s="78"/>
      <c r="DD988" s="78"/>
      <c r="DE988" s="78"/>
      <c r="DF988" s="78"/>
      <c r="DG988" s="78"/>
      <c r="DH988" s="78"/>
      <c r="DI988" s="78"/>
      <c r="DJ988" s="78"/>
      <c r="DK988" s="78"/>
      <c r="DL988" s="78"/>
      <c r="DM988" s="78"/>
      <c r="DN988" s="78"/>
      <c r="DO988" s="78"/>
      <c r="DP988" s="42"/>
      <c r="DQ988" s="78"/>
      <c r="DR988" s="101"/>
      <c r="DS988" s="33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119"/>
      <c r="FB988" s="119"/>
      <c r="FC988" s="119"/>
      <c r="FD988" s="119"/>
      <c r="FE988" s="119"/>
      <c r="FF988" s="119"/>
      <c r="FG988" s="119"/>
      <c r="FH988" s="119"/>
      <c r="FI988" s="119"/>
    </row>
    <row r="989" spans="1:165" s="45" customFormat="1" x14ac:dyDescent="0.25">
      <c r="A989" s="29"/>
      <c r="B989" s="35"/>
      <c r="C989" s="35"/>
      <c r="D989" s="4"/>
      <c r="E989" s="35"/>
      <c r="F989" s="4"/>
      <c r="G989" s="35"/>
      <c r="I989" s="35"/>
      <c r="K989" s="11"/>
      <c r="M989" s="4"/>
      <c r="N989" s="46"/>
      <c r="P989" s="35"/>
      <c r="Q989" s="29"/>
      <c r="R989" s="35"/>
      <c r="T989" s="23"/>
      <c r="U989" s="23"/>
      <c r="V989" s="96"/>
      <c r="W989" s="96"/>
      <c r="X989" s="23"/>
      <c r="Y989" s="96"/>
      <c r="Z989" s="96"/>
      <c r="AA989" s="23"/>
      <c r="AB989" s="96"/>
      <c r="AC989" s="96"/>
      <c r="AD989" s="23"/>
      <c r="AE989" s="96"/>
      <c r="AF989" s="96"/>
      <c r="AG989" s="23"/>
      <c r="AH989" s="96"/>
      <c r="AI989" s="96"/>
      <c r="AJ989" s="23"/>
      <c r="AK989" s="96"/>
      <c r="AL989" s="96"/>
      <c r="AM989" s="23"/>
      <c r="AN989" s="96"/>
      <c r="AO989" s="96"/>
      <c r="AP989" s="23"/>
      <c r="AQ989" s="96"/>
      <c r="AR989" s="96"/>
      <c r="AS989" s="23"/>
      <c r="AT989" s="4"/>
      <c r="AU989" s="4"/>
      <c r="AV989" s="35"/>
      <c r="AW989" s="4"/>
      <c r="AX989" s="156"/>
      <c r="AY989" s="104"/>
      <c r="AZ989" s="7"/>
      <c r="BA989" s="12"/>
      <c r="BB989" s="12"/>
      <c r="BC989" s="7"/>
      <c r="BD989" s="12"/>
      <c r="BE989" s="12"/>
      <c r="BF989" s="4"/>
      <c r="BG989" s="12"/>
      <c r="BH989" s="36"/>
      <c r="BI989" s="147"/>
      <c r="BJ989" s="12"/>
      <c r="BK989" s="36"/>
      <c r="BL989" s="147"/>
      <c r="BM989" s="12"/>
      <c r="BN989" s="36"/>
      <c r="BO989" s="147"/>
      <c r="BP989" s="160"/>
      <c r="BQ989" s="14"/>
      <c r="BR989" s="4"/>
      <c r="BS989" s="4"/>
      <c r="BU989" s="147"/>
      <c r="BV989" s="4"/>
      <c r="BW989" s="4"/>
      <c r="BX989" s="147"/>
      <c r="BY989" s="4"/>
      <c r="CA989" s="147"/>
      <c r="CB989" s="4"/>
      <c r="CD989" s="147"/>
      <c r="CF989" s="4"/>
      <c r="CG989" s="9"/>
      <c r="CH989" s="35"/>
      <c r="CI989" s="4"/>
      <c r="CJ989" s="145"/>
      <c r="CK989" s="4"/>
      <c r="CL989" s="4"/>
      <c r="CM989" s="4"/>
      <c r="CN989" s="4"/>
      <c r="CP989" s="29"/>
      <c r="CQ989" s="33"/>
      <c r="CR989" s="78"/>
      <c r="CS989" s="78"/>
      <c r="CT989" s="78"/>
      <c r="CU989" s="78"/>
      <c r="CV989" s="78"/>
      <c r="CW989" s="78"/>
      <c r="CX989" s="78"/>
      <c r="CY989" s="78"/>
      <c r="CZ989" s="78"/>
      <c r="DA989" s="78"/>
      <c r="DB989" s="78"/>
      <c r="DC989" s="78"/>
      <c r="DD989" s="78"/>
      <c r="DE989" s="78"/>
      <c r="DF989" s="78"/>
      <c r="DG989" s="78"/>
      <c r="DH989" s="78"/>
      <c r="DI989" s="78"/>
      <c r="DJ989" s="78"/>
      <c r="DK989" s="78"/>
      <c r="DL989" s="78"/>
      <c r="DM989" s="78"/>
      <c r="DN989" s="78"/>
      <c r="DO989" s="78"/>
      <c r="DP989" s="42"/>
      <c r="DQ989" s="78"/>
      <c r="DR989" s="101"/>
      <c r="DS989" s="33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  <c r="EG989" s="29"/>
      <c r="EH989" s="29"/>
      <c r="EI989" s="29"/>
      <c r="EJ989" s="29"/>
      <c r="EK989" s="29"/>
      <c r="EL989" s="29"/>
      <c r="EM989" s="29"/>
      <c r="EN989" s="29"/>
      <c r="EO989" s="29"/>
      <c r="EP989" s="29"/>
      <c r="EQ989" s="29"/>
      <c r="ER989" s="29"/>
      <c r="ES989" s="29"/>
      <c r="ET989" s="29"/>
      <c r="EU989" s="29"/>
      <c r="EV989" s="29"/>
      <c r="EW989" s="29"/>
      <c r="EX989" s="29"/>
      <c r="EY989" s="29"/>
      <c r="EZ989" s="29"/>
      <c r="FA989" s="119"/>
      <c r="FB989" s="119"/>
      <c r="FC989" s="119"/>
      <c r="FD989" s="119"/>
      <c r="FE989" s="119"/>
      <c r="FF989" s="119"/>
      <c r="FG989" s="119"/>
      <c r="FH989" s="119"/>
      <c r="FI989" s="119"/>
    </row>
    <row r="990" spans="1:165" s="45" customFormat="1" x14ac:dyDescent="0.25">
      <c r="A990" s="29"/>
      <c r="B990" s="35"/>
      <c r="C990" s="35"/>
      <c r="D990" s="4"/>
      <c r="E990" s="35"/>
      <c r="F990" s="4"/>
      <c r="G990" s="35"/>
      <c r="I990" s="35"/>
      <c r="K990" s="11"/>
      <c r="M990" s="4"/>
      <c r="N990" s="46"/>
      <c r="P990" s="35"/>
      <c r="Q990" s="29"/>
      <c r="R990" s="35"/>
      <c r="T990" s="23"/>
      <c r="U990" s="23"/>
      <c r="V990" s="96"/>
      <c r="W990" s="96"/>
      <c r="X990" s="23"/>
      <c r="Y990" s="96"/>
      <c r="Z990" s="96"/>
      <c r="AA990" s="23"/>
      <c r="AB990" s="96"/>
      <c r="AC990" s="96"/>
      <c r="AD990" s="23"/>
      <c r="AE990" s="96"/>
      <c r="AF990" s="96"/>
      <c r="AG990" s="23"/>
      <c r="AH990" s="96"/>
      <c r="AI990" s="96"/>
      <c r="AJ990" s="23"/>
      <c r="AK990" s="96"/>
      <c r="AL990" s="96"/>
      <c r="AM990" s="23"/>
      <c r="AN990" s="96"/>
      <c r="AO990" s="96"/>
      <c r="AP990" s="23"/>
      <c r="AQ990" s="96"/>
      <c r="AR990" s="96"/>
      <c r="AS990" s="23"/>
      <c r="AT990" s="4"/>
      <c r="AU990" s="4"/>
      <c r="AV990" s="35"/>
      <c r="AW990" s="4"/>
      <c r="AX990" s="156"/>
      <c r="AY990" s="104"/>
      <c r="AZ990" s="7"/>
      <c r="BA990" s="12"/>
      <c r="BB990" s="12"/>
      <c r="BC990" s="7"/>
      <c r="BD990" s="12"/>
      <c r="BE990" s="12"/>
      <c r="BF990" s="4"/>
      <c r="BG990" s="12"/>
      <c r="BH990" s="36"/>
      <c r="BI990" s="147"/>
      <c r="BJ990" s="12"/>
      <c r="BK990" s="36"/>
      <c r="BL990" s="147"/>
      <c r="BM990" s="12"/>
      <c r="BN990" s="36"/>
      <c r="BO990" s="147"/>
      <c r="BP990" s="160"/>
      <c r="BQ990" s="14"/>
      <c r="BR990" s="4"/>
      <c r="BS990" s="4"/>
      <c r="BU990" s="147"/>
      <c r="BV990" s="4"/>
      <c r="BW990" s="4"/>
      <c r="BX990" s="147"/>
      <c r="BY990" s="4"/>
      <c r="CA990" s="147"/>
      <c r="CB990" s="4"/>
      <c r="CD990" s="147"/>
      <c r="CF990" s="4"/>
      <c r="CG990" s="9"/>
      <c r="CH990" s="35"/>
      <c r="CI990" s="4"/>
      <c r="CJ990" s="145"/>
      <c r="CK990" s="4"/>
      <c r="CL990" s="4"/>
      <c r="CM990" s="4"/>
      <c r="CN990" s="4"/>
      <c r="CP990" s="29"/>
      <c r="CQ990" s="33"/>
      <c r="CR990" s="78"/>
      <c r="CS990" s="78"/>
      <c r="CT990" s="78"/>
      <c r="CU990" s="78"/>
      <c r="CV990" s="78"/>
      <c r="CW990" s="78"/>
      <c r="CX990" s="78"/>
      <c r="CY990" s="78"/>
      <c r="CZ990" s="78"/>
      <c r="DA990" s="78"/>
      <c r="DB990" s="78"/>
      <c r="DC990" s="78"/>
      <c r="DD990" s="78"/>
      <c r="DE990" s="78"/>
      <c r="DF990" s="78"/>
      <c r="DG990" s="78"/>
      <c r="DH990" s="78"/>
      <c r="DI990" s="78"/>
      <c r="DJ990" s="78"/>
      <c r="DK990" s="78"/>
      <c r="DL990" s="78"/>
      <c r="DM990" s="78"/>
      <c r="DN990" s="78"/>
      <c r="DO990" s="78"/>
      <c r="DP990" s="42"/>
      <c r="DQ990" s="78"/>
      <c r="DR990" s="101"/>
      <c r="DS990" s="33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  <c r="EG990" s="29"/>
      <c r="EH990" s="29"/>
      <c r="EI990" s="29"/>
      <c r="EJ990" s="29"/>
      <c r="EK990" s="29"/>
      <c r="EL990" s="29"/>
      <c r="EM990" s="29"/>
      <c r="EN990" s="29"/>
      <c r="EO990" s="29"/>
      <c r="EP990" s="29"/>
      <c r="EQ990" s="29"/>
      <c r="ER990" s="29"/>
      <c r="ES990" s="29"/>
      <c r="ET990" s="29"/>
      <c r="EU990" s="29"/>
      <c r="EV990" s="29"/>
      <c r="EW990" s="29"/>
      <c r="EX990" s="29"/>
      <c r="EY990" s="29"/>
      <c r="EZ990" s="29"/>
      <c r="FA990" s="119"/>
      <c r="FB990" s="119"/>
      <c r="FC990" s="119"/>
      <c r="FD990" s="119"/>
      <c r="FE990" s="119"/>
      <c r="FF990" s="119"/>
      <c r="FG990" s="119"/>
      <c r="FH990" s="119"/>
      <c r="FI990" s="119"/>
    </row>
    <row r="991" spans="1:165" s="45" customFormat="1" x14ac:dyDescent="0.25">
      <c r="A991" s="29"/>
      <c r="B991" s="35"/>
      <c r="C991" s="35"/>
      <c r="D991" s="4"/>
      <c r="E991" s="35"/>
      <c r="F991" s="4"/>
      <c r="G991" s="35"/>
      <c r="I991" s="35"/>
      <c r="K991" s="11"/>
      <c r="M991" s="4"/>
      <c r="N991" s="46"/>
      <c r="P991" s="35"/>
      <c r="Q991" s="29"/>
      <c r="R991" s="35"/>
      <c r="T991" s="23"/>
      <c r="U991" s="23"/>
      <c r="V991" s="96"/>
      <c r="W991" s="96"/>
      <c r="X991" s="23"/>
      <c r="Y991" s="96"/>
      <c r="Z991" s="96"/>
      <c r="AA991" s="23"/>
      <c r="AB991" s="96"/>
      <c r="AC991" s="96"/>
      <c r="AD991" s="23"/>
      <c r="AE991" s="96"/>
      <c r="AF991" s="96"/>
      <c r="AG991" s="23"/>
      <c r="AH991" s="96"/>
      <c r="AI991" s="96"/>
      <c r="AJ991" s="23"/>
      <c r="AK991" s="96"/>
      <c r="AL991" s="96"/>
      <c r="AM991" s="23"/>
      <c r="AN991" s="96"/>
      <c r="AO991" s="96"/>
      <c r="AP991" s="23"/>
      <c r="AQ991" s="96"/>
      <c r="AR991" s="96"/>
      <c r="AS991" s="23"/>
      <c r="AT991" s="4"/>
      <c r="AU991" s="4"/>
      <c r="AV991" s="35"/>
      <c r="AW991" s="4"/>
      <c r="AX991" s="156"/>
      <c r="AY991" s="104"/>
      <c r="AZ991" s="7"/>
      <c r="BA991" s="12"/>
      <c r="BB991" s="12"/>
      <c r="BC991" s="7"/>
      <c r="BD991" s="12"/>
      <c r="BE991" s="12"/>
      <c r="BF991" s="4"/>
      <c r="BG991" s="12"/>
      <c r="BH991" s="36"/>
      <c r="BI991" s="147"/>
      <c r="BJ991" s="12"/>
      <c r="BK991" s="36"/>
      <c r="BL991" s="147"/>
      <c r="BM991" s="12"/>
      <c r="BN991" s="36"/>
      <c r="BO991" s="147"/>
      <c r="BP991" s="160"/>
      <c r="BQ991" s="14"/>
      <c r="BR991" s="4"/>
      <c r="BS991" s="4"/>
      <c r="BU991" s="147"/>
      <c r="BV991" s="4"/>
      <c r="BW991" s="4"/>
      <c r="BX991" s="147"/>
      <c r="BY991" s="4"/>
      <c r="CA991" s="147"/>
      <c r="CB991" s="4"/>
      <c r="CD991" s="147"/>
      <c r="CF991" s="4"/>
      <c r="CG991" s="9"/>
      <c r="CH991" s="35"/>
      <c r="CI991" s="4"/>
      <c r="CJ991" s="145"/>
      <c r="CK991" s="4"/>
      <c r="CL991" s="4"/>
      <c r="CM991" s="4"/>
      <c r="CN991" s="4"/>
      <c r="CP991" s="29"/>
      <c r="CQ991" s="33"/>
      <c r="CR991" s="78"/>
      <c r="CS991" s="78"/>
      <c r="CT991" s="78"/>
      <c r="CU991" s="78"/>
      <c r="CV991" s="78"/>
      <c r="CW991" s="78"/>
      <c r="CX991" s="78"/>
      <c r="CY991" s="78"/>
      <c r="CZ991" s="78"/>
      <c r="DA991" s="78"/>
      <c r="DB991" s="78"/>
      <c r="DC991" s="78"/>
      <c r="DD991" s="78"/>
      <c r="DE991" s="78"/>
      <c r="DF991" s="78"/>
      <c r="DG991" s="78"/>
      <c r="DH991" s="78"/>
      <c r="DI991" s="78"/>
      <c r="DJ991" s="78"/>
      <c r="DK991" s="78"/>
      <c r="DL991" s="78"/>
      <c r="DM991" s="78"/>
      <c r="DN991" s="78"/>
      <c r="DO991" s="78"/>
      <c r="DP991" s="42"/>
      <c r="DQ991" s="78"/>
      <c r="DR991" s="101"/>
      <c r="DS991" s="33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  <c r="EG991" s="29"/>
      <c r="EH991" s="29"/>
      <c r="EI991" s="29"/>
      <c r="EJ991" s="29"/>
      <c r="EK991" s="29"/>
      <c r="EL991" s="29"/>
      <c r="EM991" s="29"/>
      <c r="EN991" s="29"/>
      <c r="EO991" s="29"/>
      <c r="EP991" s="29"/>
      <c r="EQ991" s="29"/>
      <c r="ER991" s="29"/>
      <c r="ES991" s="29"/>
      <c r="ET991" s="29"/>
      <c r="EU991" s="29"/>
      <c r="EV991" s="29"/>
      <c r="EW991" s="29"/>
      <c r="EX991" s="29"/>
      <c r="EY991" s="29"/>
      <c r="EZ991" s="29"/>
      <c r="FA991" s="119"/>
      <c r="FB991" s="119"/>
      <c r="FC991" s="119"/>
      <c r="FD991" s="119"/>
      <c r="FE991" s="119"/>
      <c r="FF991" s="119"/>
      <c r="FG991" s="119"/>
      <c r="FH991" s="119"/>
      <c r="FI991" s="119"/>
    </row>
    <row r="992" spans="1:165" s="45" customFormat="1" x14ac:dyDescent="0.25">
      <c r="A992" s="29"/>
      <c r="B992" s="35"/>
      <c r="C992" s="35"/>
      <c r="D992" s="4"/>
      <c r="E992" s="35"/>
      <c r="F992" s="4"/>
      <c r="G992" s="35"/>
      <c r="I992" s="35"/>
      <c r="K992" s="11"/>
      <c r="M992" s="4"/>
      <c r="N992" s="46"/>
      <c r="P992" s="35"/>
      <c r="Q992" s="29"/>
      <c r="R992" s="35"/>
      <c r="T992" s="23"/>
      <c r="U992" s="23"/>
      <c r="V992" s="96"/>
      <c r="W992" s="96"/>
      <c r="X992" s="23"/>
      <c r="Y992" s="96"/>
      <c r="Z992" s="96"/>
      <c r="AA992" s="23"/>
      <c r="AB992" s="96"/>
      <c r="AC992" s="96"/>
      <c r="AD992" s="23"/>
      <c r="AE992" s="96"/>
      <c r="AF992" s="96"/>
      <c r="AG992" s="23"/>
      <c r="AH992" s="96"/>
      <c r="AI992" s="96"/>
      <c r="AJ992" s="23"/>
      <c r="AK992" s="96"/>
      <c r="AL992" s="96"/>
      <c r="AM992" s="23"/>
      <c r="AN992" s="96"/>
      <c r="AO992" s="96"/>
      <c r="AP992" s="23"/>
      <c r="AQ992" s="96"/>
      <c r="AR992" s="96"/>
      <c r="AS992" s="23"/>
      <c r="AT992" s="4"/>
      <c r="AU992" s="4"/>
      <c r="AV992" s="35"/>
      <c r="AW992" s="4"/>
      <c r="AX992" s="156"/>
      <c r="AY992" s="104"/>
      <c r="AZ992" s="7"/>
      <c r="BA992" s="12"/>
      <c r="BB992" s="12"/>
      <c r="BC992" s="7"/>
      <c r="BD992" s="12"/>
      <c r="BE992" s="12"/>
      <c r="BF992" s="4"/>
      <c r="BG992" s="12"/>
      <c r="BH992" s="36"/>
      <c r="BI992" s="147"/>
      <c r="BJ992" s="12"/>
      <c r="BK992" s="36"/>
      <c r="BL992" s="147"/>
      <c r="BM992" s="12"/>
      <c r="BN992" s="36"/>
      <c r="BO992" s="147"/>
      <c r="BP992" s="160"/>
      <c r="BQ992" s="14"/>
      <c r="BR992" s="4"/>
      <c r="BS992" s="4"/>
      <c r="BU992" s="147"/>
      <c r="BV992" s="4"/>
      <c r="BW992" s="4"/>
      <c r="BX992" s="147"/>
      <c r="BY992" s="4"/>
      <c r="CA992" s="147"/>
      <c r="CB992" s="4"/>
      <c r="CD992" s="147"/>
      <c r="CF992" s="4"/>
      <c r="CG992" s="9"/>
      <c r="CH992" s="35"/>
      <c r="CI992" s="4"/>
      <c r="CJ992" s="145"/>
      <c r="CK992" s="4"/>
      <c r="CL992" s="4"/>
      <c r="CM992" s="4"/>
      <c r="CN992" s="4"/>
      <c r="CP992" s="29"/>
      <c r="CQ992" s="33"/>
      <c r="CR992" s="78"/>
      <c r="CS992" s="78"/>
      <c r="CT992" s="78"/>
      <c r="CU992" s="78"/>
      <c r="CV992" s="78"/>
      <c r="CW992" s="78"/>
      <c r="CX992" s="78"/>
      <c r="CY992" s="78"/>
      <c r="CZ992" s="78"/>
      <c r="DA992" s="78"/>
      <c r="DB992" s="78"/>
      <c r="DC992" s="78"/>
      <c r="DD992" s="78"/>
      <c r="DE992" s="78"/>
      <c r="DF992" s="78"/>
      <c r="DG992" s="78"/>
      <c r="DH992" s="78"/>
      <c r="DI992" s="78"/>
      <c r="DJ992" s="78"/>
      <c r="DK992" s="78"/>
      <c r="DL992" s="78"/>
      <c r="DM992" s="78"/>
      <c r="DN992" s="78"/>
      <c r="DO992" s="78"/>
      <c r="DP992" s="42"/>
      <c r="DQ992" s="78"/>
      <c r="DR992" s="101"/>
      <c r="DS992" s="33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  <c r="EG992" s="29"/>
      <c r="EH992" s="29"/>
      <c r="EI992" s="29"/>
      <c r="EJ992" s="29"/>
      <c r="EK992" s="29"/>
      <c r="EL992" s="29"/>
      <c r="EM992" s="29"/>
      <c r="EN992" s="29"/>
      <c r="EO992" s="29"/>
      <c r="EP992" s="29"/>
      <c r="EQ992" s="29"/>
      <c r="ER992" s="29"/>
      <c r="ES992" s="29"/>
      <c r="ET992" s="29"/>
      <c r="EU992" s="29"/>
      <c r="EV992" s="29"/>
      <c r="EW992" s="29"/>
      <c r="EX992" s="29"/>
      <c r="EY992" s="29"/>
      <c r="EZ992" s="29"/>
      <c r="FA992" s="119"/>
      <c r="FB992" s="119"/>
      <c r="FC992" s="119"/>
      <c r="FD992" s="119"/>
      <c r="FE992" s="119"/>
      <c r="FF992" s="119"/>
      <c r="FG992" s="119"/>
      <c r="FH992" s="119"/>
      <c r="FI992" s="119"/>
    </row>
    <row r="993" spans="1:165" s="45" customFormat="1" x14ac:dyDescent="0.25">
      <c r="A993" s="29"/>
      <c r="B993" s="35"/>
      <c r="C993" s="35"/>
      <c r="D993" s="4"/>
      <c r="E993" s="35"/>
      <c r="F993" s="4"/>
      <c r="G993" s="35"/>
      <c r="I993" s="35"/>
      <c r="K993" s="11"/>
      <c r="M993" s="4"/>
      <c r="N993" s="46"/>
      <c r="P993" s="35"/>
      <c r="Q993" s="29"/>
      <c r="R993" s="35"/>
      <c r="T993" s="23"/>
      <c r="U993" s="23"/>
      <c r="V993" s="96"/>
      <c r="W993" s="96"/>
      <c r="X993" s="23"/>
      <c r="Y993" s="96"/>
      <c r="Z993" s="96"/>
      <c r="AA993" s="23"/>
      <c r="AB993" s="96"/>
      <c r="AC993" s="96"/>
      <c r="AD993" s="23"/>
      <c r="AE993" s="96"/>
      <c r="AF993" s="96"/>
      <c r="AG993" s="23"/>
      <c r="AH993" s="96"/>
      <c r="AI993" s="96"/>
      <c r="AJ993" s="23"/>
      <c r="AK993" s="96"/>
      <c r="AL993" s="96"/>
      <c r="AM993" s="23"/>
      <c r="AN993" s="96"/>
      <c r="AO993" s="96"/>
      <c r="AP993" s="23"/>
      <c r="AQ993" s="96"/>
      <c r="AR993" s="96"/>
      <c r="AS993" s="23"/>
      <c r="AT993" s="4"/>
      <c r="AU993" s="4"/>
      <c r="AV993" s="35"/>
      <c r="AW993" s="4"/>
      <c r="AX993" s="156"/>
      <c r="AY993" s="104"/>
      <c r="AZ993" s="7"/>
      <c r="BA993" s="12"/>
      <c r="BB993" s="12"/>
      <c r="BC993" s="7"/>
      <c r="BD993" s="12"/>
      <c r="BE993" s="12"/>
      <c r="BF993" s="4"/>
      <c r="BG993" s="12"/>
      <c r="BH993" s="36"/>
      <c r="BI993" s="147"/>
      <c r="BJ993" s="12"/>
      <c r="BK993" s="36"/>
      <c r="BL993" s="147"/>
      <c r="BM993" s="12"/>
      <c r="BN993" s="36"/>
      <c r="BO993" s="147"/>
      <c r="BP993" s="160"/>
      <c r="BQ993" s="14"/>
      <c r="BR993" s="4"/>
      <c r="BS993" s="4"/>
      <c r="BU993" s="147"/>
      <c r="BV993" s="4"/>
      <c r="BW993" s="4"/>
      <c r="BX993" s="147"/>
      <c r="BY993" s="4"/>
      <c r="CA993" s="147"/>
      <c r="CB993" s="4"/>
      <c r="CD993" s="147"/>
      <c r="CF993" s="4"/>
      <c r="CG993" s="9"/>
      <c r="CH993" s="35"/>
      <c r="CI993" s="4"/>
      <c r="CJ993" s="145"/>
      <c r="CK993" s="4"/>
      <c r="CL993" s="4"/>
      <c r="CM993" s="4"/>
      <c r="CN993" s="4"/>
      <c r="CP993" s="29"/>
      <c r="CQ993" s="33"/>
      <c r="CR993" s="78"/>
      <c r="CS993" s="78"/>
      <c r="CT993" s="78"/>
      <c r="CU993" s="78"/>
      <c r="CV993" s="78"/>
      <c r="CW993" s="78"/>
      <c r="CX993" s="78"/>
      <c r="CY993" s="78"/>
      <c r="CZ993" s="78"/>
      <c r="DA993" s="78"/>
      <c r="DB993" s="78"/>
      <c r="DC993" s="78"/>
      <c r="DD993" s="78"/>
      <c r="DE993" s="78"/>
      <c r="DF993" s="78"/>
      <c r="DG993" s="78"/>
      <c r="DH993" s="78"/>
      <c r="DI993" s="78"/>
      <c r="DJ993" s="78"/>
      <c r="DK993" s="78"/>
      <c r="DL993" s="78"/>
      <c r="DM993" s="78"/>
      <c r="DN993" s="78"/>
      <c r="DO993" s="78"/>
      <c r="DP993" s="42"/>
      <c r="DQ993" s="78"/>
      <c r="DR993" s="101"/>
      <c r="DS993" s="33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119"/>
      <c r="FB993" s="119"/>
      <c r="FC993" s="119"/>
      <c r="FD993" s="119"/>
      <c r="FE993" s="119"/>
      <c r="FF993" s="119"/>
      <c r="FG993" s="119"/>
      <c r="FH993" s="119"/>
      <c r="FI993" s="119"/>
    </row>
    <row r="994" spans="1:165" s="45" customFormat="1" x14ac:dyDescent="0.25">
      <c r="A994" s="29"/>
      <c r="B994" s="35"/>
      <c r="C994" s="35"/>
      <c r="D994" s="4"/>
      <c r="E994" s="35"/>
      <c r="F994" s="4"/>
      <c r="G994" s="35"/>
      <c r="I994" s="35"/>
      <c r="K994" s="11"/>
      <c r="M994" s="4"/>
      <c r="N994" s="46"/>
      <c r="P994" s="35"/>
      <c r="Q994" s="29"/>
      <c r="R994" s="35"/>
      <c r="T994" s="23"/>
      <c r="U994" s="23"/>
      <c r="V994" s="96"/>
      <c r="W994" s="96"/>
      <c r="X994" s="23"/>
      <c r="Y994" s="96"/>
      <c r="Z994" s="96"/>
      <c r="AA994" s="23"/>
      <c r="AB994" s="96"/>
      <c r="AC994" s="96"/>
      <c r="AD994" s="23"/>
      <c r="AE994" s="96"/>
      <c r="AF994" s="96"/>
      <c r="AG994" s="23"/>
      <c r="AH994" s="96"/>
      <c r="AI994" s="96"/>
      <c r="AJ994" s="23"/>
      <c r="AK994" s="96"/>
      <c r="AL994" s="96"/>
      <c r="AM994" s="23"/>
      <c r="AN994" s="96"/>
      <c r="AO994" s="96"/>
      <c r="AP994" s="23"/>
      <c r="AQ994" s="96"/>
      <c r="AR994" s="96"/>
      <c r="AS994" s="23"/>
      <c r="AT994" s="4"/>
      <c r="AU994" s="4"/>
      <c r="AV994" s="35"/>
      <c r="AW994" s="4"/>
      <c r="AX994" s="156"/>
      <c r="AY994" s="104"/>
      <c r="AZ994" s="7"/>
      <c r="BA994" s="12"/>
      <c r="BB994" s="12"/>
      <c r="BC994" s="7"/>
      <c r="BD994" s="12"/>
      <c r="BE994" s="12"/>
      <c r="BF994" s="4"/>
      <c r="BG994" s="12"/>
      <c r="BH994" s="36"/>
      <c r="BI994" s="147"/>
      <c r="BJ994" s="12"/>
      <c r="BK994" s="36"/>
      <c r="BL994" s="147"/>
      <c r="BM994" s="12"/>
      <c r="BN994" s="36"/>
      <c r="BO994" s="147"/>
      <c r="BP994" s="160"/>
      <c r="BQ994" s="14"/>
      <c r="BR994" s="4"/>
      <c r="BS994" s="4"/>
      <c r="BU994" s="147"/>
      <c r="BV994" s="4"/>
      <c r="BW994" s="4"/>
      <c r="BX994" s="147"/>
      <c r="BY994" s="4"/>
      <c r="CA994" s="147"/>
      <c r="CB994" s="4"/>
      <c r="CD994" s="147"/>
      <c r="CF994" s="4"/>
      <c r="CG994" s="9"/>
      <c r="CH994" s="35"/>
      <c r="CI994" s="4"/>
      <c r="CJ994" s="145"/>
      <c r="CK994" s="4"/>
      <c r="CL994" s="4"/>
      <c r="CM994" s="4"/>
      <c r="CN994" s="4"/>
      <c r="CP994" s="29"/>
      <c r="CQ994" s="33"/>
      <c r="CR994" s="78"/>
      <c r="CS994" s="78"/>
      <c r="CT994" s="78"/>
      <c r="CU994" s="78"/>
      <c r="CV994" s="78"/>
      <c r="CW994" s="78"/>
      <c r="CX994" s="78"/>
      <c r="CY994" s="78"/>
      <c r="CZ994" s="78"/>
      <c r="DA994" s="78"/>
      <c r="DB994" s="78"/>
      <c r="DC994" s="78"/>
      <c r="DD994" s="78"/>
      <c r="DE994" s="78"/>
      <c r="DF994" s="78"/>
      <c r="DG994" s="78"/>
      <c r="DH994" s="78"/>
      <c r="DI994" s="78"/>
      <c r="DJ994" s="78"/>
      <c r="DK994" s="78"/>
      <c r="DL994" s="78"/>
      <c r="DM994" s="78"/>
      <c r="DN994" s="78"/>
      <c r="DO994" s="78"/>
      <c r="DP994" s="42"/>
      <c r="DQ994" s="78"/>
      <c r="DR994" s="101"/>
      <c r="DS994" s="33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119"/>
      <c r="FB994" s="119"/>
      <c r="FC994" s="119"/>
      <c r="FD994" s="119"/>
      <c r="FE994" s="119"/>
      <c r="FF994" s="119"/>
      <c r="FG994" s="119"/>
      <c r="FH994" s="119"/>
      <c r="FI994" s="119"/>
    </row>
    <row r="995" spans="1:165" s="45" customFormat="1" x14ac:dyDescent="0.25">
      <c r="A995" s="29"/>
      <c r="B995" s="35"/>
      <c r="C995" s="35"/>
      <c r="D995" s="4"/>
      <c r="E995" s="35"/>
      <c r="F995" s="4"/>
      <c r="G995" s="35"/>
      <c r="I995" s="35"/>
      <c r="K995" s="11"/>
      <c r="M995" s="4"/>
      <c r="N995" s="46"/>
      <c r="P995" s="35"/>
      <c r="Q995" s="29"/>
      <c r="R995" s="35"/>
      <c r="T995" s="23"/>
      <c r="U995" s="23"/>
      <c r="V995" s="96"/>
      <c r="W995" s="96"/>
      <c r="X995" s="23"/>
      <c r="Y995" s="96"/>
      <c r="Z995" s="96"/>
      <c r="AA995" s="23"/>
      <c r="AB995" s="96"/>
      <c r="AC995" s="96"/>
      <c r="AD995" s="23"/>
      <c r="AE995" s="96"/>
      <c r="AF995" s="96"/>
      <c r="AG995" s="23"/>
      <c r="AH995" s="96"/>
      <c r="AI995" s="96"/>
      <c r="AJ995" s="23"/>
      <c r="AK995" s="96"/>
      <c r="AL995" s="96"/>
      <c r="AM995" s="23"/>
      <c r="AN995" s="96"/>
      <c r="AO995" s="96"/>
      <c r="AP995" s="23"/>
      <c r="AQ995" s="96"/>
      <c r="AR995" s="96"/>
      <c r="AS995" s="23"/>
      <c r="AT995" s="4"/>
      <c r="AU995" s="4"/>
      <c r="AV995" s="35"/>
      <c r="AW995" s="4"/>
      <c r="AX995" s="156"/>
      <c r="AY995" s="104"/>
      <c r="AZ995" s="7"/>
      <c r="BA995" s="12"/>
      <c r="BB995" s="12"/>
      <c r="BC995" s="7"/>
      <c r="BD995" s="12"/>
      <c r="BE995" s="12"/>
      <c r="BF995" s="4"/>
      <c r="BG995" s="12"/>
      <c r="BH995" s="36"/>
      <c r="BI995" s="147"/>
      <c r="BJ995" s="12"/>
      <c r="BK995" s="36"/>
      <c r="BL995" s="147"/>
      <c r="BM995" s="12"/>
      <c r="BN995" s="36"/>
      <c r="BO995" s="147"/>
      <c r="BP995" s="160"/>
      <c r="BQ995" s="14"/>
      <c r="BR995" s="4"/>
      <c r="BS995" s="4"/>
      <c r="BU995" s="147"/>
      <c r="BV995" s="4"/>
      <c r="BW995" s="4"/>
      <c r="BX995" s="147"/>
      <c r="BY995" s="4"/>
      <c r="CA995" s="147"/>
      <c r="CB995" s="4"/>
      <c r="CD995" s="147"/>
      <c r="CF995" s="4"/>
      <c r="CG995" s="9"/>
      <c r="CH995" s="35"/>
      <c r="CI995" s="4"/>
      <c r="CJ995" s="145"/>
      <c r="CK995" s="4"/>
      <c r="CL995" s="4"/>
      <c r="CM995" s="4"/>
      <c r="CN995" s="4"/>
      <c r="CP995" s="29"/>
      <c r="CQ995" s="33"/>
      <c r="CR995" s="78"/>
      <c r="CS995" s="78"/>
      <c r="CT995" s="78"/>
      <c r="CU995" s="78"/>
      <c r="CV995" s="78"/>
      <c r="CW995" s="78"/>
      <c r="CX995" s="78"/>
      <c r="CY995" s="78"/>
      <c r="CZ995" s="78"/>
      <c r="DA995" s="78"/>
      <c r="DB995" s="78"/>
      <c r="DC995" s="78"/>
      <c r="DD995" s="78"/>
      <c r="DE995" s="78"/>
      <c r="DF995" s="78"/>
      <c r="DG995" s="78"/>
      <c r="DH995" s="78"/>
      <c r="DI995" s="78"/>
      <c r="DJ995" s="78"/>
      <c r="DK995" s="78"/>
      <c r="DL995" s="78"/>
      <c r="DM995" s="78"/>
      <c r="DN995" s="78"/>
      <c r="DO995" s="78"/>
      <c r="DP995" s="42"/>
      <c r="DQ995" s="78"/>
      <c r="DR995" s="101"/>
      <c r="DS995" s="33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119"/>
      <c r="FB995" s="119"/>
      <c r="FC995" s="119"/>
      <c r="FD995" s="119"/>
      <c r="FE995" s="119"/>
      <c r="FF995" s="119"/>
      <c r="FG995" s="119"/>
      <c r="FH995" s="119"/>
      <c r="FI995" s="119"/>
    </row>
    <row r="996" spans="1:165" s="45" customFormat="1" x14ac:dyDescent="0.25">
      <c r="A996" s="29"/>
      <c r="B996" s="35"/>
      <c r="C996" s="35"/>
      <c r="D996" s="4"/>
      <c r="E996" s="35"/>
      <c r="F996" s="4"/>
      <c r="G996" s="35"/>
      <c r="I996" s="35"/>
      <c r="K996" s="11"/>
      <c r="M996" s="4"/>
      <c r="N996" s="46"/>
      <c r="P996" s="35"/>
      <c r="Q996" s="29"/>
      <c r="R996" s="35"/>
      <c r="T996" s="23"/>
      <c r="U996" s="23"/>
      <c r="V996" s="96"/>
      <c r="W996" s="96"/>
      <c r="X996" s="23"/>
      <c r="Y996" s="96"/>
      <c r="Z996" s="96"/>
      <c r="AA996" s="23"/>
      <c r="AB996" s="96"/>
      <c r="AC996" s="96"/>
      <c r="AD996" s="23"/>
      <c r="AE996" s="96"/>
      <c r="AF996" s="96"/>
      <c r="AG996" s="23"/>
      <c r="AH996" s="96"/>
      <c r="AI996" s="96"/>
      <c r="AJ996" s="23"/>
      <c r="AK996" s="96"/>
      <c r="AL996" s="96"/>
      <c r="AM996" s="23"/>
      <c r="AN996" s="96"/>
      <c r="AO996" s="96"/>
      <c r="AP996" s="23"/>
      <c r="AQ996" s="96"/>
      <c r="AR996" s="96"/>
      <c r="AS996" s="23"/>
      <c r="AT996" s="4"/>
      <c r="AU996" s="4"/>
      <c r="AV996" s="35"/>
      <c r="AW996" s="4"/>
      <c r="AX996" s="156"/>
      <c r="AY996" s="104"/>
      <c r="AZ996" s="7"/>
      <c r="BA996" s="12"/>
      <c r="BB996" s="12"/>
      <c r="BC996" s="7"/>
      <c r="BD996" s="12"/>
      <c r="BE996" s="12"/>
      <c r="BF996" s="4"/>
      <c r="BG996" s="12"/>
      <c r="BH996" s="36"/>
      <c r="BI996" s="147"/>
      <c r="BJ996" s="12"/>
      <c r="BK996" s="36"/>
      <c r="BL996" s="147"/>
      <c r="BM996" s="12"/>
      <c r="BN996" s="36"/>
      <c r="BO996" s="147"/>
      <c r="BP996" s="160"/>
      <c r="BQ996" s="14"/>
      <c r="BR996" s="4"/>
      <c r="BS996" s="4"/>
      <c r="BU996" s="147"/>
      <c r="BV996" s="4"/>
      <c r="BW996" s="4"/>
      <c r="BX996" s="147"/>
      <c r="BY996" s="4"/>
      <c r="CA996" s="147"/>
      <c r="CB996" s="4"/>
      <c r="CD996" s="147"/>
      <c r="CF996" s="4"/>
      <c r="CG996" s="9"/>
      <c r="CH996" s="35"/>
      <c r="CI996" s="4"/>
      <c r="CJ996" s="145"/>
      <c r="CK996" s="4"/>
      <c r="CL996" s="4"/>
      <c r="CM996" s="4"/>
      <c r="CN996" s="4"/>
      <c r="CP996" s="29"/>
      <c r="CQ996" s="33"/>
      <c r="CR996" s="78"/>
      <c r="CS996" s="78"/>
      <c r="CT996" s="78"/>
      <c r="CU996" s="78"/>
      <c r="CV996" s="78"/>
      <c r="CW996" s="78"/>
      <c r="CX996" s="78"/>
      <c r="CY996" s="78"/>
      <c r="CZ996" s="78"/>
      <c r="DA996" s="78"/>
      <c r="DB996" s="78"/>
      <c r="DC996" s="78"/>
      <c r="DD996" s="78"/>
      <c r="DE996" s="78"/>
      <c r="DF996" s="78"/>
      <c r="DG996" s="78"/>
      <c r="DH996" s="78"/>
      <c r="DI996" s="78"/>
      <c r="DJ996" s="78"/>
      <c r="DK996" s="78"/>
      <c r="DL996" s="78"/>
      <c r="DM996" s="78"/>
      <c r="DN996" s="78"/>
      <c r="DO996" s="78"/>
      <c r="DP996" s="42"/>
      <c r="DQ996" s="78"/>
      <c r="DR996" s="101"/>
      <c r="DS996" s="33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  <c r="EG996" s="29"/>
      <c r="EH996" s="29"/>
      <c r="EI996" s="29"/>
      <c r="EJ996" s="29"/>
      <c r="EK996" s="29"/>
      <c r="EL996" s="29"/>
      <c r="EM996" s="29"/>
      <c r="EN996" s="29"/>
      <c r="EO996" s="29"/>
      <c r="EP996" s="29"/>
      <c r="EQ996" s="29"/>
      <c r="ER996" s="29"/>
      <c r="ES996" s="29"/>
      <c r="ET996" s="29"/>
      <c r="EU996" s="29"/>
      <c r="EV996" s="29"/>
      <c r="EW996" s="29"/>
      <c r="EX996" s="29"/>
      <c r="EY996" s="29"/>
      <c r="EZ996" s="29"/>
      <c r="FA996" s="119"/>
      <c r="FB996" s="119"/>
      <c r="FC996" s="119"/>
      <c r="FD996" s="119"/>
      <c r="FE996" s="119"/>
      <c r="FF996" s="119"/>
      <c r="FG996" s="119"/>
      <c r="FH996" s="119"/>
      <c r="FI996" s="119"/>
    </row>
    <row r="997" spans="1:165" s="45" customFormat="1" x14ac:dyDescent="0.25">
      <c r="A997" s="29"/>
      <c r="B997" s="35"/>
      <c r="C997" s="35"/>
      <c r="D997" s="4"/>
      <c r="E997" s="35"/>
      <c r="F997" s="4"/>
      <c r="G997" s="35"/>
      <c r="I997" s="35"/>
      <c r="K997" s="11"/>
      <c r="M997" s="4"/>
      <c r="N997" s="46"/>
      <c r="P997" s="35"/>
      <c r="Q997" s="29"/>
      <c r="R997" s="35"/>
      <c r="T997" s="23"/>
      <c r="U997" s="23"/>
      <c r="V997" s="96"/>
      <c r="W997" s="96"/>
      <c r="X997" s="23"/>
      <c r="Y997" s="96"/>
      <c r="Z997" s="96"/>
      <c r="AA997" s="23"/>
      <c r="AB997" s="96"/>
      <c r="AC997" s="96"/>
      <c r="AD997" s="23"/>
      <c r="AE997" s="96"/>
      <c r="AF997" s="96"/>
      <c r="AG997" s="23"/>
      <c r="AH997" s="96"/>
      <c r="AI997" s="96"/>
      <c r="AJ997" s="23"/>
      <c r="AK997" s="96"/>
      <c r="AL997" s="96"/>
      <c r="AM997" s="23"/>
      <c r="AN997" s="96"/>
      <c r="AO997" s="96"/>
      <c r="AP997" s="23"/>
      <c r="AQ997" s="96"/>
      <c r="AR997" s="96"/>
      <c r="AS997" s="23"/>
      <c r="AT997" s="4"/>
      <c r="AU997" s="4"/>
      <c r="AV997" s="35"/>
      <c r="AW997" s="4"/>
      <c r="AX997" s="156"/>
      <c r="AY997" s="104"/>
      <c r="AZ997" s="7"/>
      <c r="BA997" s="12"/>
      <c r="BB997" s="12"/>
      <c r="BC997" s="7"/>
      <c r="BD997" s="12"/>
      <c r="BE997" s="12"/>
      <c r="BF997" s="4"/>
      <c r="BG997" s="12"/>
      <c r="BH997" s="36"/>
      <c r="BI997" s="147"/>
      <c r="BJ997" s="12"/>
      <c r="BK997" s="36"/>
      <c r="BL997" s="147"/>
      <c r="BM997" s="12"/>
      <c r="BN997" s="36"/>
      <c r="BO997" s="147"/>
      <c r="BP997" s="160"/>
      <c r="BQ997" s="14"/>
      <c r="BR997" s="4"/>
      <c r="BS997" s="4"/>
      <c r="BU997" s="147"/>
      <c r="BV997" s="4"/>
      <c r="BW997" s="4"/>
      <c r="BX997" s="147"/>
      <c r="BY997" s="4"/>
      <c r="CA997" s="147"/>
      <c r="CB997" s="4"/>
      <c r="CD997" s="147"/>
      <c r="CF997" s="4"/>
      <c r="CG997" s="9"/>
      <c r="CH997" s="35"/>
      <c r="CI997" s="4"/>
      <c r="CJ997" s="145"/>
      <c r="CK997" s="4"/>
      <c r="CL997" s="4"/>
      <c r="CM997" s="4"/>
      <c r="CN997" s="4"/>
      <c r="CP997" s="29"/>
      <c r="CQ997" s="33"/>
      <c r="CR997" s="78"/>
      <c r="CS997" s="78"/>
      <c r="CT997" s="78"/>
      <c r="CU997" s="78"/>
      <c r="CV997" s="78"/>
      <c r="CW997" s="78"/>
      <c r="CX997" s="78"/>
      <c r="CY997" s="78"/>
      <c r="CZ997" s="78"/>
      <c r="DA997" s="78"/>
      <c r="DB997" s="78"/>
      <c r="DC997" s="78"/>
      <c r="DD997" s="78"/>
      <c r="DE997" s="78"/>
      <c r="DF997" s="78"/>
      <c r="DG997" s="78"/>
      <c r="DH997" s="78"/>
      <c r="DI997" s="78"/>
      <c r="DJ997" s="78"/>
      <c r="DK997" s="78"/>
      <c r="DL997" s="78"/>
      <c r="DM997" s="78"/>
      <c r="DN997" s="78"/>
      <c r="DO997" s="78"/>
      <c r="DP997" s="42"/>
      <c r="DQ997" s="78"/>
      <c r="DR997" s="101"/>
      <c r="DS997" s="33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  <c r="EG997" s="29"/>
      <c r="EH997" s="29"/>
      <c r="EI997" s="29"/>
      <c r="EJ997" s="29"/>
      <c r="EK997" s="29"/>
      <c r="EL997" s="29"/>
      <c r="EM997" s="29"/>
      <c r="EN997" s="29"/>
      <c r="EO997" s="29"/>
      <c r="EP997" s="29"/>
      <c r="EQ997" s="29"/>
      <c r="ER997" s="29"/>
      <c r="ES997" s="29"/>
      <c r="ET997" s="29"/>
      <c r="EU997" s="29"/>
      <c r="EV997" s="29"/>
      <c r="EW997" s="29"/>
      <c r="EX997" s="29"/>
      <c r="EY997" s="29"/>
      <c r="EZ997" s="29"/>
      <c r="FA997" s="119"/>
      <c r="FB997" s="119"/>
      <c r="FC997" s="119"/>
      <c r="FD997" s="119"/>
      <c r="FE997" s="119"/>
      <c r="FF997" s="119"/>
      <c r="FG997" s="119"/>
      <c r="FH997" s="119"/>
      <c r="FI997" s="119"/>
    </row>
    <row r="998" spans="1:165" s="45" customFormat="1" x14ac:dyDescent="0.25">
      <c r="A998" s="29"/>
      <c r="B998" s="35"/>
      <c r="C998" s="35"/>
      <c r="D998" s="4"/>
      <c r="E998" s="35"/>
      <c r="F998" s="4"/>
      <c r="G998" s="35"/>
      <c r="I998" s="35"/>
      <c r="K998" s="11"/>
      <c r="M998" s="4"/>
      <c r="N998" s="46"/>
      <c r="P998" s="35"/>
      <c r="Q998" s="29"/>
      <c r="R998" s="35"/>
      <c r="T998" s="23"/>
      <c r="U998" s="23"/>
      <c r="V998" s="96"/>
      <c r="W998" s="96"/>
      <c r="X998" s="23"/>
      <c r="Y998" s="96"/>
      <c r="Z998" s="96"/>
      <c r="AA998" s="23"/>
      <c r="AB998" s="96"/>
      <c r="AC998" s="96"/>
      <c r="AD998" s="23"/>
      <c r="AE998" s="96"/>
      <c r="AF998" s="96"/>
      <c r="AG998" s="23"/>
      <c r="AH998" s="96"/>
      <c r="AI998" s="96"/>
      <c r="AJ998" s="23"/>
      <c r="AK998" s="96"/>
      <c r="AL998" s="96"/>
      <c r="AM998" s="23"/>
      <c r="AN998" s="96"/>
      <c r="AO998" s="96"/>
      <c r="AP998" s="23"/>
      <c r="AQ998" s="96"/>
      <c r="AR998" s="96"/>
      <c r="AS998" s="23"/>
      <c r="AT998" s="4"/>
      <c r="AU998" s="4"/>
      <c r="AV998" s="35"/>
      <c r="AW998" s="4"/>
      <c r="AX998" s="156"/>
      <c r="AY998" s="104"/>
      <c r="AZ998" s="7"/>
      <c r="BA998" s="12"/>
      <c r="BB998" s="12"/>
      <c r="BC998" s="7"/>
      <c r="BD998" s="12"/>
      <c r="BE998" s="12"/>
      <c r="BF998" s="4"/>
      <c r="BG998" s="12"/>
      <c r="BH998" s="36"/>
      <c r="BI998" s="147"/>
      <c r="BJ998" s="12"/>
      <c r="BK998" s="36"/>
      <c r="BL998" s="147"/>
      <c r="BM998" s="12"/>
      <c r="BN998" s="36"/>
      <c r="BO998" s="147"/>
      <c r="BP998" s="160"/>
      <c r="BQ998" s="14"/>
      <c r="BR998" s="4"/>
      <c r="BS998" s="4"/>
      <c r="BU998" s="147"/>
      <c r="BV998" s="4"/>
      <c r="BW998" s="4"/>
      <c r="BX998" s="147"/>
      <c r="BY998" s="4"/>
      <c r="CA998" s="147"/>
      <c r="CB998" s="4"/>
      <c r="CD998" s="147"/>
      <c r="CF998" s="4"/>
      <c r="CG998" s="9"/>
      <c r="CH998" s="35"/>
      <c r="CI998" s="4"/>
      <c r="CJ998" s="145"/>
      <c r="CK998" s="4"/>
      <c r="CL998" s="4"/>
      <c r="CM998" s="4"/>
      <c r="CN998" s="4"/>
      <c r="CP998" s="29"/>
      <c r="CQ998" s="33"/>
      <c r="CR998" s="78"/>
      <c r="CS998" s="78"/>
      <c r="CT998" s="78"/>
      <c r="CU998" s="78"/>
      <c r="CV998" s="78"/>
      <c r="CW998" s="78"/>
      <c r="CX998" s="78"/>
      <c r="CY998" s="78"/>
      <c r="CZ998" s="78"/>
      <c r="DA998" s="78"/>
      <c r="DB998" s="78"/>
      <c r="DC998" s="78"/>
      <c r="DD998" s="78"/>
      <c r="DE998" s="78"/>
      <c r="DF998" s="78"/>
      <c r="DG998" s="78"/>
      <c r="DH998" s="78"/>
      <c r="DI998" s="78"/>
      <c r="DJ998" s="78"/>
      <c r="DK998" s="78"/>
      <c r="DL998" s="78"/>
      <c r="DM998" s="78"/>
      <c r="DN998" s="78"/>
      <c r="DO998" s="78"/>
      <c r="DP998" s="42"/>
      <c r="DQ998" s="78"/>
      <c r="DR998" s="101"/>
      <c r="DS998" s="33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  <c r="EG998" s="29"/>
      <c r="EH998" s="29"/>
      <c r="EI998" s="29"/>
      <c r="EJ998" s="29"/>
      <c r="EK998" s="29"/>
      <c r="EL998" s="29"/>
      <c r="EM998" s="29"/>
      <c r="EN998" s="29"/>
      <c r="EO998" s="29"/>
      <c r="EP998" s="29"/>
      <c r="EQ998" s="29"/>
      <c r="ER998" s="29"/>
      <c r="ES998" s="29"/>
      <c r="ET998" s="29"/>
      <c r="EU998" s="29"/>
      <c r="EV998" s="29"/>
      <c r="EW998" s="29"/>
      <c r="EX998" s="29"/>
      <c r="EY998" s="29"/>
      <c r="EZ998" s="29"/>
      <c r="FA998" s="119"/>
      <c r="FB998" s="119"/>
      <c r="FC998" s="119"/>
      <c r="FD998" s="119"/>
      <c r="FE998" s="119"/>
      <c r="FF998" s="119"/>
      <c r="FG998" s="119"/>
      <c r="FH998" s="119"/>
      <c r="FI998" s="119"/>
    </row>
    <row r="999" spans="1:165" s="45" customFormat="1" x14ac:dyDescent="0.25">
      <c r="A999" s="29"/>
      <c r="B999" s="35"/>
      <c r="C999" s="35"/>
      <c r="D999" s="4"/>
      <c r="E999" s="35"/>
      <c r="F999" s="4"/>
      <c r="G999" s="35"/>
      <c r="I999" s="35"/>
      <c r="K999" s="11"/>
      <c r="M999" s="4"/>
      <c r="N999" s="46"/>
      <c r="P999" s="35"/>
      <c r="Q999" s="29"/>
      <c r="R999" s="35"/>
      <c r="T999" s="23"/>
      <c r="U999" s="23"/>
      <c r="V999" s="96"/>
      <c r="W999" s="96"/>
      <c r="X999" s="23"/>
      <c r="Y999" s="96"/>
      <c r="Z999" s="96"/>
      <c r="AA999" s="23"/>
      <c r="AB999" s="96"/>
      <c r="AC999" s="96"/>
      <c r="AD999" s="23"/>
      <c r="AE999" s="96"/>
      <c r="AF999" s="96"/>
      <c r="AG999" s="23"/>
      <c r="AH999" s="96"/>
      <c r="AI999" s="96"/>
      <c r="AJ999" s="23"/>
      <c r="AK999" s="96"/>
      <c r="AL999" s="96"/>
      <c r="AM999" s="23"/>
      <c r="AN999" s="96"/>
      <c r="AO999" s="96"/>
      <c r="AP999" s="23"/>
      <c r="AQ999" s="96"/>
      <c r="AR999" s="96"/>
      <c r="AS999" s="23"/>
      <c r="AT999" s="4"/>
      <c r="AU999" s="4"/>
      <c r="AV999" s="35"/>
      <c r="AW999" s="4"/>
      <c r="AX999" s="156"/>
      <c r="AY999" s="104"/>
      <c r="AZ999" s="7"/>
      <c r="BA999" s="12"/>
      <c r="BB999" s="12"/>
      <c r="BC999" s="7"/>
      <c r="BD999" s="12"/>
      <c r="BE999" s="12"/>
      <c r="BF999" s="4"/>
      <c r="BG999" s="12"/>
      <c r="BH999" s="36"/>
      <c r="BI999" s="147"/>
      <c r="BJ999" s="12"/>
      <c r="BK999" s="36"/>
      <c r="BL999" s="147"/>
      <c r="BM999" s="12"/>
      <c r="BN999" s="36"/>
      <c r="BO999" s="147"/>
      <c r="BP999" s="160"/>
      <c r="BQ999" s="14"/>
      <c r="BR999" s="4"/>
      <c r="BS999" s="4"/>
      <c r="BU999" s="147"/>
      <c r="BV999" s="4"/>
      <c r="BW999" s="4"/>
      <c r="BX999" s="147"/>
      <c r="BY999" s="4"/>
      <c r="CA999" s="147"/>
      <c r="CB999" s="4"/>
      <c r="CD999" s="147"/>
      <c r="CF999" s="4"/>
      <c r="CG999" s="9"/>
      <c r="CH999" s="35"/>
      <c r="CI999" s="4"/>
      <c r="CJ999" s="145"/>
      <c r="CK999" s="4"/>
      <c r="CL999" s="4"/>
      <c r="CM999" s="4"/>
      <c r="CN999" s="4"/>
      <c r="CP999" s="29"/>
      <c r="CQ999" s="33"/>
      <c r="CR999" s="78"/>
      <c r="CS999" s="78"/>
      <c r="CT999" s="78"/>
      <c r="CU999" s="78"/>
      <c r="CV999" s="78"/>
      <c r="CW999" s="78"/>
      <c r="CX999" s="78"/>
      <c r="CY999" s="78"/>
      <c r="CZ999" s="78"/>
      <c r="DA999" s="78"/>
      <c r="DB999" s="78"/>
      <c r="DC999" s="78"/>
      <c r="DD999" s="78"/>
      <c r="DE999" s="78"/>
      <c r="DF999" s="78"/>
      <c r="DG999" s="78"/>
      <c r="DH999" s="78"/>
      <c r="DI999" s="78"/>
      <c r="DJ999" s="78"/>
      <c r="DK999" s="78"/>
      <c r="DL999" s="78"/>
      <c r="DM999" s="78"/>
      <c r="DN999" s="78"/>
      <c r="DO999" s="78"/>
      <c r="DP999" s="42"/>
      <c r="DQ999" s="78"/>
      <c r="DR999" s="101"/>
      <c r="DS999" s="33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  <c r="EG999" s="29"/>
      <c r="EH999" s="29"/>
      <c r="EI999" s="29"/>
      <c r="EJ999" s="29"/>
      <c r="EK999" s="29"/>
      <c r="EL999" s="29"/>
      <c r="EM999" s="29"/>
      <c r="EN999" s="29"/>
      <c r="EO999" s="29"/>
      <c r="EP999" s="29"/>
      <c r="EQ999" s="29"/>
      <c r="ER999" s="29"/>
      <c r="ES999" s="29"/>
      <c r="ET999" s="29"/>
      <c r="EU999" s="29"/>
      <c r="EV999" s="29"/>
      <c r="EW999" s="29"/>
      <c r="EX999" s="29"/>
      <c r="EY999" s="29"/>
      <c r="EZ999" s="29"/>
      <c r="FA999" s="119"/>
      <c r="FB999" s="119"/>
      <c r="FC999" s="119"/>
      <c r="FD999" s="119"/>
      <c r="FE999" s="119"/>
      <c r="FF999" s="119"/>
      <c r="FG999" s="119"/>
      <c r="FH999" s="119"/>
      <c r="FI999" s="119"/>
    </row>
    <row r="1000" spans="1:165" s="45" customFormat="1" x14ac:dyDescent="0.25">
      <c r="A1000" s="29"/>
      <c r="B1000" s="35"/>
      <c r="C1000" s="35"/>
      <c r="D1000" s="4"/>
      <c r="E1000" s="35"/>
      <c r="F1000" s="4"/>
      <c r="G1000" s="35"/>
      <c r="I1000" s="35"/>
      <c r="K1000" s="11"/>
      <c r="M1000" s="4"/>
      <c r="N1000" s="46"/>
      <c r="P1000" s="35"/>
      <c r="Q1000" s="29"/>
      <c r="R1000" s="35"/>
      <c r="T1000" s="23"/>
      <c r="U1000" s="23"/>
      <c r="V1000" s="96"/>
      <c r="W1000" s="96"/>
      <c r="X1000" s="23"/>
      <c r="Y1000" s="96"/>
      <c r="Z1000" s="96"/>
      <c r="AA1000" s="23"/>
      <c r="AB1000" s="96"/>
      <c r="AC1000" s="96"/>
      <c r="AD1000" s="23"/>
      <c r="AE1000" s="96"/>
      <c r="AF1000" s="96"/>
      <c r="AG1000" s="23"/>
      <c r="AH1000" s="96"/>
      <c r="AI1000" s="96"/>
      <c r="AJ1000" s="23"/>
      <c r="AK1000" s="96"/>
      <c r="AL1000" s="96"/>
      <c r="AM1000" s="23"/>
      <c r="AN1000" s="96"/>
      <c r="AO1000" s="96"/>
      <c r="AP1000" s="23"/>
      <c r="AQ1000" s="96"/>
      <c r="AR1000" s="96"/>
      <c r="AS1000" s="23"/>
      <c r="AT1000" s="4"/>
      <c r="AU1000" s="4"/>
      <c r="AV1000" s="35"/>
      <c r="AW1000" s="4"/>
      <c r="AX1000" s="156"/>
      <c r="AY1000" s="104"/>
      <c r="AZ1000" s="7"/>
      <c r="BA1000" s="12"/>
      <c r="BB1000" s="12"/>
      <c r="BC1000" s="7"/>
      <c r="BD1000" s="12"/>
      <c r="BE1000" s="12"/>
      <c r="BF1000" s="4"/>
      <c r="BG1000" s="12"/>
      <c r="BH1000" s="36"/>
      <c r="BI1000" s="147"/>
      <c r="BJ1000" s="12"/>
      <c r="BK1000" s="36"/>
      <c r="BL1000" s="147"/>
      <c r="BM1000" s="12"/>
      <c r="BN1000" s="36"/>
      <c r="BO1000" s="147"/>
      <c r="BP1000" s="160"/>
      <c r="BQ1000" s="14"/>
      <c r="BR1000" s="4"/>
      <c r="BS1000" s="4"/>
      <c r="BU1000" s="147"/>
      <c r="BV1000" s="4"/>
      <c r="BW1000" s="4"/>
      <c r="BX1000" s="147"/>
      <c r="BY1000" s="4"/>
      <c r="CA1000" s="147"/>
      <c r="CB1000" s="4"/>
      <c r="CD1000" s="147"/>
      <c r="CF1000" s="4"/>
      <c r="CG1000" s="9"/>
      <c r="CH1000" s="35"/>
      <c r="CI1000" s="4"/>
      <c r="CJ1000" s="145"/>
      <c r="CK1000" s="4"/>
      <c r="CL1000" s="4"/>
      <c r="CM1000" s="4"/>
      <c r="CN1000" s="4"/>
      <c r="CP1000" s="29"/>
      <c r="CQ1000" s="33"/>
      <c r="CR1000" s="78"/>
      <c r="CS1000" s="78"/>
      <c r="CT1000" s="78"/>
      <c r="CU1000" s="78"/>
      <c r="CV1000" s="78"/>
      <c r="CW1000" s="78"/>
      <c r="CX1000" s="78"/>
      <c r="CY1000" s="78"/>
      <c r="CZ1000" s="78"/>
      <c r="DA1000" s="78"/>
      <c r="DB1000" s="78"/>
      <c r="DC1000" s="78"/>
      <c r="DD1000" s="78"/>
      <c r="DE1000" s="78"/>
      <c r="DF1000" s="78"/>
      <c r="DG1000" s="78"/>
      <c r="DH1000" s="78"/>
      <c r="DI1000" s="78"/>
      <c r="DJ1000" s="78"/>
      <c r="DK1000" s="78"/>
      <c r="DL1000" s="78"/>
      <c r="DM1000" s="78"/>
      <c r="DN1000" s="78"/>
      <c r="DO1000" s="78"/>
      <c r="DP1000" s="42"/>
      <c r="DQ1000" s="78"/>
      <c r="DR1000" s="101"/>
      <c r="DS1000" s="33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  <c r="EG1000" s="29"/>
      <c r="EH1000" s="29"/>
      <c r="EI1000" s="29"/>
      <c r="EJ1000" s="29"/>
      <c r="EK1000" s="29"/>
      <c r="EL1000" s="29"/>
      <c r="EM1000" s="29"/>
      <c r="EN1000" s="29"/>
      <c r="EO1000" s="29"/>
      <c r="EP1000" s="29"/>
      <c r="EQ1000" s="29"/>
      <c r="ER1000" s="29"/>
      <c r="ES1000" s="29"/>
      <c r="ET1000" s="29"/>
      <c r="EU1000" s="29"/>
      <c r="EV1000" s="29"/>
      <c r="EW1000" s="29"/>
      <c r="EX1000" s="29"/>
      <c r="EY1000" s="29"/>
      <c r="EZ1000" s="29"/>
      <c r="FA1000" s="119"/>
      <c r="FB1000" s="119"/>
      <c r="FC1000" s="119"/>
      <c r="FD1000" s="119"/>
      <c r="FE1000" s="119"/>
      <c r="FF1000" s="119"/>
      <c r="FG1000" s="119"/>
      <c r="FH1000" s="119"/>
      <c r="FI1000" s="119"/>
    </row>
    <row r="1001" spans="1:165" s="45" customFormat="1" x14ac:dyDescent="0.25">
      <c r="A1001" s="29"/>
      <c r="B1001" s="35"/>
      <c r="C1001" s="35"/>
      <c r="D1001" s="4"/>
      <c r="E1001" s="35"/>
      <c r="F1001" s="4"/>
      <c r="G1001" s="35"/>
      <c r="I1001" s="35"/>
      <c r="K1001" s="11"/>
      <c r="M1001" s="4"/>
      <c r="N1001" s="46"/>
      <c r="P1001" s="35"/>
      <c r="Q1001" s="29"/>
      <c r="R1001" s="35"/>
      <c r="T1001" s="23"/>
      <c r="U1001" s="23"/>
      <c r="V1001" s="96"/>
      <c r="W1001" s="96"/>
      <c r="X1001" s="23"/>
      <c r="Y1001" s="96"/>
      <c r="Z1001" s="96"/>
      <c r="AA1001" s="23"/>
      <c r="AB1001" s="96"/>
      <c r="AC1001" s="96"/>
      <c r="AD1001" s="23"/>
      <c r="AE1001" s="96"/>
      <c r="AF1001" s="96"/>
      <c r="AG1001" s="23"/>
      <c r="AH1001" s="96"/>
      <c r="AI1001" s="96"/>
      <c r="AJ1001" s="23"/>
      <c r="AK1001" s="96"/>
      <c r="AL1001" s="96"/>
      <c r="AM1001" s="23"/>
      <c r="AN1001" s="96"/>
      <c r="AO1001" s="96"/>
      <c r="AP1001" s="23"/>
      <c r="AQ1001" s="96"/>
      <c r="AR1001" s="96"/>
      <c r="AS1001" s="23"/>
      <c r="AT1001" s="4"/>
      <c r="AU1001" s="4"/>
      <c r="AV1001" s="35"/>
      <c r="AW1001" s="4"/>
      <c r="AX1001" s="156"/>
      <c r="AY1001" s="104"/>
      <c r="AZ1001" s="7"/>
      <c r="BA1001" s="12"/>
      <c r="BB1001" s="12"/>
      <c r="BC1001" s="7"/>
      <c r="BD1001" s="12"/>
      <c r="BE1001" s="12"/>
      <c r="BF1001" s="4"/>
      <c r="BG1001" s="12"/>
      <c r="BH1001" s="36"/>
      <c r="BI1001" s="147"/>
      <c r="BJ1001" s="12"/>
      <c r="BK1001" s="36"/>
      <c r="BL1001" s="147"/>
      <c r="BM1001" s="12"/>
      <c r="BN1001" s="36"/>
      <c r="BO1001" s="147"/>
      <c r="BP1001" s="160"/>
      <c r="BQ1001" s="14"/>
      <c r="BR1001" s="4"/>
      <c r="BS1001" s="4"/>
      <c r="BU1001" s="147"/>
      <c r="BV1001" s="4"/>
      <c r="BW1001" s="4"/>
      <c r="BX1001" s="147"/>
      <c r="BY1001" s="4"/>
      <c r="CA1001" s="147"/>
      <c r="CB1001" s="4"/>
      <c r="CD1001" s="147"/>
      <c r="CF1001" s="4"/>
      <c r="CG1001" s="9"/>
      <c r="CH1001" s="35"/>
      <c r="CI1001" s="4"/>
      <c r="CJ1001" s="145"/>
      <c r="CK1001" s="4"/>
      <c r="CL1001" s="4"/>
      <c r="CM1001" s="4"/>
      <c r="CN1001" s="4"/>
      <c r="CP1001" s="29"/>
      <c r="CQ1001" s="33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42"/>
      <c r="DQ1001" s="78"/>
      <c r="DR1001" s="101"/>
      <c r="DS1001" s="33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  <c r="EG1001" s="29"/>
      <c r="EH1001" s="29"/>
      <c r="EI1001" s="29"/>
      <c r="EJ1001" s="29"/>
      <c r="EK1001" s="29"/>
      <c r="EL1001" s="29"/>
      <c r="EM1001" s="29"/>
      <c r="EN1001" s="29"/>
      <c r="EO1001" s="29"/>
      <c r="EP1001" s="29"/>
      <c r="EQ1001" s="29"/>
      <c r="ER1001" s="29"/>
      <c r="ES1001" s="29"/>
      <c r="ET1001" s="29"/>
      <c r="EU1001" s="29"/>
      <c r="EV1001" s="29"/>
      <c r="EW1001" s="29"/>
      <c r="EX1001" s="29"/>
      <c r="EY1001" s="29"/>
      <c r="EZ1001" s="29"/>
      <c r="FA1001" s="119"/>
      <c r="FB1001" s="119"/>
      <c r="FC1001" s="119"/>
      <c r="FD1001" s="119"/>
      <c r="FE1001" s="119"/>
      <c r="FF1001" s="119"/>
      <c r="FG1001" s="119"/>
      <c r="FH1001" s="119"/>
      <c r="FI1001" s="119"/>
    </row>
    <row r="1002" spans="1:165" s="45" customFormat="1" x14ac:dyDescent="0.25">
      <c r="A1002" s="29"/>
      <c r="B1002" s="35"/>
      <c r="C1002" s="35"/>
      <c r="D1002" s="4"/>
      <c r="E1002" s="35"/>
      <c r="F1002" s="4"/>
      <c r="G1002" s="35"/>
      <c r="I1002" s="35"/>
      <c r="K1002" s="11"/>
      <c r="M1002" s="4"/>
      <c r="N1002" s="46"/>
      <c r="P1002" s="35"/>
      <c r="Q1002" s="29"/>
      <c r="R1002" s="35"/>
      <c r="T1002" s="23"/>
      <c r="U1002" s="23"/>
      <c r="V1002" s="96"/>
      <c r="W1002" s="96"/>
      <c r="X1002" s="23"/>
      <c r="Y1002" s="96"/>
      <c r="Z1002" s="96"/>
      <c r="AA1002" s="23"/>
      <c r="AB1002" s="96"/>
      <c r="AC1002" s="96"/>
      <c r="AD1002" s="23"/>
      <c r="AE1002" s="96"/>
      <c r="AF1002" s="96"/>
      <c r="AG1002" s="23"/>
      <c r="AH1002" s="96"/>
      <c r="AI1002" s="96"/>
      <c r="AJ1002" s="23"/>
      <c r="AK1002" s="96"/>
      <c r="AL1002" s="96"/>
      <c r="AM1002" s="23"/>
      <c r="AN1002" s="96"/>
      <c r="AO1002" s="96"/>
      <c r="AP1002" s="23"/>
      <c r="AQ1002" s="96"/>
      <c r="AR1002" s="96"/>
      <c r="AS1002" s="23"/>
      <c r="AT1002" s="4"/>
      <c r="AU1002" s="4"/>
      <c r="AV1002" s="35"/>
      <c r="AW1002" s="4"/>
      <c r="AX1002" s="156"/>
      <c r="AY1002" s="104"/>
      <c r="AZ1002" s="7"/>
      <c r="BA1002" s="12"/>
      <c r="BB1002" s="12"/>
      <c r="BC1002" s="7"/>
      <c r="BD1002" s="12"/>
      <c r="BE1002" s="12"/>
      <c r="BF1002" s="4"/>
      <c r="BG1002" s="12"/>
      <c r="BH1002" s="36"/>
      <c r="BI1002" s="147"/>
      <c r="BJ1002" s="12"/>
      <c r="BK1002" s="36"/>
      <c r="BL1002" s="147"/>
      <c r="BM1002" s="12"/>
      <c r="BN1002" s="36"/>
      <c r="BO1002" s="147"/>
      <c r="BP1002" s="160"/>
      <c r="BQ1002" s="14"/>
      <c r="BR1002" s="4"/>
      <c r="BS1002" s="4"/>
      <c r="BU1002" s="147"/>
      <c r="BV1002" s="4"/>
      <c r="BW1002" s="4"/>
      <c r="BX1002" s="147"/>
      <c r="BY1002" s="4"/>
      <c r="CA1002" s="147"/>
      <c r="CB1002" s="4"/>
      <c r="CD1002" s="147"/>
      <c r="CF1002" s="4"/>
      <c r="CG1002" s="9"/>
      <c r="CH1002" s="35"/>
      <c r="CI1002" s="4"/>
      <c r="CJ1002" s="145"/>
      <c r="CK1002" s="4"/>
      <c r="CL1002" s="4"/>
      <c r="CM1002" s="4"/>
      <c r="CN1002" s="4"/>
      <c r="CP1002" s="29"/>
      <c r="CQ1002" s="33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8"/>
      <c r="DB1002" s="78"/>
      <c r="DC1002" s="78"/>
      <c r="DD1002" s="78"/>
      <c r="DE1002" s="78"/>
      <c r="DF1002" s="78"/>
      <c r="DG1002" s="78"/>
      <c r="DH1002" s="78"/>
      <c r="DI1002" s="78"/>
      <c r="DJ1002" s="78"/>
      <c r="DK1002" s="78"/>
      <c r="DL1002" s="78"/>
      <c r="DM1002" s="78"/>
      <c r="DN1002" s="78"/>
      <c r="DO1002" s="78"/>
      <c r="DP1002" s="42"/>
      <c r="DQ1002" s="78"/>
      <c r="DR1002" s="101"/>
      <c r="DS1002" s="33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  <c r="EG1002" s="29"/>
      <c r="EH1002" s="29"/>
      <c r="EI1002" s="29"/>
      <c r="EJ1002" s="29"/>
      <c r="EK1002" s="29"/>
      <c r="EL1002" s="29"/>
      <c r="EM1002" s="29"/>
      <c r="EN1002" s="29"/>
      <c r="EO1002" s="29"/>
      <c r="EP1002" s="29"/>
      <c r="EQ1002" s="29"/>
      <c r="ER1002" s="29"/>
      <c r="ES1002" s="29"/>
      <c r="ET1002" s="29"/>
      <c r="EU1002" s="29"/>
      <c r="EV1002" s="29"/>
      <c r="EW1002" s="29"/>
      <c r="EX1002" s="29"/>
      <c r="EY1002" s="29"/>
      <c r="EZ1002" s="29"/>
      <c r="FA1002" s="119"/>
      <c r="FB1002" s="119"/>
      <c r="FC1002" s="119"/>
      <c r="FD1002" s="119"/>
      <c r="FE1002" s="119"/>
      <c r="FF1002" s="119"/>
      <c r="FG1002" s="119"/>
      <c r="FH1002" s="119"/>
      <c r="FI1002" s="119"/>
    </row>
    <row r="1003" spans="1:165" s="45" customFormat="1" x14ac:dyDescent="0.25">
      <c r="A1003" s="29"/>
      <c r="B1003" s="35"/>
      <c r="C1003" s="35"/>
      <c r="D1003" s="4"/>
      <c r="E1003" s="35"/>
      <c r="F1003" s="4"/>
      <c r="G1003" s="35"/>
      <c r="I1003" s="35"/>
      <c r="K1003" s="11"/>
      <c r="M1003" s="4"/>
      <c r="N1003" s="46"/>
      <c r="P1003" s="35"/>
      <c r="Q1003" s="29"/>
      <c r="R1003" s="35"/>
      <c r="T1003" s="23"/>
      <c r="U1003" s="23"/>
      <c r="V1003" s="96"/>
      <c r="W1003" s="96"/>
      <c r="X1003" s="23"/>
      <c r="Y1003" s="96"/>
      <c r="Z1003" s="96"/>
      <c r="AA1003" s="23"/>
      <c r="AB1003" s="96"/>
      <c r="AC1003" s="96"/>
      <c r="AD1003" s="23"/>
      <c r="AE1003" s="96"/>
      <c r="AF1003" s="96"/>
      <c r="AG1003" s="23"/>
      <c r="AH1003" s="96"/>
      <c r="AI1003" s="96"/>
      <c r="AJ1003" s="23"/>
      <c r="AK1003" s="96"/>
      <c r="AL1003" s="96"/>
      <c r="AM1003" s="23"/>
      <c r="AN1003" s="96"/>
      <c r="AO1003" s="96"/>
      <c r="AP1003" s="23"/>
      <c r="AQ1003" s="96"/>
      <c r="AR1003" s="96"/>
      <c r="AS1003" s="23"/>
      <c r="AT1003" s="4"/>
      <c r="AU1003" s="4"/>
      <c r="AV1003" s="35"/>
      <c r="AW1003" s="4"/>
      <c r="AX1003" s="156"/>
      <c r="AY1003" s="104"/>
      <c r="AZ1003" s="7"/>
      <c r="BA1003" s="12"/>
      <c r="BB1003" s="12"/>
      <c r="BC1003" s="7"/>
      <c r="BD1003" s="12"/>
      <c r="BE1003" s="12"/>
      <c r="BF1003" s="4"/>
      <c r="BG1003" s="12"/>
      <c r="BH1003" s="36"/>
      <c r="BI1003" s="147"/>
      <c r="BJ1003" s="12"/>
      <c r="BK1003" s="36"/>
      <c r="BL1003" s="147"/>
      <c r="BM1003" s="12"/>
      <c r="BN1003" s="36"/>
      <c r="BO1003" s="147"/>
      <c r="BP1003" s="160"/>
      <c r="BQ1003" s="14"/>
      <c r="BR1003" s="4"/>
      <c r="BS1003" s="4"/>
      <c r="BU1003" s="147"/>
      <c r="BV1003" s="4"/>
      <c r="BW1003" s="4"/>
      <c r="BX1003" s="147"/>
      <c r="BY1003" s="4"/>
      <c r="CA1003" s="147"/>
      <c r="CB1003" s="4"/>
      <c r="CD1003" s="147"/>
      <c r="CF1003" s="4"/>
      <c r="CG1003" s="9"/>
      <c r="CH1003" s="35"/>
      <c r="CI1003" s="4"/>
      <c r="CJ1003" s="145"/>
      <c r="CK1003" s="4"/>
      <c r="CL1003" s="4"/>
      <c r="CM1003" s="4"/>
      <c r="CN1003" s="4"/>
      <c r="CP1003" s="29"/>
      <c r="CQ1003" s="33"/>
      <c r="CR1003" s="78"/>
      <c r="CS1003" s="78"/>
      <c r="CT1003" s="78"/>
      <c r="CU1003" s="78"/>
      <c r="CV1003" s="78"/>
      <c r="CW1003" s="78"/>
      <c r="CX1003" s="78"/>
      <c r="CY1003" s="78"/>
      <c r="CZ1003" s="78"/>
      <c r="DA1003" s="78"/>
      <c r="DB1003" s="78"/>
      <c r="DC1003" s="78"/>
      <c r="DD1003" s="78"/>
      <c r="DE1003" s="78"/>
      <c r="DF1003" s="78"/>
      <c r="DG1003" s="78"/>
      <c r="DH1003" s="78"/>
      <c r="DI1003" s="78"/>
      <c r="DJ1003" s="78"/>
      <c r="DK1003" s="78"/>
      <c r="DL1003" s="78"/>
      <c r="DM1003" s="78"/>
      <c r="DN1003" s="78"/>
      <c r="DO1003" s="78"/>
      <c r="DP1003" s="42"/>
      <c r="DQ1003" s="78"/>
      <c r="DR1003" s="101"/>
      <c r="DS1003" s="33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119"/>
      <c r="FB1003" s="119"/>
      <c r="FC1003" s="119"/>
      <c r="FD1003" s="119"/>
      <c r="FE1003" s="119"/>
      <c r="FF1003" s="119"/>
      <c r="FG1003" s="119"/>
      <c r="FH1003" s="119"/>
      <c r="FI1003" s="119"/>
    </row>
    <row r="1004" spans="1:165" s="45" customFormat="1" x14ac:dyDescent="0.25">
      <c r="A1004" s="29"/>
      <c r="B1004" s="35"/>
      <c r="C1004" s="35"/>
      <c r="D1004" s="4"/>
      <c r="E1004" s="35"/>
      <c r="F1004" s="4"/>
      <c r="G1004" s="35"/>
      <c r="I1004" s="35"/>
      <c r="K1004" s="11"/>
      <c r="M1004" s="4"/>
      <c r="N1004" s="46"/>
      <c r="P1004" s="35"/>
      <c r="Q1004" s="29"/>
      <c r="R1004" s="35"/>
      <c r="T1004" s="23"/>
      <c r="U1004" s="23"/>
      <c r="V1004" s="96"/>
      <c r="W1004" s="96"/>
      <c r="X1004" s="23"/>
      <c r="Y1004" s="96"/>
      <c r="Z1004" s="96"/>
      <c r="AA1004" s="23"/>
      <c r="AB1004" s="96"/>
      <c r="AC1004" s="96"/>
      <c r="AD1004" s="23"/>
      <c r="AE1004" s="96"/>
      <c r="AF1004" s="96"/>
      <c r="AG1004" s="23"/>
      <c r="AH1004" s="96"/>
      <c r="AI1004" s="96"/>
      <c r="AJ1004" s="23"/>
      <c r="AK1004" s="96"/>
      <c r="AL1004" s="96"/>
      <c r="AM1004" s="23"/>
      <c r="AN1004" s="96"/>
      <c r="AO1004" s="96"/>
      <c r="AP1004" s="23"/>
      <c r="AQ1004" s="96"/>
      <c r="AR1004" s="96"/>
      <c r="AS1004" s="23"/>
      <c r="AT1004" s="4"/>
      <c r="AU1004" s="4"/>
      <c r="AV1004" s="35"/>
      <c r="AW1004" s="4"/>
      <c r="AX1004" s="156"/>
      <c r="AY1004" s="104"/>
      <c r="AZ1004" s="7"/>
      <c r="BA1004" s="12"/>
      <c r="BB1004" s="12"/>
      <c r="BC1004" s="7"/>
      <c r="BD1004" s="12"/>
      <c r="BE1004" s="12"/>
      <c r="BF1004" s="4"/>
      <c r="BG1004" s="12"/>
      <c r="BH1004" s="36"/>
      <c r="BI1004" s="147"/>
      <c r="BJ1004" s="12"/>
      <c r="BK1004" s="36"/>
      <c r="BL1004" s="147"/>
      <c r="BM1004" s="12"/>
      <c r="BN1004" s="36"/>
      <c r="BO1004" s="147"/>
      <c r="BP1004" s="160"/>
      <c r="BQ1004" s="14"/>
      <c r="BR1004" s="4"/>
      <c r="BS1004" s="4"/>
      <c r="BU1004" s="147"/>
      <c r="BV1004" s="4"/>
      <c r="BW1004" s="4"/>
      <c r="BX1004" s="147"/>
      <c r="BY1004" s="4"/>
      <c r="CA1004" s="147"/>
      <c r="CB1004" s="4"/>
      <c r="CD1004" s="147"/>
      <c r="CF1004" s="4"/>
      <c r="CG1004" s="9"/>
      <c r="CH1004" s="35"/>
      <c r="CI1004" s="4"/>
      <c r="CJ1004" s="145"/>
      <c r="CK1004" s="4"/>
      <c r="CL1004" s="4"/>
      <c r="CM1004" s="4"/>
      <c r="CN1004" s="4"/>
      <c r="CP1004" s="29"/>
      <c r="CQ1004" s="33"/>
      <c r="CR1004" s="78"/>
      <c r="CS1004" s="78"/>
      <c r="CT1004" s="78"/>
      <c r="CU1004" s="78"/>
      <c r="CV1004" s="78"/>
      <c r="CW1004" s="78"/>
      <c r="CX1004" s="78"/>
      <c r="CY1004" s="78"/>
      <c r="CZ1004" s="78"/>
      <c r="DA1004" s="78"/>
      <c r="DB1004" s="78"/>
      <c r="DC1004" s="78"/>
      <c r="DD1004" s="78"/>
      <c r="DE1004" s="78"/>
      <c r="DF1004" s="78"/>
      <c r="DG1004" s="78"/>
      <c r="DH1004" s="78"/>
      <c r="DI1004" s="78"/>
      <c r="DJ1004" s="78"/>
      <c r="DK1004" s="78"/>
      <c r="DL1004" s="78"/>
      <c r="DM1004" s="78"/>
      <c r="DN1004" s="78"/>
      <c r="DO1004" s="78"/>
      <c r="DP1004" s="42"/>
      <c r="DQ1004" s="78"/>
      <c r="DR1004" s="101"/>
      <c r="DS1004" s="33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  <c r="EG1004" s="29"/>
      <c r="EH1004" s="29"/>
      <c r="EI1004" s="29"/>
      <c r="EJ1004" s="29"/>
      <c r="EK1004" s="29"/>
      <c r="EL1004" s="29"/>
      <c r="EM1004" s="29"/>
      <c r="EN1004" s="29"/>
      <c r="EO1004" s="29"/>
      <c r="EP1004" s="29"/>
      <c r="EQ1004" s="29"/>
      <c r="ER1004" s="29"/>
      <c r="ES1004" s="29"/>
      <c r="ET1004" s="29"/>
      <c r="EU1004" s="29"/>
      <c r="EV1004" s="29"/>
      <c r="EW1004" s="29"/>
      <c r="EX1004" s="29"/>
      <c r="EY1004" s="29"/>
      <c r="EZ1004" s="29"/>
      <c r="FA1004" s="119"/>
      <c r="FB1004" s="119"/>
      <c r="FC1004" s="119"/>
      <c r="FD1004" s="119"/>
      <c r="FE1004" s="119"/>
      <c r="FF1004" s="119"/>
      <c r="FG1004" s="119"/>
      <c r="FH1004" s="119"/>
      <c r="FI1004" s="119"/>
    </row>
    <row r="1005" spans="1:165" s="45" customFormat="1" x14ac:dyDescent="0.25">
      <c r="A1005" s="29"/>
      <c r="B1005" s="35"/>
      <c r="C1005" s="35"/>
      <c r="D1005" s="4"/>
      <c r="E1005" s="35"/>
      <c r="F1005" s="4"/>
      <c r="G1005" s="35"/>
      <c r="I1005" s="35"/>
      <c r="K1005" s="11"/>
      <c r="M1005" s="4"/>
      <c r="N1005" s="46"/>
      <c r="P1005" s="35"/>
      <c r="Q1005" s="29"/>
      <c r="R1005" s="35"/>
      <c r="T1005" s="23"/>
      <c r="U1005" s="23"/>
      <c r="V1005" s="96"/>
      <c r="W1005" s="96"/>
      <c r="X1005" s="23"/>
      <c r="Y1005" s="96"/>
      <c r="Z1005" s="96"/>
      <c r="AA1005" s="23"/>
      <c r="AB1005" s="96"/>
      <c r="AC1005" s="96"/>
      <c r="AD1005" s="23"/>
      <c r="AE1005" s="96"/>
      <c r="AF1005" s="96"/>
      <c r="AG1005" s="23"/>
      <c r="AH1005" s="96"/>
      <c r="AI1005" s="96"/>
      <c r="AJ1005" s="23"/>
      <c r="AK1005" s="96"/>
      <c r="AL1005" s="96"/>
      <c r="AM1005" s="23"/>
      <c r="AN1005" s="96"/>
      <c r="AO1005" s="96"/>
      <c r="AP1005" s="23"/>
      <c r="AQ1005" s="96"/>
      <c r="AR1005" s="96"/>
      <c r="AS1005" s="23"/>
      <c r="AT1005" s="4"/>
      <c r="AU1005" s="4"/>
      <c r="AV1005" s="35"/>
      <c r="AW1005" s="4"/>
      <c r="AX1005" s="156"/>
      <c r="AY1005" s="104"/>
      <c r="AZ1005" s="7"/>
      <c r="BA1005" s="12"/>
      <c r="BB1005" s="12"/>
      <c r="BC1005" s="7"/>
      <c r="BD1005" s="12"/>
      <c r="BE1005" s="12"/>
      <c r="BF1005" s="4"/>
      <c r="BG1005" s="12"/>
      <c r="BH1005" s="36"/>
      <c r="BI1005" s="147"/>
      <c r="BJ1005" s="12"/>
      <c r="BK1005" s="36"/>
      <c r="BL1005" s="147"/>
      <c r="BM1005" s="12"/>
      <c r="BN1005" s="36"/>
      <c r="BO1005" s="147"/>
      <c r="BP1005" s="160"/>
      <c r="BQ1005" s="14"/>
      <c r="BR1005" s="4"/>
      <c r="BS1005" s="4"/>
      <c r="BU1005" s="147"/>
      <c r="BV1005" s="4"/>
      <c r="BW1005" s="4"/>
      <c r="BX1005" s="147"/>
      <c r="BY1005" s="4"/>
      <c r="CA1005" s="147"/>
      <c r="CB1005" s="4"/>
      <c r="CD1005" s="147"/>
      <c r="CF1005" s="4"/>
      <c r="CG1005" s="9"/>
      <c r="CH1005" s="35"/>
      <c r="CI1005" s="4"/>
      <c r="CJ1005" s="145"/>
      <c r="CK1005" s="4"/>
      <c r="CL1005" s="4"/>
      <c r="CM1005" s="4"/>
      <c r="CN1005" s="4"/>
      <c r="CP1005" s="29"/>
      <c r="CQ1005" s="33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8"/>
      <c r="DB1005" s="78"/>
      <c r="DC1005" s="78"/>
      <c r="DD1005" s="78"/>
      <c r="DE1005" s="78"/>
      <c r="DF1005" s="78"/>
      <c r="DG1005" s="78"/>
      <c r="DH1005" s="78"/>
      <c r="DI1005" s="78"/>
      <c r="DJ1005" s="78"/>
      <c r="DK1005" s="78"/>
      <c r="DL1005" s="78"/>
      <c r="DM1005" s="78"/>
      <c r="DN1005" s="78"/>
      <c r="DO1005" s="78"/>
      <c r="DP1005" s="42"/>
      <c r="DQ1005" s="78"/>
      <c r="DR1005" s="101"/>
      <c r="DS1005" s="33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  <c r="EG1005" s="29"/>
      <c r="EH1005" s="29"/>
      <c r="EI1005" s="29"/>
      <c r="EJ1005" s="29"/>
      <c r="EK1005" s="29"/>
      <c r="EL1005" s="29"/>
      <c r="EM1005" s="29"/>
      <c r="EN1005" s="29"/>
      <c r="EO1005" s="29"/>
      <c r="EP1005" s="29"/>
      <c r="EQ1005" s="29"/>
      <c r="ER1005" s="29"/>
      <c r="ES1005" s="29"/>
      <c r="ET1005" s="29"/>
      <c r="EU1005" s="29"/>
      <c r="EV1005" s="29"/>
      <c r="EW1005" s="29"/>
      <c r="EX1005" s="29"/>
      <c r="EY1005" s="29"/>
      <c r="EZ1005" s="29"/>
      <c r="FA1005" s="119"/>
      <c r="FB1005" s="119"/>
      <c r="FC1005" s="119"/>
      <c r="FD1005" s="119"/>
      <c r="FE1005" s="119"/>
      <c r="FF1005" s="119"/>
      <c r="FG1005" s="119"/>
      <c r="FH1005" s="119"/>
      <c r="FI1005" s="119"/>
    </row>
    <row r="1006" spans="1:165" s="45" customFormat="1" x14ac:dyDescent="0.25">
      <c r="A1006" s="29"/>
      <c r="B1006" s="35"/>
      <c r="C1006" s="35"/>
      <c r="D1006" s="4"/>
      <c r="E1006" s="35"/>
      <c r="F1006" s="4"/>
      <c r="G1006" s="35"/>
      <c r="I1006" s="35"/>
      <c r="K1006" s="11"/>
      <c r="M1006" s="4"/>
      <c r="N1006" s="46"/>
      <c r="P1006" s="35"/>
      <c r="Q1006" s="29"/>
      <c r="R1006" s="35"/>
      <c r="T1006" s="23"/>
      <c r="U1006" s="23"/>
      <c r="V1006" s="96"/>
      <c r="W1006" s="96"/>
      <c r="X1006" s="23"/>
      <c r="Y1006" s="96"/>
      <c r="Z1006" s="96"/>
      <c r="AA1006" s="23"/>
      <c r="AB1006" s="96"/>
      <c r="AC1006" s="96"/>
      <c r="AD1006" s="23"/>
      <c r="AE1006" s="96"/>
      <c r="AF1006" s="96"/>
      <c r="AG1006" s="23"/>
      <c r="AH1006" s="96"/>
      <c r="AI1006" s="96"/>
      <c r="AJ1006" s="23"/>
      <c r="AK1006" s="96"/>
      <c r="AL1006" s="96"/>
      <c r="AM1006" s="23"/>
      <c r="AN1006" s="96"/>
      <c r="AO1006" s="96"/>
      <c r="AP1006" s="23"/>
      <c r="AQ1006" s="96"/>
      <c r="AR1006" s="96"/>
      <c r="AS1006" s="23"/>
      <c r="AT1006" s="4"/>
      <c r="AU1006" s="4"/>
      <c r="AV1006" s="35"/>
      <c r="AW1006" s="4"/>
      <c r="AX1006" s="156"/>
      <c r="AY1006" s="104"/>
      <c r="AZ1006" s="7"/>
      <c r="BA1006" s="12"/>
      <c r="BB1006" s="12"/>
      <c r="BC1006" s="7"/>
      <c r="BD1006" s="12"/>
      <c r="BE1006" s="12"/>
      <c r="BF1006" s="4"/>
      <c r="BG1006" s="12"/>
      <c r="BH1006" s="36"/>
      <c r="BI1006" s="147"/>
      <c r="BJ1006" s="12"/>
      <c r="BK1006" s="36"/>
      <c r="BL1006" s="147"/>
      <c r="BM1006" s="12"/>
      <c r="BN1006" s="36"/>
      <c r="BO1006" s="147"/>
      <c r="BP1006" s="160"/>
      <c r="BQ1006" s="14"/>
      <c r="BR1006" s="4"/>
      <c r="BS1006" s="4"/>
      <c r="BU1006" s="147"/>
      <c r="BV1006" s="4"/>
      <c r="BW1006" s="4"/>
      <c r="BX1006" s="147"/>
      <c r="BY1006" s="4"/>
      <c r="CA1006" s="147"/>
      <c r="CB1006" s="4"/>
      <c r="CD1006" s="147"/>
      <c r="CF1006" s="4"/>
      <c r="CG1006" s="9"/>
      <c r="CH1006" s="35"/>
      <c r="CI1006" s="4"/>
      <c r="CJ1006" s="145"/>
      <c r="CK1006" s="4"/>
      <c r="CL1006" s="4"/>
      <c r="CM1006" s="4"/>
      <c r="CN1006" s="4"/>
      <c r="CP1006" s="29"/>
      <c r="CQ1006" s="33"/>
      <c r="CR1006" s="78"/>
      <c r="CS1006" s="78"/>
      <c r="CT1006" s="78"/>
      <c r="CU1006" s="78"/>
      <c r="CV1006" s="78"/>
      <c r="CW1006" s="78"/>
      <c r="CX1006" s="78"/>
      <c r="CY1006" s="78"/>
      <c r="CZ1006" s="78"/>
      <c r="DA1006" s="78"/>
      <c r="DB1006" s="78"/>
      <c r="DC1006" s="78"/>
      <c r="DD1006" s="78"/>
      <c r="DE1006" s="78"/>
      <c r="DF1006" s="78"/>
      <c r="DG1006" s="78"/>
      <c r="DH1006" s="78"/>
      <c r="DI1006" s="78"/>
      <c r="DJ1006" s="78"/>
      <c r="DK1006" s="78"/>
      <c r="DL1006" s="78"/>
      <c r="DM1006" s="78"/>
      <c r="DN1006" s="78"/>
      <c r="DO1006" s="78"/>
      <c r="DP1006" s="42"/>
      <c r="DQ1006" s="78"/>
      <c r="DR1006" s="101"/>
      <c r="DS1006" s="33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119"/>
      <c r="FB1006" s="119"/>
      <c r="FC1006" s="119"/>
      <c r="FD1006" s="119"/>
      <c r="FE1006" s="119"/>
      <c r="FF1006" s="119"/>
      <c r="FG1006" s="119"/>
      <c r="FH1006" s="119"/>
      <c r="FI1006" s="119"/>
    </row>
    <row r="1007" spans="1:165" s="45" customFormat="1" x14ac:dyDescent="0.25">
      <c r="A1007" s="29"/>
      <c r="B1007" s="35"/>
      <c r="C1007" s="35"/>
      <c r="D1007" s="4"/>
      <c r="E1007" s="35"/>
      <c r="F1007" s="4"/>
      <c r="G1007" s="35"/>
      <c r="I1007" s="35"/>
      <c r="K1007" s="11"/>
      <c r="M1007" s="4"/>
      <c r="N1007" s="46"/>
      <c r="P1007" s="35"/>
      <c r="Q1007" s="29"/>
      <c r="R1007" s="35"/>
      <c r="T1007" s="23"/>
      <c r="U1007" s="23"/>
      <c r="V1007" s="96"/>
      <c r="W1007" s="96"/>
      <c r="X1007" s="23"/>
      <c r="Y1007" s="96"/>
      <c r="Z1007" s="96"/>
      <c r="AA1007" s="23"/>
      <c r="AB1007" s="96"/>
      <c r="AC1007" s="96"/>
      <c r="AD1007" s="23"/>
      <c r="AE1007" s="96"/>
      <c r="AF1007" s="96"/>
      <c r="AG1007" s="23"/>
      <c r="AH1007" s="96"/>
      <c r="AI1007" s="96"/>
      <c r="AJ1007" s="23"/>
      <c r="AK1007" s="96"/>
      <c r="AL1007" s="96"/>
      <c r="AM1007" s="23"/>
      <c r="AN1007" s="96"/>
      <c r="AO1007" s="96"/>
      <c r="AP1007" s="23"/>
      <c r="AQ1007" s="96"/>
      <c r="AR1007" s="96"/>
      <c r="AS1007" s="23"/>
      <c r="AT1007" s="4"/>
      <c r="AU1007" s="4"/>
      <c r="AV1007" s="35"/>
      <c r="AW1007" s="4"/>
      <c r="AX1007" s="156"/>
      <c r="AY1007" s="104"/>
      <c r="AZ1007" s="7"/>
      <c r="BA1007" s="12"/>
      <c r="BB1007" s="12"/>
      <c r="BC1007" s="7"/>
      <c r="BD1007" s="12"/>
      <c r="BE1007" s="12"/>
      <c r="BF1007" s="4"/>
      <c r="BG1007" s="12"/>
      <c r="BH1007" s="36"/>
      <c r="BI1007" s="147"/>
      <c r="BJ1007" s="12"/>
      <c r="BK1007" s="36"/>
      <c r="BL1007" s="147"/>
      <c r="BM1007" s="12"/>
      <c r="BN1007" s="36"/>
      <c r="BO1007" s="147"/>
      <c r="BP1007" s="160"/>
      <c r="BQ1007" s="14"/>
      <c r="BR1007" s="4"/>
      <c r="BS1007" s="4"/>
      <c r="BU1007" s="147"/>
      <c r="BV1007" s="4"/>
      <c r="BW1007" s="4"/>
      <c r="BX1007" s="147"/>
      <c r="BY1007" s="4"/>
      <c r="CA1007" s="147"/>
      <c r="CB1007" s="4"/>
      <c r="CD1007" s="147"/>
      <c r="CF1007" s="4"/>
      <c r="CG1007" s="9"/>
      <c r="CH1007" s="35"/>
      <c r="CI1007" s="4"/>
      <c r="CJ1007" s="145"/>
      <c r="CK1007" s="4"/>
      <c r="CL1007" s="4"/>
      <c r="CM1007" s="4"/>
      <c r="CN1007" s="4"/>
      <c r="CP1007" s="29"/>
      <c r="CQ1007" s="33"/>
      <c r="CR1007" s="78"/>
      <c r="CS1007" s="78"/>
      <c r="CT1007" s="78"/>
      <c r="CU1007" s="78"/>
      <c r="CV1007" s="78"/>
      <c r="CW1007" s="78"/>
      <c r="CX1007" s="78"/>
      <c r="CY1007" s="78"/>
      <c r="CZ1007" s="78"/>
      <c r="DA1007" s="78"/>
      <c r="DB1007" s="78"/>
      <c r="DC1007" s="78"/>
      <c r="DD1007" s="78"/>
      <c r="DE1007" s="78"/>
      <c r="DF1007" s="78"/>
      <c r="DG1007" s="78"/>
      <c r="DH1007" s="78"/>
      <c r="DI1007" s="78"/>
      <c r="DJ1007" s="78"/>
      <c r="DK1007" s="78"/>
      <c r="DL1007" s="78"/>
      <c r="DM1007" s="78"/>
      <c r="DN1007" s="78"/>
      <c r="DO1007" s="78"/>
      <c r="DP1007" s="42"/>
      <c r="DQ1007" s="78"/>
      <c r="DR1007" s="101"/>
      <c r="DS1007" s="33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  <c r="EG1007" s="29"/>
      <c r="EH1007" s="29"/>
      <c r="EI1007" s="29"/>
      <c r="EJ1007" s="29"/>
      <c r="EK1007" s="29"/>
      <c r="EL1007" s="29"/>
      <c r="EM1007" s="29"/>
      <c r="EN1007" s="29"/>
      <c r="EO1007" s="29"/>
      <c r="EP1007" s="29"/>
      <c r="EQ1007" s="29"/>
      <c r="ER1007" s="29"/>
      <c r="ES1007" s="29"/>
      <c r="ET1007" s="29"/>
      <c r="EU1007" s="29"/>
      <c r="EV1007" s="29"/>
      <c r="EW1007" s="29"/>
      <c r="EX1007" s="29"/>
      <c r="EY1007" s="29"/>
      <c r="EZ1007" s="29"/>
      <c r="FA1007" s="119"/>
      <c r="FB1007" s="119"/>
      <c r="FC1007" s="119"/>
      <c r="FD1007" s="119"/>
      <c r="FE1007" s="119"/>
      <c r="FF1007" s="119"/>
      <c r="FG1007" s="119"/>
      <c r="FH1007" s="119"/>
      <c r="FI1007" s="119"/>
    </row>
    <row r="1008" spans="1:165" s="45" customFormat="1" x14ac:dyDescent="0.25">
      <c r="A1008" s="29"/>
      <c r="B1008" s="35"/>
      <c r="C1008" s="35"/>
      <c r="D1008" s="4"/>
      <c r="E1008" s="35"/>
      <c r="F1008" s="4"/>
      <c r="G1008" s="35"/>
      <c r="I1008" s="35"/>
      <c r="K1008" s="11"/>
      <c r="M1008" s="4"/>
      <c r="N1008" s="46"/>
      <c r="P1008" s="35"/>
      <c r="Q1008" s="29"/>
      <c r="R1008" s="35"/>
      <c r="T1008" s="23"/>
      <c r="U1008" s="23"/>
      <c r="V1008" s="96"/>
      <c r="W1008" s="96"/>
      <c r="X1008" s="23"/>
      <c r="Y1008" s="96"/>
      <c r="Z1008" s="96"/>
      <c r="AA1008" s="23"/>
      <c r="AB1008" s="96"/>
      <c r="AC1008" s="96"/>
      <c r="AD1008" s="23"/>
      <c r="AE1008" s="96"/>
      <c r="AF1008" s="96"/>
      <c r="AG1008" s="23"/>
      <c r="AH1008" s="96"/>
      <c r="AI1008" s="96"/>
      <c r="AJ1008" s="23"/>
      <c r="AK1008" s="96"/>
      <c r="AL1008" s="96"/>
      <c r="AM1008" s="23"/>
      <c r="AN1008" s="96"/>
      <c r="AO1008" s="96"/>
      <c r="AP1008" s="23"/>
      <c r="AQ1008" s="96"/>
      <c r="AR1008" s="96"/>
      <c r="AS1008" s="23"/>
      <c r="AT1008" s="4"/>
      <c r="AU1008" s="4"/>
      <c r="AV1008" s="35"/>
      <c r="AW1008" s="4"/>
      <c r="AX1008" s="156"/>
      <c r="AY1008" s="104"/>
      <c r="AZ1008" s="7"/>
      <c r="BA1008" s="12"/>
      <c r="BB1008" s="12"/>
      <c r="BC1008" s="7"/>
      <c r="BD1008" s="12"/>
      <c r="BE1008" s="12"/>
      <c r="BF1008" s="4"/>
      <c r="BG1008" s="12"/>
      <c r="BH1008" s="36"/>
      <c r="BI1008" s="147"/>
      <c r="BJ1008" s="12"/>
      <c r="BK1008" s="36"/>
      <c r="BL1008" s="147"/>
      <c r="BM1008" s="12"/>
      <c r="BN1008" s="36"/>
      <c r="BO1008" s="147"/>
      <c r="BP1008" s="160"/>
      <c r="BQ1008" s="14"/>
      <c r="BR1008" s="4"/>
      <c r="BS1008" s="4"/>
      <c r="BU1008" s="147"/>
      <c r="BV1008" s="4"/>
      <c r="BW1008" s="4"/>
      <c r="BX1008" s="147"/>
      <c r="BY1008" s="4"/>
      <c r="CA1008" s="147"/>
      <c r="CB1008" s="4"/>
      <c r="CD1008" s="147"/>
      <c r="CF1008" s="4"/>
      <c r="CG1008" s="9"/>
      <c r="CH1008" s="35"/>
      <c r="CI1008" s="4"/>
      <c r="CJ1008" s="145"/>
      <c r="CK1008" s="4"/>
      <c r="CL1008" s="4"/>
      <c r="CM1008" s="4"/>
      <c r="CN1008" s="4"/>
      <c r="CP1008" s="29"/>
      <c r="CQ1008" s="33"/>
      <c r="CR1008" s="78"/>
      <c r="CS1008" s="78"/>
      <c r="CT1008" s="78"/>
      <c r="CU1008" s="78"/>
      <c r="CV1008" s="78"/>
      <c r="CW1008" s="78"/>
      <c r="CX1008" s="78"/>
      <c r="CY1008" s="78"/>
      <c r="CZ1008" s="78"/>
      <c r="DA1008" s="78"/>
      <c r="DB1008" s="78"/>
      <c r="DC1008" s="78"/>
      <c r="DD1008" s="78"/>
      <c r="DE1008" s="78"/>
      <c r="DF1008" s="78"/>
      <c r="DG1008" s="78"/>
      <c r="DH1008" s="78"/>
      <c r="DI1008" s="78"/>
      <c r="DJ1008" s="78"/>
      <c r="DK1008" s="78"/>
      <c r="DL1008" s="78"/>
      <c r="DM1008" s="78"/>
      <c r="DN1008" s="78"/>
      <c r="DO1008" s="78"/>
      <c r="DP1008" s="42"/>
      <c r="DQ1008" s="78"/>
      <c r="DR1008" s="101"/>
      <c r="DS1008" s="33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119"/>
      <c r="FB1008" s="119"/>
      <c r="FC1008" s="119"/>
      <c r="FD1008" s="119"/>
      <c r="FE1008" s="119"/>
      <c r="FF1008" s="119"/>
      <c r="FG1008" s="119"/>
      <c r="FH1008" s="119"/>
      <c r="FI1008" s="119"/>
    </row>
    <row r="1009" spans="1:165" s="45" customFormat="1" x14ac:dyDescent="0.25">
      <c r="A1009" s="29"/>
      <c r="B1009" s="35"/>
      <c r="C1009" s="35"/>
      <c r="D1009" s="4"/>
      <c r="E1009" s="35"/>
      <c r="F1009" s="4"/>
      <c r="G1009" s="35"/>
      <c r="I1009" s="35"/>
      <c r="K1009" s="11"/>
      <c r="M1009" s="4"/>
      <c r="N1009" s="46"/>
      <c r="P1009" s="35"/>
      <c r="Q1009" s="29"/>
      <c r="R1009" s="35"/>
      <c r="T1009" s="23"/>
      <c r="U1009" s="23"/>
      <c r="V1009" s="96"/>
      <c r="W1009" s="96"/>
      <c r="X1009" s="23"/>
      <c r="Y1009" s="96"/>
      <c r="Z1009" s="96"/>
      <c r="AA1009" s="23"/>
      <c r="AB1009" s="96"/>
      <c r="AC1009" s="96"/>
      <c r="AD1009" s="23"/>
      <c r="AE1009" s="96"/>
      <c r="AF1009" s="96"/>
      <c r="AG1009" s="23"/>
      <c r="AH1009" s="96"/>
      <c r="AI1009" s="96"/>
      <c r="AJ1009" s="23"/>
      <c r="AK1009" s="96"/>
      <c r="AL1009" s="96"/>
      <c r="AM1009" s="23"/>
      <c r="AN1009" s="96"/>
      <c r="AO1009" s="96"/>
      <c r="AP1009" s="23"/>
      <c r="AQ1009" s="96"/>
      <c r="AR1009" s="96"/>
      <c r="AS1009" s="23"/>
      <c r="AT1009" s="4"/>
      <c r="AU1009" s="4"/>
      <c r="AV1009" s="35"/>
      <c r="AW1009" s="4"/>
      <c r="AX1009" s="156"/>
      <c r="AY1009" s="104"/>
      <c r="AZ1009" s="7"/>
      <c r="BA1009" s="12"/>
      <c r="BB1009" s="12"/>
      <c r="BC1009" s="7"/>
      <c r="BD1009" s="12"/>
      <c r="BE1009" s="12"/>
      <c r="BF1009" s="4"/>
      <c r="BG1009" s="12"/>
      <c r="BH1009" s="36"/>
      <c r="BI1009" s="147"/>
      <c r="BJ1009" s="12"/>
      <c r="BK1009" s="36"/>
      <c r="BL1009" s="147"/>
      <c r="BM1009" s="12"/>
      <c r="BN1009" s="36"/>
      <c r="BO1009" s="147"/>
      <c r="BP1009" s="160"/>
      <c r="BQ1009" s="14"/>
      <c r="BR1009" s="4"/>
      <c r="BS1009" s="4"/>
      <c r="BU1009" s="147"/>
      <c r="BV1009" s="4"/>
      <c r="BW1009" s="4"/>
      <c r="BX1009" s="147"/>
      <c r="BY1009" s="4"/>
      <c r="CA1009" s="147"/>
      <c r="CB1009" s="4"/>
      <c r="CD1009" s="147"/>
      <c r="CF1009" s="4"/>
      <c r="CG1009" s="9"/>
      <c r="CH1009" s="35"/>
      <c r="CI1009" s="4"/>
      <c r="CJ1009" s="145"/>
      <c r="CK1009" s="4"/>
      <c r="CL1009" s="4"/>
      <c r="CM1009" s="4"/>
      <c r="CN1009" s="4"/>
      <c r="CP1009" s="29"/>
      <c r="CQ1009" s="33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  <c r="DN1009" s="78"/>
      <c r="DO1009" s="78"/>
      <c r="DP1009" s="42"/>
      <c r="DQ1009" s="78"/>
      <c r="DR1009" s="101"/>
      <c r="DS1009" s="33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  <c r="EG1009" s="29"/>
      <c r="EH1009" s="29"/>
      <c r="EI1009" s="29"/>
      <c r="EJ1009" s="29"/>
      <c r="EK1009" s="29"/>
      <c r="EL1009" s="29"/>
      <c r="EM1009" s="29"/>
      <c r="EN1009" s="29"/>
      <c r="EO1009" s="29"/>
      <c r="EP1009" s="29"/>
      <c r="EQ1009" s="29"/>
      <c r="ER1009" s="29"/>
      <c r="ES1009" s="29"/>
      <c r="ET1009" s="29"/>
      <c r="EU1009" s="29"/>
      <c r="EV1009" s="29"/>
      <c r="EW1009" s="29"/>
      <c r="EX1009" s="29"/>
      <c r="EY1009" s="29"/>
      <c r="EZ1009" s="29"/>
      <c r="FA1009" s="119"/>
      <c r="FB1009" s="119"/>
      <c r="FC1009" s="119"/>
      <c r="FD1009" s="119"/>
      <c r="FE1009" s="119"/>
      <c r="FF1009" s="119"/>
      <c r="FG1009" s="119"/>
      <c r="FH1009" s="119"/>
      <c r="FI1009" s="119"/>
    </row>
    <row r="1010" spans="1:165" s="45" customFormat="1" x14ac:dyDescent="0.25">
      <c r="A1010" s="29"/>
      <c r="B1010" s="35"/>
      <c r="C1010" s="35"/>
      <c r="D1010" s="4"/>
      <c r="E1010" s="35"/>
      <c r="F1010" s="4"/>
      <c r="G1010" s="35"/>
      <c r="I1010" s="35"/>
      <c r="K1010" s="11"/>
      <c r="M1010" s="4"/>
      <c r="N1010" s="46"/>
      <c r="P1010" s="35"/>
      <c r="Q1010" s="29"/>
      <c r="R1010" s="35"/>
      <c r="T1010" s="23"/>
      <c r="U1010" s="23"/>
      <c r="V1010" s="96"/>
      <c r="W1010" s="96"/>
      <c r="X1010" s="23"/>
      <c r="Y1010" s="96"/>
      <c r="Z1010" s="96"/>
      <c r="AA1010" s="23"/>
      <c r="AB1010" s="96"/>
      <c r="AC1010" s="96"/>
      <c r="AD1010" s="23"/>
      <c r="AE1010" s="96"/>
      <c r="AF1010" s="96"/>
      <c r="AG1010" s="23"/>
      <c r="AH1010" s="96"/>
      <c r="AI1010" s="96"/>
      <c r="AJ1010" s="23"/>
      <c r="AK1010" s="96"/>
      <c r="AL1010" s="96"/>
      <c r="AM1010" s="23"/>
      <c r="AN1010" s="96"/>
      <c r="AO1010" s="96"/>
      <c r="AP1010" s="23"/>
      <c r="AQ1010" s="96"/>
      <c r="AR1010" s="96"/>
      <c r="AS1010" s="23"/>
      <c r="AT1010" s="4"/>
      <c r="AU1010" s="4"/>
      <c r="AV1010" s="35"/>
      <c r="AW1010" s="4"/>
      <c r="AX1010" s="156"/>
      <c r="AY1010" s="104"/>
      <c r="AZ1010" s="7"/>
      <c r="BA1010" s="12"/>
      <c r="BB1010" s="12"/>
      <c r="BC1010" s="7"/>
      <c r="BD1010" s="12"/>
      <c r="BE1010" s="12"/>
      <c r="BF1010" s="4"/>
      <c r="BG1010" s="12"/>
      <c r="BH1010" s="36"/>
      <c r="BI1010" s="147"/>
      <c r="BJ1010" s="12"/>
      <c r="BK1010" s="36"/>
      <c r="BL1010" s="147"/>
      <c r="BM1010" s="12"/>
      <c r="BN1010" s="36"/>
      <c r="BO1010" s="147"/>
      <c r="BP1010" s="160"/>
      <c r="BQ1010" s="14"/>
      <c r="BR1010" s="4"/>
      <c r="BS1010" s="4"/>
      <c r="BU1010" s="147"/>
      <c r="BV1010" s="4"/>
      <c r="BW1010" s="4"/>
      <c r="BX1010" s="147"/>
      <c r="BY1010" s="4"/>
      <c r="CA1010" s="147"/>
      <c r="CB1010" s="4"/>
      <c r="CD1010" s="147"/>
      <c r="CF1010" s="4"/>
      <c r="CG1010" s="9"/>
      <c r="CH1010" s="35"/>
      <c r="CI1010" s="4"/>
      <c r="CJ1010" s="145"/>
      <c r="CK1010" s="4"/>
      <c r="CL1010" s="4"/>
      <c r="CM1010" s="4"/>
      <c r="CN1010" s="4"/>
      <c r="CP1010" s="29"/>
      <c r="CQ1010" s="33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  <c r="DN1010" s="78"/>
      <c r="DO1010" s="78"/>
      <c r="DP1010" s="42"/>
      <c r="DQ1010" s="78"/>
      <c r="DR1010" s="101"/>
      <c r="DS1010" s="33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  <c r="EG1010" s="29"/>
      <c r="EH1010" s="29"/>
      <c r="EI1010" s="29"/>
      <c r="EJ1010" s="29"/>
      <c r="EK1010" s="29"/>
      <c r="EL1010" s="29"/>
      <c r="EM1010" s="29"/>
      <c r="EN1010" s="29"/>
      <c r="EO1010" s="29"/>
      <c r="EP1010" s="29"/>
      <c r="EQ1010" s="29"/>
      <c r="ER1010" s="29"/>
      <c r="ES1010" s="29"/>
      <c r="ET1010" s="29"/>
      <c r="EU1010" s="29"/>
      <c r="EV1010" s="29"/>
      <c r="EW1010" s="29"/>
      <c r="EX1010" s="29"/>
      <c r="EY1010" s="29"/>
      <c r="EZ1010" s="29"/>
      <c r="FA1010" s="119"/>
      <c r="FB1010" s="119"/>
      <c r="FC1010" s="119"/>
      <c r="FD1010" s="119"/>
      <c r="FE1010" s="119"/>
      <c r="FF1010" s="119"/>
      <c r="FG1010" s="119"/>
      <c r="FH1010" s="119"/>
      <c r="FI1010" s="119"/>
    </row>
    <row r="1011" spans="1:165" s="45" customFormat="1" x14ac:dyDescent="0.25">
      <c r="A1011" s="29"/>
      <c r="B1011" s="35"/>
      <c r="C1011" s="35"/>
      <c r="D1011" s="4"/>
      <c r="E1011" s="35"/>
      <c r="F1011" s="4"/>
      <c r="G1011" s="35"/>
      <c r="I1011" s="35"/>
      <c r="K1011" s="11"/>
      <c r="M1011" s="4"/>
      <c r="N1011" s="46"/>
      <c r="P1011" s="35"/>
      <c r="Q1011" s="29"/>
      <c r="R1011" s="35"/>
      <c r="T1011" s="23"/>
      <c r="U1011" s="23"/>
      <c r="V1011" s="96"/>
      <c r="W1011" s="96"/>
      <c r="X1011" s="23"/>
      <c r="Y1011" s="96"/>
      <c r="Z1011" s="96"/>
      <c r="AA1011" s="23"/>
      <c r="AB1011" s="96"/>
      <c r="AC1011" s="96"/>
      <c r="AD1011" s="23"/>
      <c r="AE1011" s="96"/>
      <c r="AF1011" s="96"/>
      <c r="AG1011" s="23"/>
      <c r="AH1011" s="96"/>
      <c r="AI1011" s="96"/>
      <c r="AJ1011" s="23"/>
      <c r="AK1011" s="96"/>
      <c r="AL1011" s="96"/>
      <c r="AM1011" s="23"/>
      <c r="AN1011" s="96"/>
      <c r="AO1011" s="96"/>
      <c r="AP1011" s="23"/>
      <c r="AQ1011" s="96"/>
      <c r="AR1011" s="96"/>
      <c r="AS1011" s="23"/>
      <c r="AT1011" s="4"/>
      <c r="AU1011" s="4"/>
      <c r="AV1011" s="35"/>
      <c r="AW1011" s="4"/>
      <c r="AX1011" s="156"/>
      <c r="AY1011" s="104"/>
      <c r="AZ1011" s="7"/>
      <c r="BA1011" s="12"/>
      <c r="BB1011" s="12"/>
      <c r="BC1011" s="7"/>
      <c r="BD1011" s="12"/>
      <c r="BE1011" s="12"/>
      <c r="BF1011" s="4"/>
      <c r="BG1011" s="12"/>
      <c r="BH1011" s="36"/>
      <c r="BI1011" s="147"/>
      <c r="BJ1011" s="12"/>
      <c r="BK1011" s="36"/>
      <c r="BL1011" s="147"/>
      <c r="BM1011" s="12"/>
      <c r="BN1011" s="36"/>
      <c r="BO1011" s="147"/>
      <c r="BP1011" s="160"/>
      <c r="BQ1011" s="14"/>
      <c r="BR1011" s="4"/>
      <c r="BS1011" s="4"/>
      <c r="BU1011" s="147"/>
      <c r="BV1011" s="4"/>
      <c r="BW1011" s="4"/>
      <c r="BX1011" s="147"/>
      <c r="BY1011" s="4"/>
      <c r="CA1011" s="147"/>
      <c r="CB1011" s="4"/>
      <c r="CD1011" s="147"/>
      <c r="CF1011" s="4"/>
      <c r="CG1011" s="9"/>
      <c r="CH1011" s="35"/>
      <c r="CI1011" s="4"/>
      <c r="CJ1011" s="145"/>
      <c r="CK1011" s="4"/>
      <c r="CL1011" s="4"/>
      <c r="CM1011" s="4"/>
      <c r="CN1011" s="4"/>
      <c r="CP1011" s="29"/>
      <c r="CQ1011" s="33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  <c r="DN1011" s="78"/>
      <c r="DO1011" s="78"/>
      <c r="DP1011" s="42"/>
      <c r="DQ1011" s="78"/>
      <c r="DR1011" s="101"/>
      <c r="DS1011" s="33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  <c r="EK1011" s="29"/>
      <c r="EL1011" s="29"/>
      <c r="EM1011" s="29"/>
      <c r="EN1011" s="29"/>
      <c r="EO1011" s="29"/>
      <c r="EP1011" s="29"/>
      <c r="EQ1011" s="29"/>
      <c r="ER1011" s="29"/>
      <c r="ES1011" s="29"/>
      <c r="ET1011" s="29"/>
      <c r="EU1011" s="29"/>
      <c r="EV1011" s="29"/>
      <c r="EW1011" s="29"/>
      <c r="EX1011" s="29"/>
      <c r="EY1011" s="29"/>
      <c r="EZ1011" s="29"/>
      <c r="FA1011" s="119"/>
      <c r="FB1011" s="119"/>
      <c r="FC1011" s="119"/>
      <c r="FD1011" s="119"/>
      <c r="FE1011" s="119"/>
      <c r="FF1011" s="119"/>
      <c r="FG1011" s="119"/>
      <c r="FH1011" s="119"/>
      <c r="FI1011" s="119"/>
    </row>
    <row r="1012" spans="1:165" s="45" customFormat="1" x14ac:dyDescent="0.25">
      <c r="A1012" s="29"/>
      <c r="B1012" s="35"/>
      <c r="C1012" s="35"/>
      <c r="D1012" s="4"/>
      <c r="E1012" s="35"/>
      <c r="F1012" s="4"/>
      <c r="G1012" s="35"/>
      <c r="I1012" s="35"/>
      <c r="K1012" s="11"/>
      <c r="M1012" s="4"/>
      <c r="N1012" s="46"/>
      <c r="P1012" s="35"/>
      <c r="Q1012" s="29"/>
      <c r="R1012" s="35"/>
      <c r="T1012" s="23"/>
      <c r="U1012" s="23"/>
      <c r="V1012" s="96"/>
      <c r="W1012" s="96"/>
      <c r="X1012" s="23"/>
      <c r="Y1012" s="96"/>
      <c r="Z1012" s="96"/>
      <c r="AA1012" s="23"/>
      <c r="AB1012" s="96"/>
      <c r="AC1012" s="96"/>
      <c r="AD1012" s="23"/>
      <c r="AE1012" s="96"/>
      <c r="AF1012" s="96"/>
      <c r="AG1012" s="23"/>
      <c r="AH1012" s="96"/>
      <c r="AI1012" s="96"/>
      <c r="AJ1012" s="23"/>
      <c r="AK1012" s="96"/>
      <c r="AL1012" s="96"/>
      <c r="AM1012" s="23"/>
      <c r="AN1012" s="96"/>
      <c r="AO1012" s="96"/>
      <c r="AP1012" s="23"/>
      <c r="AQ1012" s="96"/>
      <c r="AR1012" s="96"/>
      <c r="AS1012" s="23"/>
      <c r="AT1012" s="4"/>
      <c r="AU1012" s="4"/>
      <c r="AV1012" s="35"/>
      <c r="AW1012" s="4"/>
      <c r="AX1012" s="156"/>
      <c r="AY1012" s="104"/>
      <c r="AZ1012" s="7"/>
      <c r="BA1012" s="12"/>
      <c r="BB1012" s="12"/>
      <c r="BC1012" s="7"/>
      <c r="BD1012" s="12"/>
      <c r="BE1012" s="12"/>
      <c r="BF1012" s="4"/>
      <c r="BG1012" s="12"/>
      <c r="BH1012" s="36"/>
      <c r="BI1012" s="147"/>
      <c r="BJ1012" s="12"/>
      <c r="BK1012" s="36"/>
      <c r="BL1012" s="147"/>
      <c r="BM1012" s="12"/>
      <c r="BN1012" s="36"/>
      <c r="BO1012" s="147"/>
      <c r="BP1012" s="160"/>
      <c r="BQ1012" s="14"/>
      <c r="BR1012" s="4"/>
      <c r="BS1012" s="4"/>
      <c r="BU1012" s="147"/>
      <c r="BV1012" s="4"/>
      <c r="BW1012" s="4"/>
      <c r="BX1012" s="147"/>
      <c r="BY1012" s="4"/>
      <c r="CA1012" s="147"/>
      <c r="CB1012" s="4"/>
      <c r="CD1012" s="147"/>
      <c r="CF1012" s="4"/>
      <c r="CG1012" s="9"/>
      <c r="CH1012" s="35"/>
      <c r="CI1012" s="4"/>
      <c r="CJ1012" s="145"/>
      <c r="CK1012" s="4"/>
      <c r="CL1012" s="4"/>
      <c r="CM1012" s="4"/>
      <c r="CN1012" s="4"/>
      <c r="CP1012" s="29"/>
      <c r="CQ1012" s="33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  <c r="DN1012" s="78"/>
      <c r="DO1012" s="78"/>
      <c r="DP1012" s="42"/>
      <c r="DQ1012" s="78"/>
      <c r="DR1012" s="101"/>
      <c r="DS1012" s="33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  <c r="EG1012" s="29"/>
      <c r="EH1012" s="29"/>
      <c r="EI1012" s="29"/>
      <c r="EJ1012" s="29"/>
      <c r="EK1012" s="29"/>
      <c r="EL1012" s="29"/>
      <c r="EM1012" s="29"/>
      <c r="EN1012" s="29"/>
      <c r="EO1012" s="29"/>
      <c r="EP1012" s="29"/>
      <c r="EQ1012" s="29"/>
      <c r="ER1012" s="29"/>
      <c r="ES1012" s="29"/>
      <c r="ET1012" s="29"/>
      <c r="EU1012" s="29"/>
      <c r="EV1012" s="29"/>
      <c r="EW1012" s="29"/>
      <c r="EX1012" s="29"/>
      <c r="EY1012" s="29"/>
      <c r="EZ1012" s="29"/>
      <c r="FA1012" s="119"/>
      <c r="FB1012" s="119"/>
      <c r="FC1012" s="119"/>
      <c r="FD1012" s="119"/>
      <c r="FE1012" s="119"/>
      <c r="FF1012" s="119"/>
      <c r="FG1012" s="119"/>
      <c r="FH1012" s="119"/>
      <c r="FI1012" s="119"/>
    </row>
    <row r="1013" spans="1:165" s="45" customFormat="1" x14ac:dyDescent="0.25">
      <c r="A1013" s="29"/>
      <c r="B1013" s="35"/>
      <c r="C1013" s="35"/>
      <c r="D1013" s="4"/>
      <c r="E1013" s="35"/>
      <c r="F1013" s="4"/>
      <c r="G1013" s="35"/>
      <c r="I1013" s="35"/>
      <c r="K1013" s="11"/>
      <c r="M1013" s="4"/>
      <c r="N1013" s="46"/>
      <c r="P1013" s="35"/>
      <c r="Q1013" s="29"/>
      <c r="R1013" s="35"/>
      <c r="T1013" s="23"/>
      <c r="U1013" s="23"/>
      <c r="V1013" s="96"/>
      <c r="W1013" s="96"/>
      <c r="X1013" s="23"/>
      <c r="Y1013" s="96"/>
      <c r="Z1013" s="96"/>
      <c r="AA1013" s="23"/>
      <c r="AB1013" s="96"/>
      <c r="AC1013" s="96"/>
      <c r="AD1013" s="23"/>
      <c r="AE1013" s="96"/>
      <c r="AF1013" s="96"/>
      <c r="AG1013" s="23"/>
      <c r="AH1013" s="96"/>
      <c r="AI1013" s="96"/>
      <c r="AJ1013" s="23"/>
      <c r="AK1013" s="96"/>
      <c r="AL1013" s="96"/>
      <c r="AM1013" s="23"/>
      <c r="AN1013" s="96"/>
      <c r="AO1013" s="96"/>
      <c r="AP1013" s="23"/>
      <c r="AQ1013" s="96"/>
      <c r="AR1013" s="96"/>
      <c r="AS1013" s="23"/>
      <c r="AT1013" s="4"/>
      <c r="AU1013" s="4"/>
      <c r="AV1013" s="35"/>
      <c r="AW1013" s="4"/>
      <c r="AX1013" s="156"/>
      <c r="AY1013" s="104"/>
      <c r="AZ1013" s="7"/>
      <c r="BA1013" s="12"/>
      <c r="BB1013" s="12"/>
      <c r="BC1013" s="7"/>
      <c r="BD1013" s="12"/>
      <c r="BE1013" s="12"/>
      <c r="BF1013" s="4"/>
      <c r="BG1013" s="12"/>
      <c r="BH1013" s="36"/>
      <c r="BI1013" s="147"/>
      <c r="BJ1013" s="12"/>
      <c r="BK1013" s="36"/>
      <c r="BL1013" s="147"/>
      <c r="BM1013" s="12"/>
      <c r="BN1013" s="36"/>
      <c r="BO1013" s="147"/>
      <c r="BP1013" s="160"/>
      <c r="BQ1013" s="14"/>
      <c r="BR1013" s="4"/>
      <c r="BS1013" s="4"/>
      <c r="BU1013" s="147"/>
      <c r="BV1013" s="4"/>
      <c r="BW1013" s="4"/>
      <c r="BX1013" s="147"/>
      <c r="BY1013" s="4"/>
      <c r="CA1013" s="147"/>
      <c r="CB1013" s="4"/>
      <c r="CD1013" s="147"/>
      <c r="CF1013" s="4"/>
      <c r="CG1013" s="9"/>
      <c r="CH1013" s="35"/>
      <c r="CI1013" s="4"/>
      <c r="CJ1013" s="145"/>
      <c r="CK1013" s="4"/>
      <c r="CL1013" s="4"/>
      <c r="CM1013" s="4"/>
      <c r="CN1013" s="4"/>
      <c r="CP1013" s="29"/>
      <c r="CQ1013" s="33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  <c r="DN1013" s="78"/>
      <c r="DO1013" s="78"/>
      <c r="DP1013" s="42"/>
      <c r="DQ1013" s="78"/>
      <c r="DR1013" s="101"/>
      <c r="DS1013" s="33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  <c r="EG1013" s="29"/>
      <c r="EH1013" s="29"/>
      <c r="EI1013" s="29"/>
      <c r="EJ1013" s="29"/>
      <c r="EK1013" s="29"/>
      <c r="EL1013" s="29"/>
      <c r="EM1013" s="29"/>
      <c r="EN1013" s="29"/>
      <c r="EO1013" s="29"/>
      <c r="EP1013" s="29"/>
      <c r="EQ1013" s="29"/>
      <c r="ER1013" s="29"/>
      <c r="ES1013" s="29"/>
      <c r="ET1013" s="29"/>
      <c r="EU1013" s="29"/>
      <c r="EV1013" s="29"/>
      <c r="EW1013" s="29"/>
      <c r="EX1013" s="29"/>
      <c r="EY1013" s="29"/>
      <c r="EZ1013" s="29"/>
      <c r="FA1013" s="119"/>
      <c r="FB1013" s="119"/>
      <c r="FC1013" s="119"/>
      <c r="FD1013" s="119"/>
      <c r="FE1013" s="119"/>
      <c r="FF1013" s="119"/>
      <c r="FG1013" s="119"/>
      <c r="FH1013" s="119"/>
      <c r="FI1013" s="119"/>
    </row>
    <row r="1014" spans="1:165" s="45" customFormat="1" x14ac:dyDescent="0.25">
      <c r="A1014" s="29"/>
      <c r="B1014" s="35"/>
      <c r="C1014" s="35"/>
      <c r="D1014" s="4"/>
      <c r="E1014" s="35"/>
      <c r="F1014" s="4"/>
      <c r="G1014" s="35"/>
      <c r="I1014" s="35"/>
      <c r="K1014" s="11"/>
      <c r="M1014" s="4"/>
      <c r="N1014" s="46"/>
      <c r="P1014" s="35"/>
      <c r="Q1014" s="29"/>
      <c r="R1014" s="35"/>
      <c r="T1014" s="23"/>
      <c r="U1014" s="23"/>
      <c r="V1014" s="96"/>
      <c r="W1014" s="96"/>
      <c r="X1014" s="23"/>
      <c r="Y1014" s="96"/>
      <c r="Z1014" s="96"/>
      <c r="AA1014" s="23"/>
      <c r="AB1014" s="96"/>
      <c r="AC1014" s="96"/>
      <c r="AD1014" s="23"/>
      <c r="AE1014" s="96"/>
      <c r="AF1014" s="96"/>
      <c r="AG1014" s="23"/>
      <c r="AH1014" s="96"/>
      <c r="AI1014" s="96"/>
      <c r="AJ1014" s="23"/>
      <c r="AK1014" s="96"/>
      <c r="AL1014" s="96"/>
      <c r="AM1014" s="23"/>
      <c r="AN1014" s="96"/>
      <c r="AO1014" s="96"/>
      <c r="AP1014" s="23"/>
      <c r="AQ1014" s="96"/>
      <c r="AR1014" s="96"/>
      <c r="AS1014" s="23"/>
      <c r="AT1014" s="4"/>
      <c r="AU1014" s="4"/>
      <c r="AV1014" s="35"/>
      <c r="AW1014" s="4"/>
      <c r="AX1014" s="156"/>
      <c r="AY1014" s="104"/>
      <c r="AZ1014" s="7"/>
      <c r="BA1014" s="12"/>
      <c r="BB1014" s="12"/>
      <c r="BC1014" s="7"/>
      <c r="BD1014" s="12"/>
      <c r="BE1014" s="12"/>
      <c r="BF1014" s="4"/>
      <c r="BG1014" s="12"/>
      <c r="BH1014" s="36"/>
      <c r="BI1014" s="147"/>
      <c r="BJ1014" s="12"/>
      <c r="BK1014" s="36"/>
      <c r="BL1014" s="147"/>
      <c r="BM1014" s="12"/>
      <c r="BN1014" s="36"/>
      <c r="BO1014" s="147"/>
      <c r="BP1014" s="160"/>
      <c r="BQ1014" s="14"/>
      <c r="BR1014" s="4"/>
      <c r="BS1014" s="4"/>
      <c r="BU1014" s="147"/>
      <c r="BV1014" s="4"/>
      <c r="BW1014" s="4"/>
      <c r="BX1014" s="147"/>
      <c r="BY1014" s="4"/>
      <c r="CA1014" s="147"/>
      <c r="CB1014" s="4"/>
      <c r="CD1014" s="147"/>
      <c r="CF1014" s="4"/>
      <c r="CG1014" s="9"/>
      <c r="CH1014" s="35"/>
      <c r="CI1014" s="4"/>
      <c r="CJ1014" s="145"/>
      <c r="CK1014" s="4"/>
      <c r="CL1014" s="4"/>
      <c r="CM1014" s="4"/>
      <c r="CN1014" s="4"/>
      <c r="CP1014" s="29"/>
      <c r="CQ1014" s="33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  <c r="DN1014" s="78"/>
      <c r="DO1014" s="78"/>
      <c r="DP1014" s="42"/>
      <c r="DQ1014" s="78"/>
      <c r="DR1014" s="101"/>
      <c r="DS1014" s="33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  <c r="EG1014" s="29"/>
      <c r="EH1014" s="29"/>
      <c r="EI1014" s="29"/>
      <c r="EJ1014" s="29"/>
      <c r="EK1014" s="29"/>
      <c r="EL1014" s="29"/>
      <c r="EM1014" s="29"/>
      <c r="EN1014" s="29"/>
      <c r="EO1014" s="29"/>
      <c r="EP1014" s="29"/>
      <c r="EQ1014" s="29"/>
      <c r="ER1014" s="29"/>
      <c r="ES1014" s="29"/>
      <c r="ET1014" s="29"/>
      <c r="EU1014" s="29"/>
      <c r="EV1014" s="29"/>
      <c r="EW1014" s="29"/>
      <c r="EX1014" s="29"/>
      <c r="EY1014" s="29"/>
      <c r="EZ1014" s="29"/>
      <c r="FA1014" s="119"/>
      <c r="FB1014" s="119"/>
      <c r="FC1014" s="119"/>
      <c r="FD1014" s="119"/>
      <c r="FE1014" s="119"/>
      <c r="FF1014" s="119"/>
      <c r="FG1014" s="119"/>
      <c r="FH1014" s="119"/>
      <c r="FI1014" s="119"/>
    </row>
    <row r="1015" spans="1:165" s="45" customFormat="1" x14ac:dyDescent="0.25">
      <c r="A1015" s="29"/>
      <c r="B1015" s="35"/>
      <c r="C1015" s="35"/>
      <c r="D1015" s="4"/>
      <c r="E1015" s="35"/>
      <c r="F1015" s="4"/>
      <c r="G1015" s="35"/>
      <c r="I1015" s="35"/>
      <c r="K1015" s="11"/>
      <c r="M1015" s="4"/>
      <c r="N1015" s="46"/>
      <c r="P1015" s="35"/>
      <c r="Q1015" s="29"/>
      <c r="R1015" s="35"/>
      <c r="T1015" s="23"/>
      <c r="U1015" s="23"/>
      <c r="V1015" s="96"/>
      <c r="W1015" s="96"/>
      <c r="X1015" s="23"/>
      <c r="Y1015" s="96"/>
      <c r="Z1015" s="96"/>
      <c r="AA1015" s="23"/>
      <c r="AB1015" s="96"/>
      <c r="AC1015" s="96"/>
      <c r="AD1015" s="23"/>
      <c r="AE1015" s="96"/>
      <c r="AF1015" s="96"/>
      <c r="AG1015" s="23"/>
      <c r="AH1015" s="96"/>
      <c r="AI1015" s="96"/>
      <c r="AJ1015" s="23"/>
      <c r="AK1015" s="96"/>
      <c r="AL1015" s="96"/>
      <c r="AM1015" s="23"/>
      <c r="AN1015" s="96"/>
      <c r="AO1015" s="96"/>
      <c r="AP1015" s="23"/>
      <c r="AQ1015" s="96"/>
      <c r="AR1015" s="96"/>
      <c r="AS1015" s="23"/>
      <c r="AT1015" s="4"/>
      <c r="AU1015" s="4"/>
      <c r="AV1015" s="35"/>
      <c r="AW1015" s="4"/>
      <c r="AX1015" s="156"/>
      <c r="AY1015" s="104"/>
      <c r="AZ1015" s="7"/>
      <c r="BA1015" s="12"/>
      <c r="BB1015" s="12"/>
      <c r="BC1015" s="7"/>
      <c r="BD1015" s="12"/>
      <c r="BE1015" s="12"/>
      <c r="BF1015" s="4"/>
      <c r="BG1015" s="12"/>
      <c r="BH1015" s="36"/>
      <c r="BI1015" s="147"/>
      <c r="BJ1015" s="12"/>
      <c r="BK1015" s="36"/>
      <c r="BL1015" s="147"/>
      <c r="BM1015" s="12"/>
      <c r="BN1015" s="36"/>
      <c r="BO1015" s="147"/>
      <c r="BP1015" s="160"/>
      <c r="BQ1015" s="14"/>
      <c r="BR1015" s="4"/>
      <c r="BS1015" s="4"/>
      <c r="BU1015" s="147"/>
      <c r="BV1015" s="4"/>
      <c r="BW1015" s="4"/>
      <c r="BX1015" s="147"/>
      <c r="BY1015" s="4"/>
      <c r="CA1015" s="147"/>
      <c r="CB1015" s="4"/>
      <c r="CD1015" s="147"/>
      <c r="CF1015" s="4"/>
      <c r="CG1015" s="9"/>
      <c r="CH1015" s="35"/>
      <c r="CI1015" s="4"/>
      <c r="CJ1015" s="145"/>
      <c r="CK1015" s="4"/>
      <c r="CL1015" s="4"/>
      <c r="CM1015" s="4"/>
      <c r="CN1015" s="4"/>
      <c r="CP1015" s="29"/>
      <c r="CQ1015" s="33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  <c r="DN1015" s="78"/>
      <c r="DO1015" s="78"/>
      <c r="DP1015" s="42"/>
      <c r="DQ1015" s="78"/>
      <c r="DR1015" s="101"/>
      <c r="DS1015" s="33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  <c r="EG1015" s="29"/>
      <c r="EH1015" s="29"/>
      <c r="EI1015" s="29"/>
      <c r="EJ1015" s="29"/>
      <c r="EK1015" s="29"/>
      <c r="EL1015" s="29"/>
      <c r="EM1015" s="29"/>
      <c r="EN1015" s="29"/>
      <c r="EO1015" s="29"/>
      <c r="EP1015" s="29"/>
      <c r="EQ1015" s="29"/>
      <c r="ER1015" s="29"/>
      <c r="ES1015" s="29"/>
      <c r="ET1015" s="29"/>
      <c r="EU1015" s="29"/>
      <c r="EV1015" s="29"/>
      <c r="EW1015" s="29"/>
      <c r="EX1015" s="29"/>
      <c r="EY1015" s="29"/>
      <c r="EZ1015" s="29"/>
      <c r="FA1015" s="119"/>
      <c r="FB1015" s="119"/>
      <c r="FC1015" s="119"/>
      <c r="FD1015" s="119"/>
      <c r="FE1015" s="119"/>
      <c r="FF1015" s="119"/>
      <c r="FG1015" s="119"/>
      <c r="FH1015" s="119"/>
      <c r="FI1015" s="119"/>
    </row>
    <row r="1016" spans="1:165" s="45" customFormat="1" x14ac:dyDescent="0.25">
      <c r="A1016" s="29"/>
      <c r="B1016" s="35"/>
      <c r="C1016" s="35"/>
      <c r="D1016" s="4"/>
      <c r="E1016" s="35"/>
      <c r="F1016" s="4"/>
      <c r="G1016" s="35"/>
      <c r="I1016" s="35"/>
      <c r="K1016" s="11"/>
      <c r="M1016" s="4"/>
      <c r="N1016" s="46"/>
      <c r="P1016" s="35"/>
      <c r="Q1016" s="29"/>
      <c r="R1016" s="35"/>
      <c r="T1016" s="23"/>
      <c r="U1016" s="23"/>
      <c r="V1016" s="96"/>
      <c r="W1016" s="96"/>
      <c r="X1016" s="23"/>
      <c r="Y1016" s="96"/>
      <c r="Z1016" s="96"/>
      <c r="AA1016" s="23"/>
      <c r="AB1016" s="96"/>
      <c r="AC1016" s="96"/>
      <c r="AD1016" s="23"/>
      <c r="AE1016" s="96"/>
      <c r="AF1016" s="96"/>
      <c r="AG1016" s="23"/>
      <c r="AH1016" s="96"/>
      <c r="AI1016" s="96"/>
      <c r="AJ1016" s="23"/>
      <c r="AK1016" s="96"/>
      <c r="AL1016" s="96"/>
      <c r="AM1016" s="23"/>
      <c r="AN1016" s="96"/>
      <c r="AO1016" s="96"/>
      <c r="AP1016" s="23"/>
      <c r="AQ1016" s="96"/>
      <c r="AR1016" s="96"/>
      <c r="AS1016" s="23"/>
      <c r="AT1016" s="4"/>
      <c r="AU1016" s="4"/>
      <c r="AV1016" s="35"/>
      <c r="AW1016" s="4"/>
      <c r="AX1016" s="156"/>
      <c r="AY1016" s="104"/>
      <c r="AZ1016" s="7"/>
      <c r="BA1016" s="12"/>
      <c r="BB1016" s="12"/>
      <c r="BC1016" s="7"/>
      <c r="BD1016" s="12"/>
      <c r="BE1016" s="12"/>
      <c r="BF1016" s="4"/>
      <c r="BG1016" s="12"/>
      <c r="BH1016" s="36"/>
      <c r="BI1016" s="147"/>
      <c r="BJ1016" s="12"/>
      <c r="BK1016" s="36"/>
      <c r="BL1016" s="147"/>
      <c r="BM1016" s="12"/>
      <c r="BN1016" s="36"/>
      <c r="BO1016" s="147"/>
      <c r="BP1016" s="160"/>
      <c r="BQ1016" s="14"/>
      <c r="BR1016" s="4"/>
      <c r="BS1016" s="4"/>
      <c r="BU1016" s="147"/>
      <c r="BV1016" s="4"/>
      <c r="BW1016" s="4"/>
      <c r="BX1016" s="147"/>
      <c r="BY1016" s="4"/>
      <c r="CA1016" s="147"/>
      <c r="CB1016" s="4"/>
      <c r="CD1016" s="147"/>
      <c r="CF1016" s="4"/>
      <c r="CG1016" s="9"/>
      <c r="CH1016" s="35"/>
      <c r="CI1016" s="4"/>
      <c r="CJ1016" s="145"/>
      <c r="CK1016" s="4"/>
      <c r="CL1016" s="4"/>
      <c r="CM1016" s="4"/>
      <c r="CN1016" s="4"/>
      <c r="CP1016" s="29"/>
      <c r="CQ1016" s="33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  <c r="DN1016" s="78"/>
      <c r="DO1016" s="78"/>
      <c r="DP1016" s="42"/>
      <c r="DQ1016" s="78"/>
      <c r="DR1016" s="101"/>
      <c r="DS1016" s="33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  <c r="EG1016" s="29"/>
      <c r="EH1016" s="29"/>
      <c r="EI1016" s="29"/>
      <c r="EJ1016" s="29"/>
      <c r="EK1016" s="29"/>
      <c r="EL1016" s="29"/>
      <c r="EM1016" s="29"/>
      <c r="EN1016" s="29"/>
      <c r="EO1016" s="29"/>
      <c r="EP1016" s="29"/>
      <c r="EQ1016" s="29"/>
      <c r="ER1016" s="29"/>
      <c r="ES1016" s="29"/>
      <c r="ET1016" s="29"/>
      <c r="EU1016" s="29"/>
      <c r="EV1016" s="29"/>
      <c r="EW1016" s="29"/>
      <c r="EX1016" s="29"/>
      <c r="EY1016" s="29"/>
      <c r="EZ1016" s="29"/>
      <c r="FA1016" s="119"/>
      <c r="FB1016" s="119"/>
      <c r="FC1016" s="119"/>
      <c r="FD1016" s="119"/>
      <c r="FE1016" s="119"/>
      <c r="FF1016" s="119"/>
      <c r="FG1016" s="119"/>
      <c r="FH1016" s="119"/>
      <c r="FI1016" s="119"/>
    </row>
    <row r="1017" spans="1:165" s="45" customFormat="1" x14ac:dyDescent="0.25">
      <c r="A1017" s="29"/>
      <c r="B1017" s="35"/>
      <c r="C1017" s="35"/>
      <c r="D1017" s="4"/>
      <c r="E1017" s="35"/>
      <c r="F1017" s="4"/>
      <c r="G1017" s="35"/>
      <c r="I1017" s="35"/>
      <c r="K1017" s="11"/>
      <c r="M1017" s="4"/>
      <c r="N1017" s="46"/>
      <c r="P1017" s="35"/>
      <c r="Q1017" s="29"/>
      <c r="R1017" s="35"/>
      <c r="T1017" s="23"/>
      <c r="U1017" s="23"/>
      <c r="V1017" s="96"/>
      <c r="W1017" s="96"/>
      <c r="X1017" s="23"/>
      <c r="Y1017" s="96"/>
      <c r="Z1017" s="96"/>
      <c r="AA1017" s="23"/>
      <c r="AB1017" s="96"/>
      <c r="AC1017" s="96"/>
      <c r="AD1017" s="23"/>
      <c r="AE1017" s="96"/>
      <c r="AF1017" s="96"/>
      <c r="AG1017" s="23"/>
      <c r="AH1017" s="96"/>
      <c r="AI1017" s="96"/>
      <c r="AJ1017" s="23"/>
      <c r="AK1017" s="96"/>
      <c r="AL1017" s="96"/>
      <c r="AM1017" s="23"/>
      <c r="AN1017" s="96"/>
      <c r="AO1017" s="96"/>
      <c r="AP1017" s="23"/>
      <c r="AQ1017" s="96"/>
      <c r="AR1017" s="96"/>
      <c r="AS1017" s="23"/>
      <c r="AT1017" s="4"/>
      <c r="AU1017" s="4"/>
      <c r="AV1017" s="35"/>
      <c r="AW1017" s="4"/>
      <c r="AX1017" s="156"/>
      <c r="AY1017" s="104"/>
      <c r="AZ1017" s="7"/>
      <c r="BA1017" s="12"/>
      <c r="BB1017" s="12"/>
      <c r="BC1017" s="7"/>
      <c r="BD1017" s="12"/>
      <c r="BE1017" s="12"/>
      <c r="BF1017" s="4"/>
      <c r="BG1017" s="12"/>
      <c r="BH1017" s="36"/>
      <c r="BI1017" s="147"/>
      <c r="BJ1017" s="12"/>
      <c r="BK1017" s="36"/>
      <c r="BL1017" s="147"/>
      <c r="BM1017" s="12"/>
      <c r="BN1017" s="36"/>
      <c r="BO1017" s="147"/>
      <c r="BP1017" s="160"/>
      <c r="BQ1017" s="14"/>
      <c r="BR1017" s="4"/>
      <c r="BS1017" s="4"/>
      <c r="BU1017" s="147"/>
      <c r="BV1017" s="4"/>
      <c r="BW1017" s="4"/>
      <c r="BX1017" s="147"/>
      <c r="BY1017" s="4"/>
      <c r="CA1017" s="147"/>
      <c r="CB1017" s="4"/>
      <c r="CD1017" s="147"/>
      <c r="CF1017" s="4"/>
      <c r="CG1017" s="9"/>
      <c r="CH1017" s="35"/>
      <c r="CI1017" s="4"/>
      <c r="CJ1017" s="145"/>
      <c r="CK1017" s="4"/>
      <c r="CL1017" s="4"/>
      <c r="CM1017" s="4"/>
      <c r="CN1017" s="4"/>
      <c r="CP1017" s="29"/>
      <c r="CQ1017" s="33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  <c r="DN1017" s="78"/>
      <c r="DO1017" s="78"/>
      <c r="DP1017" s="42"/>
      <c r="DQ1017" s="78"/>
      <c r="DR1017" s="101"/>
      <c r="DS1017" s="33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  <c r="EG1017" s="29"/>
      <c r="EH1017" s="29"/>
      <c r="EI1017" s="29"/>
      <c r="EJ1017" s="29"/>
      <c r="EK1017" s="29"/>
      <c r="EL1017" s="29"/>
      <c r="EM1017" s="29"/>
      <c r="EN1017" s="29"/>
      <c r="EO1017" s="29"/>
      <c r="EP1017" s="29"/>
      <c r="EQ1017" s="29"/>
      <c r="ER1017" s="29"/>
      <c r="ES1017" s="29"/>
      <c r="ET1017" s="29"/>
      <c r="EU1017" s="29"/>
      <c r="EV1017" s="29"/>
      <c r="EW1017" s="29"/>
      <c r="EX1017" s="29"/>
      <c r="EY1017" s="29"/>
      <c r="EZ1017" s="29"/>
      <c r="FA1017" s="119"/>
      <c r="FB1017" s="119"/>
      <c r="FC1017" s="119"/>
      <c r="FD1017" s="119"/>
      <c r="FE1017" s="119"/>
      <c r="FF1017" s="119"/>
      <c r="FG1017" s="119"/>
      <c r="FH1017" s="119"/>
      <c r="FI1017" s="119"/>
    </row>
    <row r="1018" spans="1:165" s="45" customFormat="1" x14ac:dyDescent="0.25">
      <c r="A1018" s="29"/>
      <c r="B1018" s="35"/>
      <c r="C1018" s="35"/>
      <c r="D1018" s="4"/>
      <c r="E1018" s="35"/>
      <c r="F1018" s="4"/>
      <c r="G1018" s="35"/>
      <c r="I1018" s="35"/>
      <c r="K1018" s="11"/>
      <c r="M1018" s="4"/>
      <c r="N1018" s="46"/>
      <c r="P1018" s="35"/>
      <c r="Q1018" s="29"/>
      <c r="R1018" s="35"/>
      <c r="T1018" s="23"/>
      <c r="U1018" s="23"/>
      <c r="V1018" s="96"/>
      <c r="W1018" s="96"/>
      <c r="X1018" s="23"/>
      <c r="Y1018" s="96"/>
      <c r="Z1018" s="96"/>
      <c r="AA1018" s="23"/>
      <c r="AB1018" s="96"/>
      <c r="AC1018" s="96"/>
      <c r="AD1018" s="23"/>
      <c r="AE1018" s="96"/>
      <c r="AF1018" s="96"/>
      <c r="AG1018" s="23"/>
      <c r="AH1018" s="96"/>
      <c r="AI1018" s="96"/>
      <c r="AJ1018" s="23"/>
      <c r="AK1018" s="96"/>
      <c r="AL1018" s="96"/>
      <c r="AM1018" s="23"/>
      <c r="AN1018" s="96"/>
      <c r="AO1018" s="96"/>
      <c r="AP1018" s="23"/>
      <c r="AQ1018" s="96"/>
      <c r="AR1018" s="96"/>
      <c r="AS1018" s="23"/>
      <c r="AT1018" s="4"/>
      <c r="AU1018" s="4"/>
      <c r="AV1018" s="35"/>
      <c r="AW1018" s="4"/>
      <c r="AX1018" s="156"/>
      <c r="AY1018" s="104"/>
      <c r="AZ1018" s="7"/>
      <c r="BA1018" s="12"/>
      <c r="BB1018" s="12"/>
      <c r="BC1018" s="7"/>
      <c r="BD1018" s="12"/>
      <c r="BE1018" s="12"/>
      <c r="BF1018" s="4"/>
      <c r="BG1018" s="12"/>
      <c r="BH1018" s="36"/>
      <c r="BI1018" s="147"/>
      <c r="BJ1018" s="12"/>
      <c r="BK1018" s="36"/>
      <c r="BL1018" s="147"/>
      <c r="BM1018" s="12"/>
      <c r="BN1018" s="36"/>
      <c r="BO1018" s="147"/>
      <c r="BP1018" s="160"/>
      <c r="BQ1018" s="14"/>
      <c r="BR1018" s="4"/>
      <c r="BS1018" s="4"/>
      <c r="BU1018" s="147"/>
      <c r="BV1018" s="4"/>
      <c r="BW1018" s="4"/>
      <c r="BX1018" s="147"/>
      <c r="BY1018" s="4"/>
      <c r="CA1018" s="147"/>
      <c r="CB1018" s="4"/>
      <c r="CD1018" s="147"/>
      <c r="CF1018" s="4"/>
      <c r="CG1018" s="9"/>
      <c r="CH1018" s="35"/>
      <c r="CI1018" s="4"/>
      <c r="CJ1018" s="145"/>
      <c r="CK1018" s="4"/>
      <c r="CL1018" s="4"/>
      <c r="CM1018" s="4"/>
      <c r="CN1018" s="4"/>
      <c r="CP1018" s="29"/>
      <c r="CQ1018" s="33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  <c r="DN1018" s="78"/>
      <c r="DO1018" s="78"/>
      <c r="DP1018" s="42"/>
      <c r="DQ1018" s="78"/>
      <c r="DR1018" s="101"/>
      <c r="DS1018" s="33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  <c r="EG1018" s="29"/>
      <c r="EH1018" s="29"/>
      <c r="EI1018" s="29"/>
      <c r="EJ1018" s="29"/>
      <c r="EK1018" s="29"/>
      <c r="EL1018" s="29"/>
      <c r="EM1018" s="29"/>
      <c r="EN1018" s="29"/>
      <c r="EO1018" s="29"/>
      <c r="EP1018" s="29"/>
      <c r="EQ1018" s="29"/>
      <c r="ER1018" s="29"/>
      <c r="ES1018" s="29"/>
      <c r="ET1018" s="29"/>
      <c r="EU1018" s="29"/>
      <c r="EV1018" s="29"/>
      <c r="EW1018" s="29"/>
      <c r="EX1018" s="29"/>
      <c r="EY1018" s="29"/>
      <c r="EZ1018" s="29"/>
      <c r="FA1018" s="119"/>
      <c r="FB1018" s="119"/>
      <c r="FC1018" s="119"/>
      <c r="FD1018" s="119"/>
      <c r="FE1018" s="119"/>
      <c r="FF1018" s="119"/>
      <c r="FG1018" s="119"/>
      <c r="FH1018" s="119"/>
      <c r="FI1018" s="119"/>
    </row>
    <row r="1019" spans="1:165" s="45" customFormat="1" x14ac:dyDescent="0.25">
      <c r="A1019" s="29"/>
      <c r="B1019" s="35"/>
      <c r="C1019" s="35"/>
      <c r="D1019" s="4"/>
      <c r="E1019" s="35"/>
      <c r="F1019" s="4"/>
      <c r="G1019" s="35"/>
      <c r="I1019" s="35"/>
      <c r="K1019" s="11"/>
      <c r="M1019" s="4"/>
      <c r="N1019" s="46"/>
      <c r="P1019" s="35"/>
      <c r="Q1019" s="29"/>
      <c r="R1019" s="35"/>
      <c r="T1019" s="23"/>
      <c r="U1019" s="23"/>
      <c r="V1019" s="96"/>
      <c r="W1019" s="96"/>
      <c r="X1019" s="23"/>
      <c r="Y1019" s="96"/>
      <c r="Z1019" s="96"/>
      <c r="AA1019" s="23"/>
      <c r="AB1019" s="96"/>
      <c r="AC1019" s="96"/>
      <c r="AD1019" s="23"/>
      <c r="AE1019" s="96"/>
      <c r="AF1019" s="96"/>
      <c r="AG1019" s="23"/>
      <c r="AH1019" s="96"/>
      <c r="AI1019" s="96"/>
      <c r="AJ1019" s="23"/>
      <c r="AK1019" s="96"/>
      <c r="AL1019" s="96"/>
      <c r="AM1019" s="23"/>
      <c r="AN1019" s="96"/>
      <c r="AO1019" s="96"/>
      <c r="AP1019" s="23"/>
      <c r="AQ1019" s="96"/>
      <c r="AR1019" s="96"/>
      <c r="AS1019" s="23"/>
      <c r="AT1019" s="4"/>
      <c r="AU1019" s="4"/>
      <c r="AV1019" s="35"/>
      <c r="AW1019" s="4"/>
      <c r="AX1019" s="156"/>
      <c r="AY1019" s="104"/>
      <c r="AZ1019" s="7"/>
      <c r="BA1019" s="12"/>
      <c r="BB1019" s="12"/>
      <c r="BC1019" s="7"/>
      <c r="BD1019" s="12"/>
      <c r="BE1019" s="12"/>
      <c r="BF1019" s="4"/>
      <c r="BG1019" s="12"/>
      <c r="BH1019" s="36"/>
      <c r="BI1019" s="147"/>
      <c r="BJ1019" s="12"/>
      <c r="BK1019" s="36"/>
      <c r="BL1019" s="147"/>
      <c r="BM1019" s="12"/>
      <c r="BN1019" s="36"/>
      <c r="BO1019" s="147"/>
      <c r="BP1019" s="160"/>
      <c r="BQ1019" s="14"/>
      <c r="BR1019" s="4"/>
      <c r="BS1019" s="4"/>
      <c r="BU1019" s="147"/>
      <c r="BV1019" s="4"/>
      <c r="BW1019" s="4"/>
      <c r="BX1019" s="147"/>
      <c r="BY1019" s="4"/>
      <c r="CA1019" s="147"/>
      <c r="CB1019" s="4"/>
      <c r="CD1019" s="147"/>
      <c r="CF1019" s="4"/>
      <c r="CG1019" s="9"/>
      <c r="CH1019" s="35"/>
      <c r="CI1019" s="4"/>
      <c r="CJ1019" s="145"/>
      <c r="CK1019" s="4"/>
      <c r="CL1019" s="4"/>
      <c r="CM1019" s="4"/>
      <c r="CN1019" s="4"/>
      <c r="CP1019" s="29"/>
      <c r="CQ1019" s="33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  <c r="DN1019" s="78"/>
      <c r="DO1019" s="78"/>
      <c r="DP1019" s="42"/>
      <c r="DQ1019" s="78"/>
      <c r="DR1019" s="101"/>
      <c r="DS1019" s="33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  <c r="EG1019" s="29"/>
      <c r="EH1019" s="29"/>
      <c r="EI1019" s="29"/>
      <c r="EJ1019" s="29"/>
      <c r="EK1019" s="29"/>
      <c r="EL1019" s="29"/>
      <c r="EM1019" s="29"/>
      <c r="EN1019" s="29"/>
      <c r="EO1019" s="29"/>
      <c r="EP1019" s="29"/>
      <c r="EQ1019" s="29"/>
      <c r="ER1019" s="29"/>
      <c r="ES1019" s="29"/>
      <c r="ET1019" s="29"/>
      <c r="EU1019" s="29"/>
      <c r="EV1019" s="29"/>
      <c r="EW1019" s="29"/>
      <c r="EX1019" s="29"/>
      <c r="EY1019" s="29"/>
      <c r="EZ1019" s="29"/>
      <c r="FA1019" s="119"/>
      <c r="FB1019" s="119"/>
      <c r="FC1019" s="119"/>
      <c r="FD1019" s="119"/>
      <c r="FE1019" s="119"/>
      <c r="FF1019" s="119"/>
      <c r="FG1019" s="119"/>
      <c r="FH1019" s="119"/>
      <c r="FI1019" s="119"/>
    </row>
    <row r="1020" spans="1:165" s="45" customFormat="1" x14ac:dyDescent="0.25">
      <c r="A1020" s="29"/>
      <c r="B1020" s="35"/>
      <c r="C1020" s="35"/>
      <c r="D1020" s="4"/>
      <c r="E1020" s="35"/>
      <c r="F1020" s="4"/>
      <c r="G1020" s="35"/>
      <c r="I1020" s="35"/>
      <c r="K1020" s="11"/>
      <c r="M1020" s="4"/>
      <c r="N1020" s="46"/>
      <c r="P1020" s="35"/>
      <c r="Q1020" s="29"/>
      <c r="R1020" s="35"/>
      <c r="T1020" s="23"/>
      <c r="U1020" s="23"/>
      <c r="V1020" s="96"/>
      <c r="W1020" s="96"/>
      <c r="X1020" s="23"/>
      <c r="Y1020" s="96"/>
      <c r="Z1020" s="96"/>
      <c r="AA1020" s="23"/>
      <c r="AB1020" s="96"/>
      <c r="AC1020" s="96"/>
      <c r="AD1020" s="23"/>
      <c r="AE1020" s="96"/>
      <c r="AF1020" s="96"/>
      <c r="AG1020" s="23"/>
      <c r="AH1020" s="96"/>
      <c r="AI1020" s="96"/>
      <c r="AJ1020" s="23"/>
      <c r="AK1020" s="96"/>
      <c r="AL1020" s="96"/>
      <c r="AM1020" s="23"/>
      <c r="AN1020" s="96"/>
      <c r="AO1020" s="96"/>
      <c r="AP1020" s="23"/>
      <c r="AQ1020" s="96"/>
      <c r="AR1020" s="96"/>
      <c r="AS1020" s="23"/>
      <c r="AT1020" s="4"/>
      <c r="AU1020" s="4"/>
      <c r="AV1020" s="35"/>
      <c r="AW1020" s="4"/>
      <c r="AX1020" s="156"/>
      <c r="AY1020" s="104"/>
      <c r="AZ1020" s="7"/>
      <c r="BA1020" s="12"/>
      <c r="BB1020" s="12"/>
      <c r="BC1020" s="7"/>
      <c r="BD1020" s="12"/>
      <c r="BE1020" s="12"/>
      <c r="BF1020" s="4"/>
      <c r="BG1020" s="12"/>
      <c r="BH1020" s="36"/>
      <c r="BI1020" s="147"/>
      <c r="BJ1020" s="12"/>
      <c r="BK1020" s="36"/>
      <c r="BL1020" s="147"/>
      <c r="BM1020" s="12"/>
      <c r="BN1020" s="36"/>
      <c r="BO1020" s="147"/>
      <c r="BP1020" s="160"/>
      <c r="BQ1020" s="14"/>
      <c r="BR1020" s="4"/>
      <c r="BS1020" s="4"/>
      <c r="BU1020" s="147"/>
      <c r="BV1020" s="4"/>
      <c r="BW1020" s="4"/>
      <c r="BX1020" s="147"/>
      <c r="BY1020" s="4"/>
      <c r="CA1020" s="147"/>
      <c r="CB1020" s="4"/>
      <c r="CD1020" s="147"/>
      <c r="CF1020" s="4"/>
      <c r="CG1020" s="9"/>
      <c r="CH1020" s="35"/>
      <c r="CI1020" s="4"/>
      <c r="CJ1020" s="145"/>
      <c r="CK1020" s="4"/>
      <c r="CL1020" s="4"/>
      <c r="CM1020" s="4"/>
      <c r="CN1020" s="4"/>
      <c r="CP1020" s="29"/>
      <c r="CQ1020" s="33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42"/>
      <c r="DQ1020" s="78"/>
      <c r="DR1020" s="101"/>
      <c r="DS1020" s="33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  <c r="EG1020" s="29"/>
      <c r="EH1020" s="29"/>
      <c r="EI1020" s="29"/>
      <c r="EJ1020" s="29"/>
      <c r="EK1020" s="29"/>
      <c r="EL1020" s="29"/>
      <c r="EM1020" s="29"/>
      <c r="EN1020" s="29"/>
      <c r="EO1020" s="29"/>
      <c r="EP1020" s="29"/>
      <c r="EQ1020" s="29"/>
      <c r="ER1020" s="29"/>
      <c r="ES1020" s="29"/>
      <c r="ET1020" s="29"/>
      <c r="EU1020" s="29"/>
      <c r="EV1020" s="29"/>
      <c r="EW1020" s="29"/>
      <c r="EX1020" s="29"/>
      <c r="EY1020" s="29"/>
      <c r="EZ1020" s="29"/>
      <c r="FA1020" s="119"/>
      <c r="FB1020" s="119"/>
      <c r="FC1020" s="119"/>
      <c r="FD1020" s="119"/>
      <c r="FE1020" s="119"/>
      <c r="FF1020" s="119"/>
      <c r="FG1020" s="119"/>
      <c r="FH1020" s="119"/>
      <c r="FI1020" s="119"/>
    </row>
    <row r="1021" spans="1:165" s="45" customFormat="1" x14ac:dyDescent="0.25">
      <c r="A1021" s="29"/>
      <c r="B1021" s="35"/>
      <c r="C1021" s="35"/>
      <c r="D1021" s="4"/>
      <c r="E1021" s="35"/>
      <c r="F1021" s="4"/>
      <c r="G1021" s="35"/>
      <c r="I1021" s="35"/>
      <c r="K1021" s="11"/>
      <c r="M1021" s="4"/>
      <c r="N1021" s="46"/>
      <c r="P1021" s="35"/>
      <c r="Q1021" s="29"/>
      <c r="R1021" s="35"/>
      <c r="T1021" s="23"/>
      <c r="U1021" s="23"/>
      <c r="V1021" s="96"/>
      <c r="W1021" s="96"/>
      <c r="X1021" s="23"/>
      <c r="Y1021" s="96"/>
      <c r="Z1021" s="96"/>
      <c r="AA1021" s="23"/>
      <c r="AB1021" s="96"/>
      <c r="AC1021" s="96"/>
      <c r="AD1021" s="23"/>
      <c r="AE1021" s="96"/>
      <c r="AF1021" s="96"/>
      <c r="AG1021" s="23"/>
      <c r="AH1021" s="96"/>
      <c r="AI1021" s="96"/>
      <c r="AJ1021" s="23"/>
      <c r="AK1021" s="96"/>
      <c r="AL1021" s="96"/>
      <c r="AM1021" s="23"/>
      <c r="AN1021" s="96"/>
      <c r="AO1021" s="96"/>
      <c r="AP1021" s="23"/>
      <c r="AQ1021" s="96"/>
      <c r="AR1021" s="96"/>
      <c r="AS1021" s="23"/>
      <c r="AT1021" s="4"/>
      <c r="AU1021" s="4"/>
      <c r="AV1021" s="35"/>
      <c r="AW1021" s="4"/>
      <c r="AX1021" s="156"/>
      <c r="AY1021" s="104"/>
      <c r="AZ1021" s="7"/>
      <c r="BA1021" s="12"/>
      <c r="BB1021" s="12"/>
      <c r="BC1021" s="7"/>
      <c r="BD1021" s="12"/>
      <c r="BE1021" s="12"/>
      <c r="BF1021" s="4"/>
      <c r="BG1021" s="12"/>
      <c r="BH1021" s="36"/>
      <c r="BI1021" s="147"/>
      <c r="BJ1021" s="12"/>
      <c r="BK1021" s="36"/>
      <c r="BL1021" s="147"/>
      <c r="BM1021" s="12"/>
      <c r="BN1021" s="36"/>
      <c r="BO1021" s="147"/>
      <c r="BP1021" s="160"/>
      <c r="BQ1021" s="14"/>
      <c r="BR1021" s="4"/>
      <c r="BS1021" s="4"/>
      <c r="BU1021" s="147"/>
      <c r="BV1021" s="4"/>
      <c r="BW1021" s="4"/>
      <c r="BX1021" s="147"/>
      <c r="BY1021" s="4"/>
      <c r="CA1021" s="147"/>
      <c r="CB1021" s="4"/>
      <c r="CD1021" s="147"/>
      <c r="CF1021" s="4"/>
      <c r="CG1021" s="9"/>
      <c r="CH1021" s="35"/>
      <c r="CI1021" s="4"/>
      <c r="CJ1021" s="145"/>
      <c r="CK1021" s="4"/>
      <c r="CL1021" s="4"/>
      <c r="CM1021" s="4"/>
      <c r="CN1021" s="4"/>
      <c r="CP1021" s="29"/>
      <c r="CQ1021" s="33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  <c r="DN1021" s="78"/>
      <c r="DO1021" s="78"/>
      <c r="DP1021" s="42"/>
      <c r="DQ1021" s="78"/>
      <c r="DR1021" s="101"/>
      <c r="DS1021" s="33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  <c r="EK1021" s="29"/>
      <c r="EL1021" s="29"/>
      <c r="EM1021" s="29"/>
      <c r="EN1021" s="29"/>
      <c r="EO1021" s="29"/>
      <c r="EP1021" s="29"/>
      <c r="EQ1021" s="29"/>
      <c r="ER1021" s="29"/>
      <c r="ES1021" s="29"/>
      <c r="ET1021" s="29"/>
      <c r="EU1021" s="29"/>
      <c r="EV1021" s="29"/>
      <c r="EW1021" s="29"/>
      <c r="EX1021" s="29"/>
      <c r="EY1021" s="29"/>
      <c r="EZ1021" s="29"/>
      <c r="FA1021" s="119"/>
      <c r="FB1021" s="119"/>
      <c r="FC1021" s="119"/>
      <c r="FD1021" s="119"/>
      <c r="FE1021" s="119"/>
      <c r="FF1021" s="119"/>
      <c r="FG1021" s="119"/>
      <c r="FH1021" s="119"/>
      <c r="FI1021" s="119"/>
    </row>
    <row r="1022" spans="1:165" s="45" customFormat="1" x14ac:dyDescent="0.25">
      <c r="A1022" s="29"/>
      <c r="B1022" s="35"/>
      <c r="C1022" s="35"/>
      <c r="D1022" s="4"/>
      <c r="E1022" s="35"/>
      <c r="F1022" s="4"/>
      <c r="G1022" s="35"/>
      <c r="I1022" s="35"/>
      <c r="K1022" s="11"/>
      <c r="M1022" s="4"/>
      <c r="N1022" s="46"/>
      <c r="P1022" s="35"/>
      <c r="Q1022" s="29"/>
      <c r="R1022" s="35"/>
      <c r="T1022" s="23"/>
      <c r="U1022" s="23"/>
      <c r="V1022" s="96"/>
      <c r="W1022" s="96"/>
      <c r="X1022" s="23"/>
      <c r="Y1022" s="96"/>
      <c r="Z1022" s="96"/>
      <c r="AA1022" s="23"/>
      <c r="AB1022" s="96"/>
      <c r="AC1022" s="96"/>
      <c r="AD1022" s="23"/>
      <c r="AE1022" s="96"/>
      <c r="AF1022" s="96"/>
      <c r="AG1022" s="23"/>
      <c r="AH1022" s="96"/>
      <c r="AI1022" s="96"/>
      <c r="AJ1022" s="23"/>
      <c r="AK1022" s="96"/>
      <c r="AL1022" s="96"/>
      <c r="AM1022" s="23"/>
      <c r="AN1022" s="96"/>
      <c r="AO1022" s="96"/>
      <c r="AP1022" s="23"/>
      <c r="AQ1022" s="96"/>
      <c r="AR1022" s="96"/>
      <c r="AS1022" s="23"/>
      <c r="AT1022" s="4"/>
      <c r="AU1022" s="4"/>
      <c r="AV1022" s="35"/>
      <c r="AW1022" s="4"/>
      <c r="AX1022" s="156"/>
      <c r="AY1022" s="104"/>
      <c r="AZ1022" s="7"/>
      <c r="BA1022" s="12"/>
      <c r="BB1022" s="12"/>
      <c r="BC1022" s="7"/>
      <c r="BD1022" s="12"/>
      <c r="BE1022" s="12"/>
      <c r="BF1022" s="4"/>
      <c r="BG1022" s="12"/>
      <c r="BH1022" s="36"/>
      <c r="BI1022" s="147"/>
      <c r="BJ1022" s="12"/>
      <c r="BK1022" s="36"/>
      <c r="BL1022" s="147"/>
      <c r="BM1022" s="12"/>
      <c r="BN1022" s="36"/>
      <c r="BO1022" s="147"/>
      <c r="BP1022" s="160"/>
      <c r="BQ1022" s="14"/>
      <c r="BR1022" s="4"/>
      <c r="BS1022" s="4"/>
      <c r="BU1022" s="147"/>
      <c r="BV1022" s="4"/>
      <c r="BW1022" s="4"/>
      <c r="BX1022" s="147"/>
      <c r="BY1022" s="4"/>
      <c r="CA1022" s="147"/>
      <c r="CB1022" s="4"/>
      <c r="CD1022" s="147"/>
      <c r="CF1022" s="4"/>
      <c r="CG1022" s="9"/>
      <c r="CH1022" s="35"/>
      <c r="CI1022" s="4"/>
      <c r="CJ1022" s="145"/>
      <c r="CK1022" s="4"/>
      <c r="CL1022" s="4"/>
      <c r="CM1022" s="4"/>
      <c r="CN1022" s="4"/>
      <c r="CP1022" s="29"/>
      <c r="CQ1022" s="33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42"/>
      <c r="DQ1022" s="78"/>
      <c r="DR1022" s="101"/>
      <c r="DS1022" s="33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  <c r="EG1022" s="29"/>
      <c r="EH1022" s="29"/>
      <c r="EI1022" s="29"/>
      <c r="EJ1022" s="29"/>
      <c r="EK1022" s="29"/>
      <c r="EL1022" s="29"/>
      <c r="EM1022" s="29"/>
      <c r="EN1022" s="29"/>
      <c r="EO1022" s="29"/>
      <c r="EP1022" s="29"/>
      <c r="EQ1022" s="29"/>
      <c r="ER1022" s="29"/>
      <c r="ES1022" s="29"/>
      <c r="ET1022" s="29"/>
      <c r="EU1022" s="29"/>
      <c r="EV1022" s="29"/>
      <c r="EW1022" s="29"/>
      <c r="EX1022" s="29"/>
      <c r="EY1022" s="29"/>
      <c r="EZ1022" s="29"/>
      <c r="FA1022" s="119"/>
      <c r="FB1022" s="119"/>
      <c r="FC1022" s="119"/>
      <c r="FD1022" s="119"/>
      <c r="FE1022" s="119"/>
      <c r="FF1022" s="119"/>
      <c r="FG1022" s="119"/>
      <c r="FH1022" s="119"/>
      <c r="FI1022" s="119"/>
    </row>
    <row r="1023" spans="1:165" s="45" customFormat="1" x14ac:dyDescent="0.25">
      <c r="A1023" s="29"/>
      <c r="B1023" s="35"/>
      <c r="C1023" s="35"/>
      <c r="D1023" s="4"/>
      <c r="E1023" s="35"/>
      <c r="F1023" s="4"/>
      <c r="G1023" s="35"/>
      <c r="I1023" s="35"/>
      <c r="K1023" s="11"/>
      <c r="M1023" s="4"/>
      <c r="N1023" s="46"/>
      <c r="P1023" s="35"/>
      <c r="Q1023" s="29"/>
      <c r="R1023" s="35"/>
      <c r="T1023" s="23"/>
      <c r="U1023" s="23"/>
      <c r="V1023" s="96"/>
      <c r="W1023" s="96"/>
      <c r="X1023" s="23"/>
      <c r="Y1023" s="96"/>
      <c r="Z1023" s="96"/>
      <c r="AA1023" s="23"/>
      <c r="AB1023" s="96"/>
      <c r="AC1023" s="96"/>
      <c r="AD1023" s="23"/>
      <c r="AE1023" s="96"/>
      <c r="AF1023" s="96"/>
      <c r="AG1023" s="23"/>
      <c r="AH1023" s="96"/>
      <c r="AI1023" s="96"/>
      <c r="AJ1023" s="23"/>
      <c r="AK1023" s="96"/>
      <c r="AL1023" s="96"/>
      <c r="AM1023" s="23"/>
      <c r="AN1023" s="96"/>
      <c r="AO1023" s="96"/>
      <c r="AP1023" s="23"/>
      <c r="AQ1023" s="96"/>
      <c r="AR1023" s="96"/>
      <c r="AS1023" s="23"/>
      <c r="AT1023" s="4"/>
      <c r="AU1023" s="4"/>
      <c r="AV1023" s="35"/>
      <c r="AW1023" s="4"/>
      <c r="AX1023" s="156"/>
      <c r="AY1023" s="104"/>
      <c r="AZ1023" s="7"/>
      <c r="BA1023" s="12"/>
      <c r="BB1023" s="12"/>
      <c r="BC1023" s="7"/>
      <c r="BD1023" s="12"/>
      <c r="BE1023" s="12"/>
      <c r="BF1023" s="4"/>
      <c r="BG1023" s="12"/>
      <c r="BH1023" s="36"/>
      <c r="BI1023" s="147"/>
      <c r="BJ1023" s="12"/>
      <c r="BK1023" s="36"/>
      <c r="BL1023" s="147"/>
      <c r="BM1023" s="12"/>
      <c r="BN1023" s="36"/>
      <c r="BO1023" s="147"/>
      <c r="BP1023" s="160"/>
      <c r="BQ1023" s="14"/>
      <c r="BR1023" s="4"/>
      <c r="BS1023" s="4"/>
      <c r="BU1023" s="147"/>
      <c r="BV1023" s="4"/>
      <c r="BW1023" s="4"/>
      <c r="BX1023" s="147"/>
      <c r="BY1023" s="4"/>
      <c r="CA1023" s="147"/>
      <c r="CB1023" s="4"/>
      <c r="CD1023" s="147"/>
      <c r="CF1023" s="4"/>
      <c r="CG1023" s="9"/>
      <c r="CH1023" s="35"/>
      <c r="CI1023" s="4"/>
      <c r="CJ1023" s="145"/>
      <c r="CK1023" s="4"/>
      <c r="CL1023" s="4"/>
      <c r="CM1023" s="4"/>
      <c r="CN1023" s="4"/>
      <c r="CP1023" s="29"/>
      <c r="CQ1023" s="33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  <c r="DN1023" s="78"/>
      <c r="DO1023" s="78"/>
      <c r="DP1023" s="42"/>
      <c r="DQ1023" s="78"/>
      <c r="DR1023" s="101"/>
      <c r="DS1023" s="33"/>
      <c r="DT1023" s="29"/>
      <c r="DU1023" s="29"/>
      <c r="DV1023" s="29"/>
      <c r="DW1023" s="29"/>
      <c r="DX1023" s="29"/>
      <c r="DY1023" s="29"/>
      <c r="DZ1023" s="29"/>
      <c r="EA1023" s="29"/>
      <c r="EB1023" s="29"/>
      <c r="EC1023" s="29"/>
      <c r="ED1023" s="29"/>
      <c r="EE1023" s="29"/>
      <c r="EF1023" s="29"/>
      <c r="EG1023" s="29"/>
      <c r="EH1023" s="29"/>
      <c r="EI1023" s="29"/>
      <c r="EJ1023" s="29"/>
      <c r="EK1023" s="29"/>
      <c r="EL1023" s="29"/>
      <c r="EM1023" s="29"/>
      <c r="EN1023" s="29"/>
      <c r="EO1023" s="29"/>
      <c r="EP1023" s="29"/>
      <c r="EQ1023" s="29"/>
      <c r="ER1023" s="29"/>
      <c r="ES1023" s="29"/>
      <c r="ET1023" s="29"/>
      <c r="EU1023" s="29"/>
      <c r="EV1023" s="29"/>
      <c r="EW1023" s="29"/>
      <c r="EX1023" s="29"/>
      <c r="EY1023" s="29"/>
      <c r="EZ1023" s="29"/>
      <c r="FA1023" s="119"/>
      <c r="FB1023" s="119"/>
      <c r="FC1023" s="119"/>
      <c r="FD1023" s="119"/>
      <c r="FE1023" s="119"/>
      <c r="FF1023" s="119"/>
      <c r="FG1023" s="119"/>
      <c r="FH1023" s="119"/>
      <c r="FI1023" s="119"/>
    </row>
    <row r="1024" spans="1:165" s="45" customFormat="1" x14ac:dyDescent="0.25">
      <c r="A1024" s="29"/>
      <c r="B1024" s="35"/>
      <c r="C1024" s="35"/>
      <c r="D1024" s="4"/>
      <c r="E1024" s="35"/>
      <c r="F1024" s="4"/>
      <c r="G1024" s="35"/>
      <c r="I1024" s="35"/>
      <c r="K1024" s="11"/>
      <c r="M1024" s="4"/>
      <c r="N1024" s="46"/>
      <c r="P1024" s="35"/>
      <c r="Q1024" s="29"/>
      <c r="R1024" s="35"/>
      <c r="T1024" s="23"/>
      <c r="U1024" s="23"/>
      <c r="V1024" s="96"/>
      <c r="W1024" s="96"/>
      <c r="X1024" s="23"/>
      <c r="Y1024" s="96"/>
      <c r="Z1024" s="96"/>
      <c r="AA1024" s="23"/>
      <c r="AB1024" s="96"/>
      <c r="AC1024" s="96"/>
      <c r="AD1024" s="23"/>
      <c r="AE1024" s="96"/>
      <c r="AF1024" s="96"/>
      <c r="AG1024" s="23"/>
      <c r="AH1024" s="96"/>
      <c r="AI1024" s="96"/>
      <c r="AJ1024" s="23"/>
      <c r="AK1024" s="96"/>
      <c r="AL1024" s="96"/>
      <c r="AM1024" s="23"/>
      <c r="AN1024" s="96"/>
      <c r="AO1024" s="96"/>
      <c r="AP1024" s="23"/>
      <c r="AQ1024" s="96"/>
      <c r="AR1024" s="96"/>
      <c r="AS1024" s="23"/>
      <c r="AT1024" s="4"/>
      <c r="AU1024" s="4"/>
      <c r="AV1024" s="35"/>
      <c r="AW1024" s="4"/>
      <c r="AX1024" s="156"/>
      <c r="AY1024" s="104"/>
      <c r="AZ1024" s="7"/>
      <c r="BA1024" s="12"/>
      <c r="BB1024" s="12"/>
      <c r="BC1024" s="7"/>
      <c r="BD1024" s="12"/>
      <c r="BE1024" s="12"/>
      <c r="BF1024" s="4"/>
      <c r="BG1024" s="12"/>
      <c r="BH1024" s="36"/>
      <c r="BI1024" s="147"/>
      <c r="BJ1024" s="12"/>
      <c r="BK1024" s="36"/>
      <c r="BL1024" s="147"/>
      <c r="BM1024" s="12"/>
      <c r="BN1024" s="36"/>
      <c r="BO1024" s="147"/>
      <c r="BP1024" s="160"/>
      <c r="BQ1024" s="14"/>
      <c r="BR1024" s="4"/>
      <c r="BS1024" s="4"/>
      <c r="BU1024" s="147"/>
      <c r="BV1024" s="4"/>
      <c r="BW1024" s="4"/>
      <c r="BX1024" s="147"/>
      <c r="BY1024" s="4"/>
      <c r="CA1024" s="147"/>
      <c r="CB1024" s="4"/>
      <c r="CD1024" s="147"/>
      <c r="CF1024" s="4"/>
      <c r="CG1024" s="9"/>
      <c r="CH1024" s="35"/>
      <c r="CI1024" s="4"/>
      <c r="CJ1024" s="145"/>
      <c r="CK1024" s="4"/>
      <c r="CL1024" s="4"/>
      <c r="CM1024" s="4"/>
      <c r="CN1024" s="4"/>
      <c r="CP1024" s="29"/>
      <c r="CQ1024" s="33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  <c r="DN1024" s="78"/>
      <c r="DO1024" s="78"/>
      <c r="DP1024" s="42"/>
      <c r="DQ1024" s="78"/>
      <c r="DR1024" s="101"/>
      <c r="DS1024" s="33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119"/>
      <c r="FB1024" s="119"/>
      <c r="FC1024" s="119"/>
      <c r="FD1024" s="119"/>
      <c r="FE1024" s="119"/>
      <c r="FF1024" s="119"/>
      <c r="FG1024" s="119"/>
      <c r="FH1024" s="119"/>
      <c r="FI1024" s="119"/>
    </row>
    <row r="1025" spans="1:165" s="45" customFormat="1" x14ac:dyDescent="0.25">
      <c r="A1025" s="29"/>
      <c r="B1025" s="35"/>
      <c r="C1025" s="35"/>
      <c r="D1025" s="4"/>
      <c r="E1025" s="35"/>
      <c r="F1025" s="4"/>
      <c r="G1025" s="35"/>
      <c r="I1025" s="35"/>
      <c r="K1025" s="11"/>
      <c r="M1025" s="4"/>
      <c r="N1025" s="46"/>
      <c r="P1025" s="35"/>
      <c r="Q1025" s="29"/>
      <c r="R1025" s="35"/>
      <c r="T1025" s="23"/>
      <c r="U1025" s="23"/>
      <c r="V1025" s="96"/>
      <c r="W1025" s="96"/>
      <c r="X1025" s="23"/>
      <c r="Y1025" s="96"/>
      <c r="Z1025" s="96"/>
      <c r="AA1025" s="23"/>
      <c r="AB1025" s="96"/>
      <c r="AC1025" s="96"/>
      <c r="AD1025" s="23"/>
      <c r="AE1025" s="96"/>
      <c r="AF1025" s="96"/>
      <c r="AG1025" s="23"/>
      <c r="AH1025" s="96"/>
      <c r="AI1025" s="96"/>
      <c r="AJ1025" s="23"/>
      <c r="AK1025" s="96"/>
      <c r="AL1025" s="96"/>
      <c r="AM1025" s="23"/>
      <c r="AN1025" s="96"/>
      <c r="AO1025" s="96"/>
      <c r="AP1025" s="23"/>
      <c r="AQ1025" s="96"/>
      <c r="AR1025" s="96"/>
      <c r="AS1025" s="23"/>
      <c r="AT1025" s="4"/>
      <c r="AU1025" s="4"/>
      <c r="AV1025" s="35"/>
      <c r="AW1025" s="4"/>
      <c r="AX1025" s="156"/>
      <c r="AY1025" s="104"/>
      <c r="AZ1025" s="7"/>
      <c r="BA1025" s="12"/>
      <c r="BB1025" s="12"/>
      <c r="BC1025" s="7"/>
      <c r="BD1025" s="12"/>
      <c r="BE1025" s="12"/>
      <c r="BF1025" s="4"/>
      <c r="BG1025" s="12"/>
      <c r="BH1025" s="36"/>
      <c r="BI1025" s="147"/>
      <c r="BJ1025" s="12"/>
      <c r="BK1025" s="36"/>
      <c r="BL1025" s="147"/>
      <c r="BM1025" s="12"/>
      <c r="BN1025" s="36"/>
      <c r="BO1025" s="147"/>
      <c r="BP1025" s="160"/>
      <c r="BQ1025" s="14"/>
      <c r="BR1025" s="4"/>
      <c r="BS1025" s="4"/>
      <c r="BU1025" s="147"/>
      <c r="BV1025" s="4"/>
      <c r="BW1025" s="4"/>
      <c r="BX1025" s="147"/>
      <c r="BY1025" s="4"/>
      <c r="CA1025" s="147"/>
      <c r="CB1025" s="4"/>
      <c r="CD1025" s="147"/>
      <c r="CF1025" s="4"/>
      <c r="CG1025" s="9"/>
      <c r="CH1025" s="35"/>
      <c r="CI1025" s="4"/>
      <c r="CJ1025" s="145"/>
      <c r="CK1025" s="4"/>
      <c r="CL1025" s="4"/>
      <c r="CM1025" s="4"/>
      <c r="CN1025" s="4"/>
      <c r="CP1025" s="29"/>
      <c r="CQ1025" s="33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  <c r="DN1025" s="78"/>
      <c r="DO1025" s="78"/>
      <c r="DP1025" s="42"/>
      <c r="DQ1025" s="78"/>
      <c r="DR1025" s="101"/>
      <c r="DS1025" s="33"/>
      <c r="DT1025" s="29"/>
      <c r="DU1025" s="29"/>
      <c r="DV1025" s="29"/>
      <c r="DW1025" s="29"/>
      <c r="DX1025" s="29"/>
      <c r="DY1025" s="29"/>
      <c r="DZ1025" s="29"/>
      <c r="EA1025" s="29"/>
      <c r="EB1025" s="29"/>
      <c r="EC1025" s="29"/>
      <c r="ED1025" s="29"/>
      <c r="EE1025" s="29"/>
      <c r="EF1025" s="29"/>
      <c r="EG1025" s="29"/>
      <c r="EH1025" s="29"/>
      <c r="EI1025" s="29"/>
      <c r="EJ1025" s="29"/>
      <c r="EK1025" s="29"/>
      <c r="EL1025" s="29"/>
      <c r="EM1025" s="29"/>
      <c r="EN1025" s="29"/>
      <c r="EO1025" s="29"/>
      <c r="EP1025" s="29"/>
      <c r="EQ1025" s="29"/>
      <c r="ER1025" s="29"/>
      <c r="ES1025" s="29"/>
      <c r="ET1025" s="29"/>
      <c r="EU1025" s="29"/>
      <c r="EV1025" s="29"/>
      <c r="EW1025" s="29"/>
      <c r="EX1025" s="29"/>
      <c r="EY1025" s="29"/>
      <c r="EZ1025" s="29"/>
      <c r="FA1025" s="119"/>
      <c r="FB1025" s="119"/>
      <c r="FC1025" s="119"/>
      <c r="FD1025" s="119"/>
      <c r="FE1025" s="119"/>
      <c r="FF1025" s="119"/>
      <c r="FG1025" s="119"/>
      <c r="FH1025" s="119"/>
      <c r="FI1025" s="119"/>
    </row>
    <row r="1026" spans="1:165" s="45" customFormat="1" x14ac:dyDescent="0.25">
      <c r="A1026" s="29"/>
      <c r="B1026" s="35"/>
      <c r="C1026" s="35"/>
      <c r="D1026" s="4"/>
      <c r="E1026" s="35"/>
      <c r="F1026" s="4"/>
      <c r="G1026" s="35"/>
      <c r="I1026" s="35"/>
      <c r="K1026" s="11"/>
      <c r="M1026" s="4"/>
      <c r="N1026" s="46"/>
      <c r="P1026" s="35"/>
      <c r="Q1026" s="29"/>
      <c r="R1026" s="35"/>
      <c r="T1026" s="23"/>
      <c r="U1026" s="23"/>
      <c r="V1026" s="96"/>
      <c r="W1026" s="96"/>
      <c r="X1026" s="23"/>
      <c r="Y1026" s="96"/>
      <c r="Z1026" s="96"/>
      <c r="AA1026" s="23"/>
      <c r="AB1026" s="96"/>
      <c r="AC1026" s="96"/>
      <c r="AD1026" s="23"/>
      <c r="AE1026" s="96"/>
      <c r="AF1026" s="96"/>
      <c r="AG1026" s="23"/>
      <c r="AH1026" s="96"/>
      <c r="AI1026" s="96"/>
      <c r="AJ1026" s="23"/>
      <c r="AK1026" s="96"/>
      <c r="AL1026" s="96"/>
      <c r="AM1026" s="23"/>
      <c r="AN1026" s="96"/>
      <c r="AO1026" s="96"/>
      <c r="AP1026" s="23"/>
      <c r="AQ1026" s="96"/>
      <c r="AR1026" s="96"/>
      <c r="AS1026" s="23"/>
      <c r="AT1026" s="4"/>
      <c r="AU1026" s="4"/>
      <c r="AV1026" s="35"/>
      <c r="AW1026" s="4"/>
      <c r="AX1026" s="156"/>
      <c r="AY1026" s="104"/>
      <c r="AZ1026" s="7"/>
      <c r="BA1026" s="12"/>
      <c r="BB1026" s="12"/>
      <c r="BC1026" s="7"/>
      <c r="BD1026" s="12"/>
      <c r="BE1026" s="12"/>
      <c r="BF1026" s="4"/>
      <c r="BG1026" s="12"/>
      <c r="BH1026" s="36"/>
      <c r="BI1026" s="147"/>
      <c r="BJ1026" s="12"/>
      <c r="BK1026" s="36"/>
      <c r="BL1026" s="147"/>
      <c r="BM1026" s="12"/>
      <c r="BN1026" s="36"/>
      <c r="BO1026" s="147"/>
      <c r="BP1026" s="160"/>
      <c r="BQ1026" s="14"/>
      <c r="BR1026" s="4"/>
      <c r="BS1026" s="4"/>
      <c r="BU1026" s="147"/>
      <c r="BV1026" s="4"/>
      <c r="BW1026" s="4"/>
      <c r="BX1026" s="147"/>
      <c r="BY1026" s="4"/>
      <c r="CA1026" s="147"/>
      <c r="CB1026" s="4"/>
      <c r="CD1026" s="147"/>
      <c r="CF1026" s="4"/>
      <c r="CG1026" s="9"/>
      <c r="CH1026" s="35"/>
      <c r="CI1026" s="4"/>
      <c r="CJ1026" s="145"/>
      <c r="CK1026" s="4"/>
      <c r="CL1026" s="4"/>
      <c r="CM1026" s="4"/>
      <c r="CN1026" s="4"/>
      <c r="CP1026" s="29"/>
      <c r="CQ1026" s="33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  <c r="DN1026" s="78"/>
      <c r="DO1026" s="78"/>
      <c r="DP1026" s="42"/>
      <c r="DQ1026" s="78"/>
      <c r="DR1026" s="101"/>
      <c r="DS1026" s="33"/>
      <c r="DT1026" s="29"/>
      <c r="DU1026" s="29"/>
      <c r="DV1026" s="29"/>
      <c r="DW1026" s="29"/>
      <c r="DX1026" s="29"/>
      <c r="DY1026" s="29"/>
      <c r="DZ1026" s="29"/>
      <c r="EA1026" s="29"/>
      <c r="EB1026" s="29"/>
      <c r="EC1026" s="29"/>
      <c r="ED1026" s="29"/>
      <c r="EE1026" s="29"/>
      <c r="EF1026" s="29"/>
      <c r="EG1026" s="29"/>
      <c r="EH1026" s="29"/>
      <c r="EI1026" s="29"/>
      <c r="EJ1026" s="29"/>
      <c r="EK1026" s="29"/>
      <c r="EL1026" s="29"/>
      <c r="EM1026" s="29"/>
      <c r="EN1026" s="29"/>
      <c r="EO1026" s="29"/>
      <c r="EP1026" s="29"/>
      <c r="EQ1026" s="29"/>
      <c r="ER1026" s="29"/>
      <c r="ES1026" s="29"/>
      <c r="ET1026" s="29"/>
      <c r="EU1026" s="29"/>
      <c r="EV1026" s="29"/>
      <c r="EW1026" s="29"/>
      <c r="EX1026" s="29"/>
      <c r="EY1026" s="29"/>
      <c r="EZ1026" s="29"/>
      <c r="FA1026" s="119"/>
      <c r="FB1026" s="119"/>
      <c r="FC1026" s="119"/>
      <c r="FD1026" s="119"/>
      <c r="FE1026" s="119"/>
      <c r="FF1026" s="119"/>
      <c r="FG1026" s="119"/>
      <c r="FH1026" s="119"/>
      <c r="FI1026" s="119"/>
    </row>
    <row r="1027" spans="1:165" s="45" customFormat="1" x14ac:dyDescent="0.25">
      <c r="A1027" s="29"/>
      <c r="B1027" s="35"/>
      <c r="C1027" s="35"/>
      <c r="D1027" s="4"/>
      <c r="E1027" s="35"/>
      <c r="F1027" s="4"/>
      <c r="G1027" s="35"/>
      <c r="I1027" s="35"/>
      <c r="K1027" s="11"/>
      <c r="M1027" s="4"/>
      <c r="N1027" s="46"/>
      <c r="P1027" s="35"/>
      <c r="Q1027" s="29"/>
      <c r="R1027" s="35"/>
      <c r="T1027" s="23"/>
      <c r="U1027" s="23"/>
      <c r="V1027" s="96"/>
      <c r="W1027" s="96"/>
      <c r="X1027" s="23"/>
      <c r="Y1027" s="96"/>
      <c r="Z1027" s="96"/>
      <c r="AA1027" s="23"/>
      <c r="AB1027" s="96"/>
      <c r="AC1027" s="96"/>
      <c r="AD1027" s="23"/>
      <c r="AE1027" s="96"/>
      <c r="AF1027" s="96"/>
      <c r="AG1027" s="23"/>
      <c r="AH1027" s="96"/>
      <c r="AI1027" s="96"/>
      <c r="AJ1027" s="23"/>
      <c r="AK1027" s="96"/>
      <c r="AL1027" s="96"/>
      <c r="AM1027" s="23"/>
      <c r="AN1027" s="96"/>
      <c r="AO1027" s="96"/>
      <c r="AP1027" s="23"/>
      <c r="AQ1027" s="96"/>
      <c r="AR1027" s="96"/>
      <c r="AS1027" s="23"/>
      <c r="AT1027" s="4"/>
      <c r="AU1027" s="4"/>
      <c r="AV1027" s="35"/>
      <c r="AW1027" s="4"/>
      <c r="AX1027" s="156"/>
      <c r="AY1027" s="104"/>
      <c r="AZ1027" s="7"/>
      <c r="BA1027" s="12"/>
      <c r="BB1027" s="12"/>
      <c r="BC1027" s="7"/>
      <c r="BD1027" s="12"/>
      <c r="BE1027" s="12"/>
      <c r="BF1027" s="4"/>
      <c r="BG1027" s="12"/>
      <c r="BH1027" s="36"/>
      <c r="BI1027" s="147"/>
      <c r="BJ1027" s="12"/>
      <c r="BK1027" s="36"/>
      <c r="BL1027" s="147"/>
      <c r="BM1027" s="12"/>
      <c r="BN1027" s="36"/>
      <c r="BO1027" s="147"/>
      <c r="BP1027" s="160"/>
      <c r="BQ1027" s="14"/>
      <c r="BR1027" s="4"/>
      <c r="BS1027" s="4"/>
      <c r="BU1027" s="147"/>
      <c r="BV1027" s="4"/>
      <c r="BW1027" s="4"/>
      <c r="BX1027" s="147"/>
      <c r="BY1027" s="4"/>
      <c r="CA1027" s="147"/>
      <c r="CB1027" s="4"/>
      <c r="CD1027" s="147"/>
      <c r="CF1027" s="4"/>
      <c r="CG1027" s="9"/>
      <c r="CH1027" s="35"/>
      <c r="CI1027" s="4"/>
      <c r="CJ1027" s="145"/>
      <c r="CK1027" s="4"/>
      <c r="CL1027" s="4"/>
      <c r="CM1027" s="4"/>
      <c r="CN1027" s="4"/>
      <c r="CP1027" s="29"/>
      <c r="CQ1027" s="33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  <c r="DN1027" s="78"/>
      <c r="DO1027" s="78"/>
      <c r="DP1027" s="42"/>
      <c r="DQ1027" s="78"/>
      <c r="DR1027" s="101"/>
      <c r="DS1027" s="33"/>
      <c r="DT1027" s="29"/>
      <c r="DU1027" s="29"/>
      <c r="DV1027" s="29"/>
      <c r="DW1027" s="29"/>
      <c r="DX1027" s="29"/>
      <c r="DY1027" s="29"/>
      <c r="DZ1027" s="29"/>
      <c r="EA1027" s="29"/>
      <c r="EB1027" s="29"/>
      <c r="EC1027" s="29"/>
      <c r="ED1027" s="29"/>
      <c r="EE1027" s="29"/>
      <c r="EF1027" s="29"/>
      <c r="EG1027" s="29"/>
      <c r="EH1027" s="29"/>
      <c r="EI1027" s="29"/>
      <c r="EJ1027" s="29"/>
      <c r="EK1027" s="29"/>
      <c r="EL1027" s="29"/>
      <c r="EM1027" s="29"/>
      <c r="EN1027" s="29"/>
      <c r="EO1027" s="29"/>
      <c r="EP1027" s="29"/>
      <c r="EQ1027" s="29"/>
      <c r="ER1027" s="29"/>
      <c r="ES1027" s="29"/>
      <c r="ET1027" s="29"/>
      <c r="EU1027" s="29"/>
      <c r="EV1027" s="29"/>
      <c r="EW1027" s="29"/>
      <c r="EX1027" s="29"/>
      <c r="EY1027" s="29"/>
      <c r="EZ1027" s="29"/>
      <c r="FA1027" s="119"/>
      <c r="FB1027" s="119"/>
      <c r="FC1027" s="119"/>
      <c r="FD1027" s="119"/>
      <c r="FE1027" s="119"/>
      <c r="FF1027" s="119"/>
      <c r="FG1027" s="119"/>
      <c r="FH1027" s="119"/>
      <c r="FI1027" s="119"/>
    </row>
    <row r="1028" spans="1:165" s="45" customFormat="1" x14ac:dyDescent="0.25">
      <c r="A1028" s="29"/>
      <c r="B1028" s="35"/>
      <c r="C1028" s="35"/>
      <c r="D1028" s="4"/>
      <c r="E1028" s="35"/>
      <c r="F1028" s="4"/>
      <c r="G1028" s="35"/>
      <c r="I1028" s="35"/>
      <c r="K1028" s="11"/>
      <c r="M1028" s="4"/>
      <c r="N1028" s="46"/>
      <c r="P1028" s="35"/>
      <c r="Q1028" s="29"/>
      <c r="R1028" s="35"/>
      <c r="T1028" s="23"/>
      <c r="U1028" s="23"/>
      <c r="V1028" s="96"/>
      <c r="W1028" s="96"/>
      <c r="X1028" s="23"/>
      <c r="Y1028" s="96"/>
      <c r="Z1028" s="96"/>
      <c r="AA1028" s="23"/>
      <c r="AB1028" s="96"/>
      <c r="AC1028" s="96"/>
      <c r="AD1028" s="23"/>
      <c r="AE1028" s="96"/>
      <c r="AF1028" s="96"/>
      <c r="AG1028" s="23"/>
      <c r="AH1028" s="96"/>
      <c r="AI1028" s="96"/>
      <c r="AJ1028" s="23"/>
      <c r="AK1028" s="96"/>
      <c r="AL1028" s="96"/>
      <c r="AM1028" s="23"/>
      <c r="AN1028" s="96"/>
      <c r="AO1028" s="96"/>
      <c r="AP1028" s="23"/>
      <c r="AQ1028" s="96"/>
      <c r="AR1028" s="96"/>
      <c r="AS1028" s="23"/>
      <c r="AT1028" s="4"/>
      <c r="AU1028" s="4"/>
      <c r="AV1028" s="35"/>
      <c r="AW1028" s="4"/>
      <c r="AX1028" s="156"/>
      <c r="AY1028" s="104"/>
      <c r="AZ1028" s="7"/>
      <c r="BA1028" s="12"/>
      <c r="BB1028" s="12"/>
      <c r="BC1028" s="7"/>
      <c r="BD1028" s="12"/>
      <c r="BE1028" s="12"/>
      <c r="BF1028" s="4"/>
      <c r="BG1028" s="12"/>
      <c r="BH1028" s="36"/>
      <c r="BI1028" s="147"/>
      <c r="BJ1028" s="12"/>
      <c r="BK1028" s="36"/>
      <c r="BL1028" s="147"/>
      <c r="BM1028" s="12"/>
      <c r="BN1028" s="36"/>
      <c r="BO1028" s="147"/>
      <c r="BP1028" s="160"/>
      <c r="BQ1028" s="14"/>
      <c r="BR1028" s="4"/>
      <c r="BS1028" s="4"/>
      <c r="BU1028" s="147"/>
      <c r="BV1028" s="4"/>
      <c r="BW1028" s="4"/>
      <c r="BX1028" s="147"/>
      <c r="BY1028" s="4"/>
      <c r="CA1028" s="147"/>
      <c r="CB1028" s="4"/>
      <c r="CD1028" s="147"/>
      <c r="CF1028" s="4"/>
      <c r="CG1028" s="9"/>
      <c r="CH1028" s="35"/>
      <c r="CI1028" s="4"/>
      <c r="CJ1028" s="145"/>
      <c r="CK1028" s="4"/>
      <c r="CL1028" s="4"/>
      <c r="CM1028" s="4"/>
      <c r="CN1028" s="4"/>
      <c r="CP1028" s="29"/>
      <c r="CQ1028" s="33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  <c r="DN1028" s="78"/>
      <c r="DO1028" s="78"/>
      <c r="DP1028" s="42"/>
      <c r="DQ1028" s="78"/>
      <c r="DR1028" s="101"/>
      <c r="DS1028" s="33"/>
      <c r="DT1028" s="29"/>
      <c r="DU1028" s="29"/>
      <c r="DV1028" s="29"/>
      <c r="DW1028" s="29"/>
      <c r="DX1028" s="29"/>
      <c r="DY1028" s="29"/>
      <c r="DZ1028" s="29"/>
      <c r="EA1028" s="29"/>
      <c r="EB1028" s="29"/>
      <c r="EC1028" s="29"/>
      <c r="ED1028" s="29"/>
      <c r="EE1028" s="29"/>
      <c r="EF1028" s="29"/>
      <c r="EG1028" s="29"/>
      <c r="EH1028" s="29"/>
      <c r="EI1028" s="29"/>
      <c r="EJ1028" s="29"/>
      <c r="EK1028" s="29"/>
      <c r="EL1028" s="29"/>
      <c r="EM1028" s="29"/>
      <c r="EN1028" s="29"/>
      <c r="EO1028" s="29"/>
      <c r="EP1028" s="29"/>
      <c r="EQ1028" s="29"/>
      <c r="ER1028" s="29"/>
      <c r="ES1028" s="29"/>
      <c r="ET1028" s="29"/>
      <c r="EU1028" s="29"/>
      <c r="EV1028" s="29"/>
      <c r="EW1028" s="29"/>
      <c r="EX1028" s="29"/>
      <c r="EY1028" s="29"/>
      <c r="EZ1028" s="29"/>
      <c r="FA1028" s="119"/>
      <c r="FB1028" s="119"/>
      <c r="FC1028" s="119"/>
      <c r="FD1028" s="119"/>
      <c r="FE1028" s="119"/>
      <c r="FF1028" s="119"/>
      <c r="FG1028" s="119"/>
      <c r="FH1028" s="119"/>
      <c r="FI1028" s="119"/>
    </row>
    <row r="1029" spans="1:165" s="45" customFormat="1" x14ac:dyDescent="0.25">
      <c r="A1029" s="29"/>
      <c r="B1029" s="35"/>
      <c r="C1029" s="35"/>
      <c r="D1029" s="4"/>
      <c r="E1029" s="35"/>
      <c r="F1029" s="4"/>
      <c r="G1029" s="35"/>
      <c r="I1029" s="35"/>
      <c r="K1029" s="11"/>
      <c r="M1029" s="4"/>
      <c r="N1029" s="46"/>
      <c r="P1029" s="35"/>
      <c r="Q1029" s="29"/>
      <c r="R1029" s="35"/>
      <c r="T1029" s="23"/>
      <c r="U1029" s="23"/>
      <c r="V1029" s="96"/>
      <c r="W1029" s="96"/>
      <c r="X1029" s="23"/>
      <c r="Y1029" s="96"/>
      <c r="Z1029" s="96"/>
      <c r="AA1029" s="23"/>
      <c r="AB1029" s="96"/>
      <c r="AC1029" s="96"/>
      <c r="AD1029" s="23"/>
      <c r="AE1029" s="96"/>
      <c r="AF1029" s="96"/>
      <c r="AG1029" s="23"/>
      <c r="AH1029" s="96"/>
      <c r="AI1029" s="96"/>
      <c r="AJ1029" s="23"/>
      <c r="AK1029" s="96"/>
      <c r="AL1029" s="96"/>
      <c r="AM1029" s="23"/>
      <c r="AN1029" s="96"/>
      <c r="AO1029" s="96"/>
      <c r="AP1029" s="23"/>
      <c r="AQ1029" s="96"/>
      <c r="AR1029" s="96"/>
      <c r="AS1029" s="23"/>
      <c r="AT1029" s="4"/>
      <c r="AU1029" s="4"/>
      <c r="AV1029" s="35"/>
      <c r="AW1029" s="4"/>
      <c r="AX1029" s="156"/>
      <c r="AY1029" s="104"/>
      <c r="AZ1029" s="7"/>
      <c r="BA1029" s="12"/>
      <c r="BB1029" s="12"/>
      <c r="BC1029" s="7"/>
      <c r="BD1029" s="12"/>
      <c r="BE1029" s="12"/>
      <c r="BF1029" s="4"/>
      <c r="BG1029" s="12"/>
      <c r="BH1029" s="36"/>
      <c r="BI1029" s="147"/>
      <c r="BJ1029" s="12"/>
      <c r="BK1029" s="36"/>
      <c r="BL1029" s="147"/>
      <c r="BM1029" s="12"/>
      <c r="BN1029" s="36"/>
      <c r="BO1029" s="147"/>
      <c r="BP1029" s="160"/>
      <c r="BQ1029" s="14"/>
      <c r="BR1029" s="4"/>
      <c r="BS1029" s="4"/>
      <c r="BU1029" s="147"/>
      <c r="BV1029" s="4"/>
      <c r="BW1029" s="4"/>
      <c r="BX1029" s="147"/>
      <c r="BY1029" s="4"/>
      <c r="CA1029" s="147"/>
      <c r="CB1029" s="4"/>
      <c r="CD1029" s="147"/>
      <c r="CF1029" s="4"/>
      <c r="CG1029" s="9"/>
      <c r="CH1029" s="35"/>
      <c r="CI1029" s="4"/>
      <c r="CJ1029" s="145"/>
      <c r="CK1029" s="4"/>
      <c r="CL1029" s="4"/>
      <c r="CM1029" s="4"/>
      <c r="CN1029" s="4"/>
      <c r="CP1029" s="29"/>
      <c r="CQ1029" s="33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  <c r="DN1029" s="78"/>
      <c r="DO1029" s="78"/>
      <c r="DP1029" s="42"/>
      <c r="DQ1029" s="78"/>
      <c r="DR1029" s="101"/>
      <c r="DS1029" s="33"/>
      <c r="DT1029" s="29"/>
      <c r="DU1029" s="29"/>
      <c r="DV1029" s="29"/>
      <c r="DW1029" s="29"/>
      <c r="DX1029" s="29"/>
      <c r="DY1029" s="29"/>
      <c r="DZ1029" s="29"/>
      <c r="EA1029" s="29"/>
      <c r="EB1029" s="29"/>
      <c r="EC1029" s="29"/>
      <c r="ED1029" s="29"/>
      <c r="EE1029" s="29"/>
      <c r="EF1029" s="29"/>
      <c r="EG1029" s="29"/>
      <c r="EH1029" s="29"/>
      <c r="EI1029" s="29"/>
      <c r="EJ1029" s="29"/>
      <c r="EK1029" s="29"/>
      <c r="EL1029" s="29"/>
      <c r="EM1029" s="29"/>
      <c r="EN1029" s="29"/>
      <c r="EO1029" s="29"/>
      <c r="EP1029" s="29"/>
      <c r="EQ1029" s="29"/>
      <c r="ER1029" s="29"/>
      <c r="ES1029" s="29"/>
      <c r="ET1029" s="29"/>
      <c r="EU1029" s="29"/>
      <c r="EV1029" s="29"/>
      <c r="EW1029" s="29"/>
      <c r="EX1029" s="29"/>
      <c r="EY1029" s="29"/>
      <c r="EZ1029" s="29"/>
      <c r="FA1029" s="119"/>
      <c r="FB1029" s="119"/>
      <c r="FC1029" s="119"/>
      <c r="FD1029" s="119"/>
      <c r="FE1029" s="119"/>
      <c r="FF1029" s="119"/>
      <c r="FG1029" s="119"/>
      <c r="FH1029" s="119"/>
      <c r="FI1029" s="119"/>
    </row>
    <row r="1030" spans="1:165" s="45" customFormat="1" x14ac:dyDescent="0.25">
      <c r="A1030" s="29"/>
      <c r="B1030" s="35"/>
      <c r="C1030" s="35"/>
      <c r="D1030" s="4"/>
      <c r="E1030" s="35"/>
      <c r="F1030" s="4"/>
      <c r="G1030" s="35"/>
      <c r="I1030" s="35"/>
      <c r="K1030" s="11"/>
      <c r="M1030" s="4"/>
      <c r="N1030" s="46"/>
      <c r="P1030" s="35"/>
      <c r="Q1030" s="29"/>
      <c r="R1030" s="35"/>
      <c r="T1030" s="23"/>
      <c r="U1030" s="23"/>
      <c r="V1030" s="96"/>
      <c r="W1030" s="96"/>
      <c r="X1030" s="23"/>
      <c r="Y1030" s="96"/>
      <c r="Z1030" s="96"/>
      <c r="AA1030" s="23"/>
      <c r="AB1030" s="96"/>
      <c r="AC1030" s="96"/>
      <c r="AD1030" s="23"/>
      <c r="AE1030" s="96"/>
      <c r="AF1030" s="96"/>
      <c r="AG1030" s="23"/>
      <c r="AH1030" s="96"/>
      <c r="AI1030" s="96"/>
      <c r="AJ1030" s="23"/>
      <c r="AK1030" s="96"/>
      <c r="AL1030" s="96"/>
      <c r="AM1030" s="23"/>
      <c r="AN1030" s="96"/>
      <c r="AO1030" s="96"/>
      <c r="AP1030" s="23"/>
      <c r="AQ1030" s="96"/>
      <c r="AR1030" s="96"/>
      <c r="AS1030" s="23"/>
      <c r="AT1030" s="4"/>
      <c r="AU1030" s="4"/>
      <c r="AV1030" s="35"/>
      <c r="AW1030" s="4"/>
      <c r="AX1030" s="156"/>
      <c r="AY1030" s="104"/>
      <c r="AZ1030" s="7"/>
      <c r="BA1030" s="12"/>
      <c r="BB1030" s="12"/>
      <c r="BC1030" s="7"/>
      <c r="BD1030" s="12"/>
      <c r="BE1030" s="12"/>
      <c r="BF1030" s="4"/>
      <c r="BG1030" s="12"/>
      <c r="BH1030" s="36"/>
      <c r="BI1030" s="147"/>
      <c r="BJ1030" s="12"/>
      <c r="BK1030" s="36"/>
      <c r="BL1030" s="147"/>
      <c r="BM1030" s="12"/>
      <c r="BN1030" s="36"/>
      <c r="BO1030" s="147"/>
      <c r="BP1030" s="160"/>
      <c r="BQ1030" s="14"/>
      <c r="BR1030" s="4"/>
      <c r="BS1030" s="4"/>
      <c r="BU1030" s="147"/>
      <c r="BV1030" s="4"/>
      <c r="BW1030" s="4"/>
      <c r="BX1030" s="147"/>
      <c r="BY1030" s="4"/>
      <c r="CA1030" s="147"/>
      <c r="CB1030" s="4"/>
      <c r="CD1030" s="147"/>
      <c r="CF1030" s="4"/>
      <c r="CG1030" s="9"/>
      <c r="CH1030" s="35"/>
      <c r="CI1030" s="4"/>
      <c r="CJ1030" s="145"/>
      <c r="CK1030" s="4"/>
      <c r="CL1030" s="4"/>
      <c r="CM1030" s="4"/>
      <c r="CN1030" s="4"/>
      <c r="CP1030" s="29"/>
      <c r="CQ1030" s="33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  <c r="DN1030" s="78"/>
      <c r="DO1030" s="78"/>
      <c r="DP1030" s="42"/>
      <c r="DQ1030" s="78"/>
      <c r="DR1030" s="101"/>
      <c r="DS1030" s="33"/>
      <c r="DT1030" s="29"/>
      <c r="DU1030" s="29"/>
      <c r="DV1030" s="29"/>
      <c r="DW1030" s="29"/>
      <c r="DX1030" s="29"/>
      <c r="DY1030" s="29"/>
      <c r="DZ1030" s="29"/>
      <c r="EA1030" s="29"/>
      <c r="EB1030" s="29"/>
      <c r="EC1030" s="29"/>
      <c r="ED1030" s="29"/>
      <c r="EE1030" s="29"/>
      <c r="EF1030" s="29"/>
      <c r="EG1030" s="29"/>
      <c r="EH1030" s="29"/>
      <c r="EI1030" s="29"/>
      <c r="EJ1030" s="29"/>
      <c r="EK1030" s="29"/>
      <c r="EL1030" s="29"/>
      <c r="EM1030" s="29"/>
      <c r="EN1030" s="29"/>
      <c r="EO1030" s="29"/>
      <c r="EP1030" s="29"/>
      <c r="EQ1030" s="29"/>
      <c r="ER1030" s="29"/>
      <c r="ES1030" s="29"/>
      <c r="ET1030" s="29"/>
      <c r="EU1030" s="29"/>
      <c r="EV1030" s="29"/>
      <c r="EW1030" s="29"/>
      <c r="EX1030" s="29"/>
      <c r="EY1030" s="29"/>
      <c r="EZ1030" s="29"/>
      <c r="FA1030" s="119"/>
      <c r="FB1030" s="119"/>
      <c r="FC1030" s="119"/>
      <c r="FD1030" s="119"/>
      <c r="FE1030" s="119"/>
      <c r="FF1030" s="119"/>
      <c r="FG1030" s="119"/>
      <c r="FH1030" s="119"/>
      <c r="FI1030" s="119"/>
    </row>
    <row r="1031" spans="1:165" s="45" customFormat="1" x14ac:dyDescent="0.25">
      <c r="A1031" s="29"/>
      <c r="B1031" s="35"/>
      <c r="C1031" s="35"/>
      <c r="D1031" s="4"/>
      <c r="E1031" s="35"/>
      <c r="F1031" s="4"/>
      <c r="G1031" s="35"/>
      <c r="I1031" s="35"/>
      <c r="K1031" s="11"/>
      <c r="M1031" s="4"/>
      <c r="N1031" s="46"/>
      <c r="P1031" s="35"/>
      <c r="Q1031" s="29"/>
      <c r="R1031" s="35"/>
      <c r="T1031" s="23"/>
      <c r="U1031" s="23"/>
      <c r="V1031" s="96"/>
      <c r="W1031" s="96"/>
      <c r="X1031" s="23"/>
      <c r="Y1031" s="96"/>
      <c r="Z1031" s="96"/>
      <c r="AA1031" s="23"/>
      <c r="AB1031" s="96"/>
      <c r="AC1031" s="96"/>
      <c r="AD1031" s="23"/>
      <c r="AE1031" s="96"/>
      <c r="AF1031" s="96"/>
      <c r="AG1031" s="23"/>
      <c r="AH1031" s="96"/>
      <c r="AI1031" s="96"/>
      <c r="AJ1031" s="23"/>
      <c r="AK1031" s="96"/>
      <c r="AL1031" s="96"/>
      <c r="AM1031" s="23"/>
      <c r="AN1031" s="96"/>
      <c r="AO1031" s="96"/>
      <c r="AP1031" s="23"/>
      <c r="AQ1031" s="96"/>
      <c r="AR1031" s="96"/>
      <c r="AS1031" s="23"/>
      <c r="AT1031" s="4"/>
      <c r="AU1031" s="4"/>
      <c r="AV1031" s="35"/>
      <c r="AW1031" s="4"/>
      <c r="AX1031" s="156"/>
      <c r="AY1031" s="104"/>
      <c r="AZ1031" s="7"/>
      <c r="BA1031" s="12"/>
      <c r="BB1031" s="12"/>
      <c r="BC1031" s="7"/>
      <c r="BD1031" s="12"/>
      <c r="BE1031" s="12"/>
      <c r="BF1031" s="4"/>
      <c r="BG1031" s="12"/>
      <c r="BH1031" s="36"/>
      <c r="BI1031" s="147"/>
      <c r="BJ1031" s="12"/>
      <c r="BK1031" s="36"/>
      <c r="BL1031" s="147"/>
      <c r="BM1031" s="12"/>
      <c r="BN1031" s="36"/>
      <c r="BO1031" s="147"/>
      <c r="BP1031" s="160"/>
      <c r="BQ1031" s="14"/>
      <c r="BR1031" s="4"/>
      <c r="BS1031" s="4"/>
      <c r="BU1031" s="147"/>
      <c r="BV1031" s="4"/>
      <c r="BW1031" s="4"/>
      <c r="BX1031" s="147"/>
      <c r="BY1031" s="4"/>
      <c r="CA1031" s="147"/>
      <c r="CB1031" s="4"/>
      <c r="CD1031" s="147"/>
      <c r="CF1031" s="4"/>
      <c r="CG1031" s="9"/>
      <c r="CH1031" s="35"/>
      <c r="CI1031" s="4"/>
      <c r="CJ1031" s="145"/>
      <c r="CK1031" s="4"/>
      <c r="CL1031" s="4"/>
      <c r="CM1031" s="4"/>
      <c r="CN1031" s="4"/>
      <c r="CP1031" s="29"/>
      <c r="CQ1031" s="33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  <c r="DN1031" s="78"/>
      <c r="DO1031" s="78"/>
      <c r="DP1031" s="42"/>
      <c r="DQ1031" s="78"/>
      <c r="DR1031" s="101"/>
      <c r="DS1031" s="33"/>
      <c r="DT1031" s="29"/>
      <c r="DU1031" s="29"/>
      <c r="DV1031" s="29"/>
      <c r="DW1031" s="29"/>
      <c r="DX1031" s="29"/>
      <c r="DY1031" s="29"/>
      <c r="DZ1031" s="29"/>
      <c r="EA1031" s="29"/>
      <c r="EB1031" s="29"/>
      <c r="EC1031" s="29"/>
      <c r="ED1031" s="29"/>
      <c r="EE1031" s="29"/>
      <c r="EF1031" s="29"/>
      <c r="EG1031" s="29"/>
      <c r="EH1031" s="29"/>
      <c r="EI1031" s="29"/>
      <c r="EJ1031" s="29"/>
      <c r="EK1031" s="29"/>
      <c r="EL1031" s="29"/>
      <c r="EM1031" s="29"/>
      <c r="EN1031" s="29"/>
      <c r="EO1031" s="29"/>
      <c r="EP1031" s="29"/>
      <c r="EQ1031" s="29"/>
      <c r="ER1031" s="29"/>
      <c r="ES1031" s="29"/>
      <c r="ET1031" s="29"/>
      <c r="EU1031" s="29"/>
      <c r="EV1031" s="29"/>
      <c r="EW1031" s="29"/>
      <c r="EX1031" s="29"/>
      <c r="EY1031" s="29"/>
      <c r="EZ1031" s="29"/>
      <c r="FA1031" s="119"/>
      <c r="FB1031" s="119"/>
      <c r="FC1031" s="119"/>
      <c r="FD1031" s="119"/>
      <c r="FE1031" s="119"/>
      <c r="FF1031" s="119"/>
      <c r="FG1031" s="119"/>
      <c r="FH1031" s="119"/>
      <c r="FI1031" s="119"/>
    </row>
    <row r="1032" spans="1:165" s="45" customFormat="1" x14ac:dyDescent="0.25">
      <c r="A1032" s="29"/>
      <c r="B1032" s="35"/>
      <c r="C1032" s="35"/>
      <c r="D1032" s="4"/>
      <c r="E1032" s="35"/>
      <c r="F1032" s="4"/>
      <c r="G1032" s="35"/>
      <c r="I1032" s="35"/>
      <c r="K1032" s="11"/>
      <c r="M1032" s="4"/>
      <c r="N1032" s="46"/>
      <c r="P1032" s="35"/>
      <c r="Q1032" s="29"/>
      <c r="R1032" s="35"/>
      <c r="T1032" s="23"/>
      <c r="U1032" s="23"/>
      <c r="V1032" s="96"/>
      <c r="W1032" s="96"/>
      <c r="X1032" s="23"/>
      <c r="Y1032" s="96"/>
      <c r="Z1032" s="96"/>
      <c r="AA1032" s="23"/>
      <c r="AB1032" s="96"/>
      <c r="AC1032" s="96"/>
      <c r="AD1032" s="23"/>
      <c r="AE1032" s="96"/>
      <c r="AF1032" s="96"/>
      <c r="AG1032" s="23"/>
      <c r="AH1032" s="96"/>
      <c r="AI1032" s="96"/>
      <c r="AJ1032" s="23"/>
      <c r="AK1032" s="96"/>
      <c r="AL1032" s="96"/>
      <c r="AM1032" s="23"/>
      <c r="AN1032" s="96"/>
      <c r="AO1032" s="96"/>
      <c r="AP1032" s="23"/>
      <c r="AQ1032" s="96"/>
      <c r="AR1032" s="96"/>
      <c r="AS1032" s="23"/>
      <c r="AT1032" s="4"/>
      <c r="AU1032" s="4"/>
      <c r="AV1032" s="35"/>
      <c r="AW1032" s="4"/>
      <c r="AX1032" s="156"/>
      <c r="AY1032" s="104"/>
      <c r="AZ1032" s="7"/>
      <c r="BA1032" s="12"/>
      <c r="BB1032" s="12"/>
      <c r="BC1032" s="7"/>
      <c r="BD1032" s="12"/>
      <c r="BE1032" s="12"/>
      <c r="BF1032" s="4"/>
      <c r="BG1032" s="12"/>
      <c r="BH1032" s="36"/>
      <c r="BI1032" s="147"/>
      <c r="BJ1032" s="12"/>
      <c r="BK1032" s="36"/>
      <c r="BL1032" s="147"/>
      <c r="BM1032" s="12"/>
      <c r="BN1032" s="36"/>
      <c r="BO1032" s="147"/>
      <c r="BP1032" s="160"/>
      <c r="BQ1032" s="14"/>
      <c r="BR1032" s="4"/>
      <c r="BS1032" s="4"/>
      <c r="BU1032" s="147"/>
      <c r="BV1032" s="4"/>
      <c r="BW1032" s="4"/>
      <c r="BX1032" s="147"/>
      <c r="BY1032" s="4"/>
      <c r="CA1032" s="147"/>
      <c r="CB1032" s="4"/>
      <c r="CD1032" s="147"/>
      <c r="CF1032" s="4"/>
      <c r="CG1032" s="9"/>
      <c r="CH1032" s="35"/>
      <c r="CI1032" s="4"/>
      <c r="CJ1032" s="145"/>
      <c r="CK1032" s="4"/>
      <c r="CL1032" s="4"/>
      <c r="CM1032" s="4"/>
      <c r="CN1032" s="4"/>
      <c r="CP1032" s="29"/>
      <c r="CQ1032" s="33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  <c r="DN1032" s="78"/>
      <c r="DO1032" s="78"/>
      <c r="DP1032" s="42"/>
      <c r="DQ1032" s="78"/>
      <c r="DR1032" s="101"/>
      <c r="DS1032" s="33"/>
      <c r="DT1032" s="29"/>
      <c r="DU1032" s="29"/>
      <c r="DV1032" s="29"/>
      <c r="DW1032" s="29"/>
      <c r="DX1032" s="29"/>
      <c r="DY1032" s="29"/>
      <c r="DZ1032" s="29"/>
      <c r="EA1032" s="29"/>
      <c r="EB1032" s="29"/>
      <c r="EC1032" s="29"/>
      <c r="ED1032" s="29"/>
      <c r="EE1032" s="29"/>
      <c r="EF1032" s="29"/>
      <c r="EG1032" s="29"/>
      <c r="EH1032" s="29"/>
      <c r="EI1032" s="29"/>
      <c r="EJ1032" s="29"/>
      <c r="EK1032" s="29"/>
      <c r="EL1032" s="29"/>
      <c r="EM1032" s="29"/>
      <c r="EN1032" s="29"/>
      <c r="EO1032" s="29"/>
      <c r="EP1032" s="29"/>
      <c r="EQ1032" s="29"/>
      <c r="ER1032" s="29"/>
      <c r="ES1032" s="29"/>
      <c r="ET1032" s="29"/>
      <c r="EU1032" s="29"/>
      <c r="EV1032" s="29"/>
      <c r="EW1032" s="29"/>
      <c r="EX1032" s="29"/>
      <c r="EY1032" s="29"/>
      <c r="EZ1032" s="29"/>
      <c r="FA1032" s="119"/>
      <c r="FB1032" s="119"/>
      <c r="FC1032" s="119"/>
      <c r="FD1032" s="119"/>
      <c r="FE1032" s="119"/>
      <c r="FF1032" s="119"/>
      <c r="FG1032" s="119"/>
      <c r="FH1032" s="119"/>
      <c r="FI1032" s="119"/>
    </row>
    <row r="1033" spans="1:165" s="45" customFormat="1" x14ac:dyDescent="0.25">
      <c r="A1033" s="29"/>
      <c r="B1033" s="35"/>
      <c r="C1033" s="35"/>
      <c r="D1033" s="4"/>
      <c r="E1033" s="35"/>
      <c r="F1033" s="4"/>
      <c r="G1033" s="35"/>
      <c r="I1033" s="35"/>
      <c r="K1033" s="11"/>
      <c r="M1033" s="4"/>
      <c r="N1033" s="46"/>
      <c r="P1033" s="35"/>
      <c r="Q1033" s="29"/>
      <c r="R1033" s="35"/>
      <c r="T1033" s="23"/>
      <c r="U1033" s="23"/>
      <c r="V1033" s="96"/>
      <c r="W1033" s="96"/>
      <c r="X1033" s="23"/>
      <c r="Y1033" s="96"/>
      <c r="Z1033" s="96"/>
      <c r="AA1033" s="23"/>
      <c r="AB1033" s="96"/>
      <c r="AC1033" s="96"/>
      <c r="AD1033" s="23"/>
      <c r="AE1033" s="96"/>
      <c r="AF1033" s="96"/>
      <c r="AG1033" s="23"/>
      <c r="AH1033" s="96"/>
      <c r="AI1033" s="96"/>
      <c r="AJ1033" s="23"/>
      <c r="AK1033" s="96"/>
      <c r="AL1033" s="96"/>
      <c r="AM1033" s="23"/>
      <c r="AN1033" s="96"/>
      <c r="AO1033" s="96"/>
      <c r="AP1033" s="23"/>
      <c r="AQ1033" s="96"/>
      <c r="AR1033" s="96"/>
      <c r="AS1033" s="23"/>
      <c r="AT1033" s="4"/>
      <c r="AU1033" s="4"/>
      <c r="AV1033" s="35"/>
      <c r="AW1033" s="4"/>
      <c r="AX1033" s="156"/>
      <c r="AY1033" s="104"/>
      <c r="AZ1033" s="7"/>
      <c r="BA1033" s="12"/>
      <c r="BB1033" s="12"/>
      <c r="BC1033" s="7"/>
      <c r="BD1033" s="12"/>
      <c r="BE1033" s="12"/>
      <c r="BF1033" s="4"/>
      <c r="BG1033" s="12"/>
      <c r="BH1033" s="36"/>
      <c r="BI1033" s="147"/>
      <c r="BJ1033" s="12"/>
      <c r="BK1033" s="36"/>
      <c r="BL1033" s="147"/>
      <c r="BM1033" s="12"/>
      <c r="BN1033" s="36"/>
      <c r="BO1033" s="147"/>
      <c r="BP1033" s="160"/>
      <c r="BQ1033" s="14"/>
      <c r="BR1033" s="4"/>
      <c r="BS1033" s="4"/>
      <c r="BU1033" s="147"/>
      <c r="BV1033" s="4"/>
      <c r="BW1033" s="4"/>
      <c r="BX1033" s="147"/>
      <c r="BY1033" s="4"/>
      <c r="CA1033" s="147"/>
      <c r="CB1033" s="4"/>
      <c r="CD1033" s="147"/>
      <c r="CF1033" s="4"/>
      <c r="CG1033" s="9"/>
      <c r="CH1033" s="35"/>
      <c r="CI1033" s="4"/>
      <c r="CJ1033" s="145"/>
      <c r="CK1033" s="4"/>
      <c r="CL1033" s="4"/>
      <c r="CM1033" s="4"/>
      <c r="CN1033" s="4"/>
      <c r="CP1033" s="29"/>
      <c r="CQ1033" s="33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  <c r="DN1033" s="78"/>
      <c r="DO1033" s="78"/>
      <c r="DP1033" s="42"/>
      <c r="DQ1033" s="78"/>
      <c r="DR1033" s="101"/>
      <c r="DS1033" s="33"/>
      <c r="DT1033" s="29"/>
      <c r="DU1033" s="29"/>
      <c r="DV1033" s="29"/>
      <c r="DW1033" s="29"/>
      <c r="DX1033" s="29"/>
      <c r="DY1033" s="29"/>
      <c r="DZ1033" s="29"/>
      <c r="EA1033" s="29"/>
      <c r="EB1033" s="29"/>
      <c r="EC1033" s="29"/>
      <c r="ED1033" s="29"/>
      <c r="EE1033" s="29"/>
      <c r="EF1033" s="29"/>
      <c r="EG1033" s="29"/>
      <c r="EH1033" s="29"/>
      <c r="EI1033" s="29"/>
      <c r="EJ1033" s="29"/>
      <c r="EK1033" s="29"/>
      <c r="EL1033" s="29"/>
      <c r="EM1033" s="29"/>
      <c r="EN1033" s="29"/>
      <c r="EO1033" s="29"/>
      <c r="EP1033" s="29"/>
      <c r="EQ1033" s="29"/>
      <c r="ER1033" s="29"/>
      <c r="ES1033" s="29"/>
      <c r="ET1033" s="29"/>
      <c r="EU1033" s="29"/>
      <c r="EV1033" s="29"/>
      <c r="EW1033" s="29"/>
      <c r="EX1033" s="29"/>
      <c r="EY1033" s="29"/>
      <c r="EZ1033" s="29"/>
      <c r="FA1033" s="119"/>
      <c r="FB1033" s="119"/>
      <c r="FC1033" s="119"/>
      <c r="FD1033" s="119"/>
      <c r="FE1033" s="119"/>
      <c r="FF1033" s="119"/>
      <c r="FG1033" s="119"/>
      <c r="FH1033" s="119"/>
      <c r="FI1033" s="119"/>
    </row>
    <row r="1034" spans="1:165" s="45" customFormat="1" x14ac:dyDescent="0.25">
      <c r="A1034" s="29"/>
      <c r="B1034" s="35"/>
      <c r="C1034" s="35"/>
      <c r="D1034" s="4"/>
      <c r="E1034" s="35"/>
      <c r="F1034" s="4"/>
      <c r="G1034" s="35"/>
      <c r="I1034" s="35"/>
      <c r="K1034" s="11"/>
      <c r="M1034" s="4"/>
      <c r="N1034" s="46"/>
      <c r="P1034" s="35"/>
      <c r="Q1034" s="29"/>
      <c r="R1034" s="35"/>
      <c r="T1034" s="23"/>
      <c r="U1034" s="23"/>
      <c r="V1034" s="96"/>
      <c r="W1034" s="96"/>
      <c r="X1034" s="23"/>
      <c r="Y1034" s="96"/>
      <c r="Z1034" s="96"/>
      <c r="AA1034" s="23"/>
      <c r="AB1034" s="96"/>
      <c r="AC1034" s="96"/>
      <c r="AD1034" s="23"/>
      <c r="AE1034" s="96"/>
      <c r="AF1034" s="96"/>
      <c r="AG1034" s="23"/>
      <c r="AH1034" s="96"/>
      <c r="AI1034" s="96"/>
      <c r="AJ1034" s="23"/>
      <c r="AK1034" s="96"/>
      <c r="AL1034" s="96"/>
      <c r="AM1034" s="23"/>
      <c r="AN1034" s="96"/>
      <c r="AO1034" s="96"/>
      <c r="AP1034" s="23"/>
      <c r="AQ1034" s="96"/>
      <c r="AR1034" s="96"/>
      <c r="AS1034" s="23"/>
      <c r="AT1034" s="4"/>
      <c r="AU1034" s="4"/>
      <c r="AV1034" s="35"/>
      <c r="AW1034" s="4"/>
      <c r="AX1034" s="156"/>
      <c r="AY1034" s="104"/>
      <c r="AZ1034" s="7"/>
      <c r="BA1034" s="12"/>
      <c r="BB1034" s="12"/>
      <c r="BC1034" s="7"/>
      <c r="BD1034" s="12"/>
      <c r="BE1034" s="12"/>
      <c r="BF1034" s="4"/>
      <c r="BG1034" s="12"/>
      <c r="BH1034" s="36"/>
      <c r="BI1034" s="147"/>
      <c r="BJ1034" s="12"/>
      <c r="BK1034" s="36"/>
      <c r="BL1034" s="147"/>
      <c r="BM1034" s="12"/>
      <c r="BN1034" s="36"/>
      <c r="BO1034" s="147"/>
      <c r="BP1034" s="160"/>
      <c r="BQ1034" s="14"/>
      <c r="BR1034" s="4"/>
      <c r="BS1034" s="4"/>
      <c r="BU1034" s="147"/>
      <c r="BV1034" s="4"/>
      <c r="BW1034" s="4"/>
      <c r="BX1034" s="147"/>
      <c r="BY1034" s="4"/>
      <c r="CA1034" s="147"/>
      <c r="CB1034" s="4"/>
      <c r="CD1034" s="147"/>
      <c r="CF1034" s="4"/>
      <c r="CG1034" s="9"/>
      <c r="CH1034" s="35"/>
      <c r="CI1034" s="4"/>
      <c r="CJ1034" s="145"/>
      <c r="CK1034" s="4"/>
      <c r="CL1034" s="4"/>
      <c r="CM1034" s="4"/>
      <c r="CN1034" s="4"/>
      <c r="CP1034" s="29"/>
      <c r="CQ1034" s="33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  <c r="DN1034" s="78"/>
      <c r="DO1034" s="78"/>
      <c r="DP1034" s="42"/>
      <c r="DQ1034" s="78"/>
      <c r="DR1034" s="101"/>
      <c r="DS1034" s="33"/>
      <c r="DT1034" s="29"/>
      <c r="DU1034" s="29"/>
      <c r="DV1034" s="29"/>
      <c r="DW1034" s="29"/>
      <c r="DX1034" s="29"/>
      <c r="DY1034" s="29"/>
      <c r="DZ1034" s="29"/>
      <c r="EA1034" s="29"/>
      <c r="EB1034" s="29"/>
      <c r="EC1034" s="29"/>
      <c r="ED1034" s="29"/>
      <c r="EE1034" s="29"/>
      <c r="EF1034" s="29"/>
      <c r="EG1034" s="29"/>
      <c r="EH1034" s="29"/>
      <c r="EI1034" s="29"/>
      <c r="EJ1034" s="29"/>
      <c r="EK1034" s="29"/>
      <c r="EL1034" s="29"/>
      <c r="EM1034" s="29"/>
      <c r="EN1034" s="29"/>
      <c r="EO1034" s="29"/>
      <c r="EP1034" s="29"/>
      <c r="EQ1034" s="29"/>
      <c r="ER1034" s="29"/>
      <c r="ES1034" s="29"/>
      <c r="ET1034" s="29"/>
      <c r="EU1034" s="29"/>
      <c r="EV1034" s="29"/>
      <c r="EW1034" s="29"/>
      <c r="EX1034" s="29"/>
      <c r="EY1034" s="29"/>
      <c r="EZ1034" s="29"/>
      <c r="FA1034" s="119"/>
      <c r="FB1034" s="119"/>
      <c r="FC1034" s="119"/>
      <c r="FD1034" s="119"/>
      <c r="FE1034" s="119"/>
      <c r="FF1034" s="119"/>
      <c r="FG1034" s="119"/>
      <c r="FH1034" s="119"/>
      <c r="FI1034" s="119"/>
    </row>
    <row r="1035" spans="1:165" s="45" customFormat="1" x14ac:dyDescent="0.25">
      <c r="A1035" s="29"/>
      <c r="B1035" s="35"/>
      <c r="C1035" s="35"/>
      <c r="D1035" s="4"/>
      <c r="E1035" s="35"/>
      <c r="F1035" s="4"/>
      <c r="G1035" s="35"/>
      <c r="I1035" s="35"/>
      <c r="K1035" s="11"/>
      <c r="M1035" s="4"/>
      <c r="N1035" s="46"/>
      <c r="P1035" s="35"/>
      <c r="Q1035" s="29"/>
      <c r="R1035" s="35"/>
      <c r="T1035" s="23"/>
      <c r="U1035" s="23"/>
      <c r="V1035" s="96"/>
      <c r="W1035" s="96"/>
      <c r="X1035" s="23"/>
      <c r="Y1035" s="96"/>
      <c r="Z1035" s="96"/>
      <c r="AA1035" s="23"/>
      <c r="AB1035" s="96"/>
      <c r="AC1035" s="96"/>
      <c r="AD1035" s="23"/>
      <c r="AE1035" s="96"/>
      <c r="AF1035" s="96"/>
      <c r="AG1035" s="23"/>
      <c r="AH1035" s="96"/>
      <c r="AI1035" s="96"/>
      <c r="AJ1035" s="23"/>
      <c r="AK1035" s="96"/>
      <c r="AL1035" s="96"/>
      <c r="AM1035" s="23"/>
      <c r="AN1035" s="96"/>
      <c r="AO1035" s="96"/>
      <c r="AP1035" s="23"/>
      <c r="AQ1035" s="96"/>
      <c r="AR1035" s="96"/>
      <c r="AS1035" s="23"/>
      <c r="AT1035" s="4"/>
      <c r="AU1035" s="4"/>
      <c r="AV1035" s="35"/>
      <c r="AW1035" s="4"/>
      <c r="AX1035" s="156"/>
      <c r="AY1035" s="104"/>
      <c r="AZ1035" s="7"/>
      <c r="BA1035" s="12"/>
      <c r="BB1035" s="12"/>
      <c r="BC1035" s="7"/>
      <c r="BD1035" s="12"/>
      <c r="BE1035" s="12"/>
      <c r="BF1035" s="4"/>
      <c r="BG1035" s="12"/>
      <c r="BH1035" s="36"/>
      <c r="BI1035" s="147"/>
      <c r="BJ1035" s="12"/>
      <c r="BK1035" s="36"/>
      <c r="BL1035" s="147"/>
      <c r="BM1035" s="12"/>
      <c r="BN1035" s="36"/>
      <c r="BO1035" s="147"/>
      <c r="BP1035" s="160"/>
      <c r="BQ1035" s="14"/>
      <c r="BR1035" s="4"/>
      <c r="BS1035" s="4"/>
      <c r="BU1035" s="147"/>
      <c r="BV1035" s="4"/>
      <c r="BW1035" s="4"/>
      <c r="BX1035" s="147"/>
      <c r="BY1035" s="4"/>
      <c r="CA1035" s="147"/>
      <c r="CB1035" s="4"/>
      <c r="CD1035" s="147"/>
      <c r="CF1035" s="4"/>
      <c r="CG1035" s="9"/>
      <c r="CH1035" s="35"/>
      <c r="CI1035" s="4"/>
      <c r="CJ1035" s="145"/>
      <c r="CK1035" s="4"/>
      <c r="CL1035" s="4"/>
      <c r="CM1035" s="4"/>
      <c r="CN1035" s="4"/>
      <c r="CP1035" s="29"/>
      <c r="CQ1035" s="33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  <c r="DN1035" s="78"/>
      <c r="DO1035" s="78"/>
      <c r="DP1035" s="42"/>
      <c r="DQ1035" s="78"/>
      <c r="DR1035" s="101"/>
      <c r="DS1035" s="33"/>
      <c r="DT1035" s="29"/>
      <c r="DU1035" s="29"/>
      <c r="DV1035" s="29"/>
      <c r="DW1035" s="29"/>
      <c r="DX1035" s="29"/>
      <c r="DY1035" s="29"/>
      <c r="DZ1035" s="29"/>
      <c r="EA1035" s="29"/>
      <c r="EB1035" s="29"/>
      <c r="EC1035" s="29"/>
      <c r="ED1035" s="29"/>
      <c r="EE1035" s="29"/>
      <c r="EF1035" s="29"/>
      <c r="EG1035" s="29"/>
      <c r="EH1035" s="29"/>
      <c r="EI1035" s="29"/>
      <c r="EJ1035" s="29"/>
      <c r="EK1035" s="29"/>
      <c r="EL1035" s="29"/>
      <c r="EM1035" s="29"/>
      <c r="EN1035" s="29"/>
      <c r="EO1035" s="29"/>
      <c r="EP1035" s="29"/>
      <c r="EQ1035" s="29"/>
      <c r="ER1035" s="29"/>
      <c r="ES1035" s="29"/>
      <c r="ET1035" s="29"/>
      <c r="EU1035" s="29"/>
      <c r="EV1035" s="29"/>
      <c r="EW1035" s="29"/>
      <c r="EX1035" s="29"/>
      <c r="EY1035" s="29"/>
      <c r="EZ1035" s="29"/>
      <c r="FA1035" s="119"/>
      <c r="FB1035" s="119"/>
      <c r="FC1035" s="119"/>
      <c r="FD1035" s="119"/>
      <c r="FE1035" s="119"/>
      <c r="FF1035" s="119"/>
      <c r="FG1035" s="119"/>
      <c r="FH1035" s="119"/>
      <c r="FI1035" s="119"/>
    </row>
    <row r="1036" spans="1:165" s="45" customFormat="1" x14ac:dyDescent="0.25">
      <c r="A1036" s="29"/>
      <c r="B1036" s="35"/>
      <c r="C1036" s="35"/>
      <c r="D1036" s="4"/>
      <c r="E1036" s="35"/>
      <c r="F1036" s="4"/>
      <c r="G1036" s="35"/>
      <c r="I1036" s="35"/>
      <c r="K1036" s="11"/>
      <c r="M1036" s="4"/>
      <c r="N1036" s="46"/>
      <c r="P1036" s="35"/>
      <c r="Q1036" s="29"/>
      <c r="R1036" s="35"/>
      <c r="T1036" s="23"/>
      <c r="U1036" s="23"/>
      <c r="V1036" s="96"/>
      <c r="W1036" s="96"/>
      <c r="X1036" s="23"/>
      <c r="Y1036" s="96"/>
      <c r="Z1036" s="96"/>
      <c r="AA1036" s="23"/>
      <c r="AB1036" s="96"/>
      <c r="AC1036" s="96"/>
      <c r="AD1036" s="23"/>
      <c r="AE1036" s="96"/>
      <c r="AF1036" s="96"/>
      <c r="AG1036" s="23"/>
      <c r="AH1036" s="96"/>
      <c r="AI1036" s="96"/>
      <c r="AJ1036" s="23"/>
      <c r="AK1036" s="96"/>
      <c r="AL1036" s="96"/>
      <c r="AM1036" s="23"/>
      <c r="AN1036" s="96"/>
      <c r="AO1036" s="96"/>
      <c r="AP1036" s="23"/>
      <c r="AQ1036" s="96"/>
      <c r="AR1036" s="96"/>
      <c r="AS1036" s="23"/>
      <c r="AT1036" s="4"/>
      <c r="AU1036" s="4"/>
      <c r="AV1036" s="35"/>
      <c r="AW1036" s="4"/>
      <c r="AX1036" s="156"/>
      <c r="AY1036" s="104"/>
      <c r="AZ1036" s="7"/>
      <c r="BA1036" s="12"/>
      <c r="BB1036" s="12"/>
      <c r="BC1036" s="7"/>
      <c r="BD1036" s="12"/>
      <c r="BE1036" s="12"/>
      <c r="BF1036" s="4"/>
      <c r="BG1036" s="12"/>
      <c r="BH1036" s="36"/>
      <c r="BI1036" s="147"/>
      <c r="BJ1036" s="12"/>
      <c r="BK1036" s="36"/>
      <c r="BL1036" s="147"/>
      <c r="BM1036" s="12"/>
      <c r="BN1036" s="36"/>
      <c r="BO1036" s="147"/>
      <c r="BP1036" s="160"/>
      <c r="BQ1036" s="14"/>
      <c r="BR1036" s="4"/>
      <c r="BS1036" s="4"/>
      <c r="BU1036" s="147"/>
      <c r="BV1036" s="4"/>
      <c r="BW1036" s="4"/>
      <c r="BX1036" s="147"/>
      <c r="BY1036" s="4"/>
      <c r="CA1036" s="147"/>
      <c r="CB1036" s="4"/>
      <c r="CD1036" s="147"/>
      <c r="CF1036" s="4"/>
      <c r="CG1036" s="9"/>
      <c r="CH1036" s="35"/>
      <c r="CI1036" s="4"/>
      <c r="CJ1036" s="145"/>
      <c r="CK1036" s="4"/>
      <c r="CL1036" s="4"/>
      <c r="CM1036" s="4"/>
      <c r="CN1036" s="4"/>
      <c r="CP1036" s="29"/>
      <c r="CQ1036" s="33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  <c r="DN1036" s="78"/>
      <c r="DO1036" s="78"/>
      <c r="DP1036" s="42"/>
      <c r="DQ1036" s="78"/>
      <c r="DR1036" s="101"/>
      <c r="DS1036" s="33"/>
      <c r="DT1036" s="29"/>
      <c r="DU1036" s="29"/>
      <c r="DV1036" s="29"/>
      <c r="DW1036" s="29"/>
      <c r="DX1036" s="29"/>
      <c r="DY1036" s="29"/>
      <c r="DZ1036" s="29"/>
      <c r="EA1036" s="29"/>
      <c r="EB1036" s="29"/>
      <c r="EC1036" s="29"/>
      <c r="ED1036" s="29"/>
      <c r="EE1036" s="29"/>
      <c r="EF1036" s="29"/>
      <c r="EG1036" s="29"/>
      <c r="EH1036" s="29"/>
      <c r="EI1036" s="29"/>
      <c r="EJ1036" s="29"/>
      <c r="EK1036" s="29"/>
      <c r="EL1036" s="29"/>
      <c r="EM1036" s="29"/>
      <c r="EN1036" s="29"/>
      <c r="EO1036" s="29"/>
      <c r="EP1036" s="29"/>
      <c r="EQ1036" s="29"/>
      <c r="ER1036" s="29"/>
      <c r="ES1036" s="29"/>
      <c r="ET1036" s="29"/>
      <c r="EU1036" s="29"/>
      <c r="EV1036" s="29"/>
      <c r="EW1036" s="29"/>
      <c r="EX1036" s="29"/>
      <c r="EY1036" s="29"/>
      <c r="EZ1036" s="29"/>
      <c r="FA1036" s="119"/>
      <c r="FB1036" s="119"/>
      <c r="FC1036" s="119"/>
      <c r="FD1036" s="119"/>
      <c r="FE1036" s="119"/>
      <c r="FF1036" s="119"/>
      <c r="FG1036" s="119"/>
      <c r="FH1036" s="119"/>
      <c r="FI1036" s="119"/>
    </row>
    <row r="1037" spans="1:165" s="45" customFormat="1" x14ac:dyDescent="0.25">
      <c r="A1037" s="29"/>
      <c r="B1037" s="35"/>
      <c r="C1037" s="35"/>
      <c r="D1037" s="4"/>
      <c r="E1037" s="35"/>
      <c r="F1037" s="4"/>
      <c r="G1037" s="35"/>
      <c r="I1037" s="35"/>
      <c r="K1037" s="11"/>
      <c r="M1037" s="4"/>
      <c r="N1037" s="46"/>
      <c r="P1037" s="35"/>
      <c r="Q1037" s="29"/>
      <c r="R1037" s="35"/>
      <c r="T1037" s="23"/>
      <c r="U1037" s="23"/>
      <c r="V1037" s="96"/>
      <c r="W1037" s="96"/>
      <c r="X1037" s="23"/>
      <c r="Y1037" s="96"/>
      <c r="Z1037" s="96"/>
      <c r="AA1037" s="23"/>
      <c r="AB1037" s="96"/>
      <c r="AC1037" s="96"/>
      <c r="AD1037" s="23"/>
      <c r="AE1037" s="96"/>
      <c r="AF1037" s="96"/>
      <c r="AG1037" s="23"/>
      <c r="AH1037" s="96"/>
      <c r="AI1037" s="96"/>
      <c r="AJ1037" s="23"/>
      <c r="AK1037" s="96"/>
      <c r="AL1037" s="96"/>
      <c r="AM1037" s="23"/>
      <c r="AN1037" s="96"/>
      <c r="AO1037" s="96"/>
      <c r="AP1037" s="23"/>
      <c r="AQ1037" s="96"/>
      <c r="AR1037" s="96"/>
      <c r="AS1037" s="23"/>
      <c r="AT1037" s="4"/>
      <c r="AU1037" s="4"/>
      <c r="AV1037" s="35"/>
      <c r="AW1037" s="4"/>
      <c r="AX1037" s="156"/>
      <c r="AY1037" s="104"/>
      <c r="AZ1037" s="7"/>
      <c r="BA1037" s="12"/>
      <c r="BB1037" s="12"/>
      <c r="BC1037" s="7"/>
      <c r="BD1037" s="12"/>
      <c r="BE1037" s="12"/>
      <c r="BF1037" s="4"/>
      <c r="BG1037" s="12"/>
      <c r="BH1037" s="36"/>
      <c r="BI1037" s="147"/>
      <c r="BJ1037" s="12"/>
      <c r="BK1037" s="36"/>
      <c r="BL1037" s="147"/>
      <c r="BM1037" s="12"/>
      <c r="BN1037" s="36"/>
      <c r="BO1037" s="147"/>
      <c r="BP1037" s="160"/>
      <c r="BQ1037" s="14"/>
      <c r="BR1037" s="4"/>
      <c r="BS1037" s="4"/>
      <c r="BU1037" s="147"/>
      <c r="BV1037" s="4"/>
      <c r="BW1037" s="4"/>
      <c r="BX1037" s="147"/>
      <c r="BY1037" s="4"/>
      <c r="CA1037" s="147"/>
      <c r="CB1037" s="4"/>
      <c r="CD1037" s="147"/>
      <c r="CF1037" s="4"/>
      <c r="CG1037" s="9"/>
      <c r="CH1037" s="35"/>
      <c r="CI1037" s="4"/>
      <c r="CJ1037" s="145"/>
      <c r="CK1037" s="4"/>
      <c r="CL1037" s="4"/>
      <c r="CM1037" s="4"/>
      <c r="CN1037" s="4"/>
      <c r="CP1037" s="29"/>
      <c r="CQ1037" s="33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  <c r="DN1037" s="78"/>
      <c r="DO1037" s="78"/>
      <c r="DP1037" s="42"/>
      <c r="DQ1037" s="78"/>
      <c r="DR1037" s="101"/>
      <c r="DS1037" s="33"/>
      <c r="DT1037" s="29"/>
      <c r="DU1037" s="29"/>
      <c r="DV1037" s="29"/>
      <c r="DW1037" s="29"/>
      <c r="DX1037" s="29"/>
      <c r="DY1037" s="29"/>
      <c r="DZ1037" s="29"/>
      <c r="EA1037" s="29"/>
      <c r="EB1037" s="29"/>
      <c r="EC1037" s="29"/>
      <c r="ED1037" s="29"/>
      <c r="EE1037" s="29"/>
      <c r="EF1037" s="29"/>
      <c r="EG1037" s="29"/>
      <c r="EH1037" s="29"/>
      <c r="EI1037" s="29"/>
      <c r="EJ1037" s="29"/>
      <c r="EK1037" s="29"/>
      <c r="EL1037" s="29"/>
      <c r="EM1037" s="29"/>
      <c r="EN1037" s="29"/>
      <c r="EO1037" s="29"/>
      <c r="EP1037" s="29"/>
      <c r="EQ1037" s="29"/>
      <c r="ER1037" s="29"/>
      <c r="ES1037" s="29"/>
      <c r="ET1037" s="29"/>
      <c r="EU1037" s="29"/>
      <c r="EV1037" s="29"/>
      <c r="EW1037" s="29"/>
      <c r="EX1037" s="29"/>
      <c r="EY1037" s="29"/>
      <c r="EZ1037" s="29"/>
      <c r="FA1037" s="119"/>
      <c r="FB1037" s="119"/>
      <c r="FC1037" s="119"/>
      <c r="FD1037" s="119"/>
      <c r="FE1037" s="119"/>
      <c r="FF1037" s="119"/>
      <c r="FG1037" s="119"/>
      <c r="FH1037" s="119"/>
      <c r="FI1037" s="119"/>
    </row>
    <row r="1038" spans="1:165" s="45" customFormat="1" x14ac:dyDescent="0.25">
      <c r="A1038" s="29"/>
      <c r="B1038" s="35"/>
      <c r="C1038" s="35"/>
      <c r="D1038" s="4"/>
      <c r="E1038" s="35"/>
      <c r="F1038" s="4"/>
      <c r="G1038" s="35"/>
      <c r="I1038" s="35"/>
      <c r="K1038" s="11"/>
      <c r="M1038" s="4"/>
      <c r="N1038" s="46"/>
      <c r="P1038" s="35"/>
      <c r="Q1038" s="29"/>
      <c r="R1038" s="35"/>
      <c r="T1038" s="23"/>
      <c r="U1038" s="23"/>
      <c r="V1038" s="96"/>
      <c r="W1038" s="96"/>
      <c r="X1038" s="23"/>
      <c r="Y1038" s="96"/>
      <c r="Z1038" s="96"/>
      <c r="AA1038" s="23"/>
      <c r="AB1038" s="96"/>
      <c r="AC1038" s="96"/>
      <c r="AD1038" s="23"/>
      <c r="AE1038" s="96"/>
      <c r="AF1038" s="96"/>
      <c r="AG1038" s="23"/>
      <c r="AH1038" s="96"/>
      <c r="AI1038" s="96"/>
      <c r="AJ1038" s="23"/>
      <c r="AK1038" s="96"/>
      <c r="AL1038" s="96"/>
      <c r="AM1038" s="23"/>
      <c r="AN1038" s="96"/>
      <c r="AO1038" s="96"/>
      <c r="AP1038" s="23"/>
      <c r="AQ1038" s="96"/>
      <c r="AR1038" s="96"/>
      <c r="AS1038" s="23"/>
      <c r="AT1038" s="4"/>
      <c r="AU1038" s="4"/>
      <c r="AV1038" s="35"/>
      <c r="AW1038" s="4"/>
      <c r="AX1038" s="156"/>
      <c r="AY1038" s="104"/>
      <c r="AZ1038" s="7"/>
      <c r="BA1038" s="12"/>
      <c r="BB1038" s="12"/>
      <c r="BC1038" s="7"/>
      <c r="BD1038" s="12"/>
      <c r="BE1038" s="12"/>
      <c r="BF1038" s="4"/>
      <c r="BG1038" s="12"/>
      <c r="BH1038" s="36"/>
      <c r="BI1038" s="147"/>
      <c r="BJ1038" s="12"/>
      <c r="BK1038" s="36"/>
      <c r="BL1038" s="147"/>
      <c r="BM1038" s="12"/>
      <c r="BN1038" s="36"/>
      <c r="BO1038" s="147"/>
      <c r="BP1038" s="160"/>
      <c r="BQ1038" s="14"/>
      <c r="BR1038" s="4"/>
      <c r="BS1038" s="4"/>
      <c r="BU1038" s="147"/>
      <c r="BV1038" s="4"/>
      <c r="BW1038" s="4"/>
      <c r="BX1038" s="147"/>
      <c r="BY1038" s="4"/>
      <c r="CA1038" s="147"/>
      <c r="CB1038" s="4"/>
      <c r="CD1038" s="147"/>
      <c r="CF1038" s="4"/>
      <c r="CG1038" s="9"/>
      <c r="CH1038" s="35"/>
      <c r="CI1038" s="4"/>
      <c r="CJ1038" s="145"/>
      <c r="CK1038" s="4"/>
      <c r="CL1038" s="4"/>
      <c r="CM1038" s="4"/>
      <c r="CN1038" s="4"/>
      <c r="CP1038" s="29"/>
      <c r="CQ1038" s="33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  <c r="DN1038" s="78"/>
      <c r="DO1038" s="78"/>
      <c r="DP1038" s="42"/>
      <c r="DQ1038" s="78"/>
      <c r="DR1038" s="101"/>
      <c r="DS1038" s="33"/>
      <c r="DT1038" s="29"/>
      <c r="DU1038" s="29"/>
      <c r="DV1038" s="29"/>
      <c r="DW1038" s="29"/>
      <c r="DX1038" s="29"/>
      <c r="DY1038" s="29"/>
      <c r="DZ1038" s="29"/>
      <c r="EA1038" s="29"/>
      <c r="EB1038" s="29"/>
      <c r="EC1038" s="29"/>
      <c r="ED1038" s="29"/>
      <c r="EE1038" s="29"/>
      <c r="EF1038" s="29"/>
      <c r="EG1038" s="29"/>
      <c r="EH1038" s="29"/>
      <c r="EI1038" s="29"/>
      <c r="EJ1038" s="29"/>
      <c r="EK1038" s="29"/>
      <c r="EL1038" s="29"/>
      <c r="EM1038" s="29"/>
      <c r="EN1038" s="29"/>
      <c r="EO1038" s="29"/>
      <c r="EP1038" s="29"/>
      <c r="EQ1038" s="29"/>
      <c r="ER1038" s="29"/>
      <c r="ES1038" s="29"/>
      <c r="ET1038" s="29"/>
      <c r="EU1038" s="29"/>
      <c r="EV1038" s="29"/>
      <c r="EW1038" s="29"/>
      <c r="EX1038" s="29"/>
      <c r="EY1038" s="29"/>
      <c r="EZ1038" s="29"/>
      <c r="FA1038" s="119"/>
      <c r="FB1038" s="119"/>
      <c r="FC1038" s="119"/>
      <c r="FD1038" s="119"/>
      <c r="FE1038" s="119"/>
      <c r="FF1038" s="119"/>
      <c r="FG1038" s="119"/>
      <c r="FH1038" s="119"/>
      <c r="FI1038" s="119"/>
    </row>
    <row r="1039" spans="1:165" s="45" customFormat="1" x14ac:dyDescent="0.25">
      <c r="A1039" s="29"/>
      <c r="B1039" s="35"/>
      <c r="C1039" s="35"/>
      <c r="D1039" s="4"/>
      <c r="E1039" s="35"/>
      <c r="F1039" s="4"/>
      <c r="G1039" s="35"/>
      <c r="I1039" s="35"/>
      <c r="K1039" s="11"/>
      <c r="M1039" s="4"/>
      <c r="N1039" s="46"/>
      <c r="P1039" s="35"/>
      <c r="Q1039" s="29"/>
      <c r="R1039" s="35"/>
      <c r="T1039" s="23"/>
      <c r="U1039" s="23"/>
      <c r="V1039" s="96"/>
      <c r="W1039" s="96"/>
      <c r="X1039" s="23"/>
      <c r="Y1039" s="96"/>
      <c r="Z1039" s="96"/>
      <c r="AA1039" s="23"/>
      <c r="AB1039" s="96"/>
      <c r="AC1039" s="96"/>
      <c r="AD1039" s="23"/>
      <c r="AE1039" s="96"/>
      <c r="AF1039" s="96"/>
      <c r="AG1039" s="23"/>
      <c r="AH1039" s="96"/>
      <c r="AI1039" s="96"/>
      <c r="AJ1039" s="23"/>
      <c r="AK1039" s="96"/>
      <c r="AL1039" s="96"/>
      <c r="AM1039" s="23"/>
      <c r="AN1039" s="96"/>
      <c r="AO1039" s="96"/>
      <c r="AP1039" s="23"/>
      <c r="AQ1039" s="96"/>
      <c r="AR1039" s="96"/>
      <c r="AS1039" s="23"/>
      <c r="AT1039" s="4"/>
      <c r="AU1039" s="4"/>
      <c r="AV1039" s="35"/>
      <c r="AW1039" s="4"/>
      <c r="AX1039" s="156"/>
      <c r="AY1039" s="104"/>
      <c r="AZ1039" s="7"/>
      <c r="BA1039" s="12"/>
      <c r="BB1039" s="12"/>
      <c r="BC1039" s="7"/>
      <c r="BD1039" s="12"/>
      <c r="BE1039" s="12"/>
      <c r="BF1039" s="4"/>
      <c r="BG1039" s="12"/>
      <c r="BH1039" s="36"/>
      <c r="BI1039" s="147"/>
      <c r="BJ1039" s="12"/>
      <c r="BK1039" s="36"/>
      <c r="BL1039" s="147"/>
      <c r="BM1039" s="12"/>
      <c r="BN1039" s="36"/>
      <c r="BO1039" s="147"/>
      <c r="BP1039" s="160"/>
      <c r="BQ1039" s="14"/>
      <c r="BR1039" s="4"/>
      <c r="BS1039" s="4"/>
      <c r="BU1039" s="147"/>
      <c r="BV1039" s="4"/>
      <c r="BW1039" s="4"/>
      <c r="BX1039" s="147"/>
      <c r="BY1039" s="4"/>
      <c r="CA1039" s="147"/>
      <c r="CB1039" s="4"/>
      <c r="CD1039" s="147"/>
      <c r="CF1039" s="4"/>
      <c r="CG1039" s="9"/>
      <c r="CH1039" s="35"/>
      <c r="CI1039" s="4"/>
      <c r="CJ1039" s="145"/>
      <c r="CK1039" s="4"/>
      <c r="CL1039" s="4"/>
      <c r="CM1039" s="4"/>
      <c r="CN1039" s="4"/>
      <c r="CP1039" s="29"/>
      <c r="CQ1039" s="33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  <c r="DN1039" s="78"/>
      <c r="DO1039" s="78"/>
      <c r="DP1039" s="42"/>
      <c r="DQ1039" s="78"/>
      <c r="DR1039" s="101"/>
      <c r="DS1039" s="33"/>
      <c r="DT1039" s="29"/>
      <c r="DU1039" s="29"/>
      <c r="DV1039" s="29"/>
      <c r="DW1039" s="29"/>
      <c r="DX1039" s="29"/>
      <c r="DY1039" s="29"/>
      <c r="DZ1039" s="29"/>
      <c r="EA1039" s="29"/>
      <c r="EB1039" s="29"/>
      <c r="EC1039" s="29"/>
      <c r="ED1039" s="29"/>
      <c r="EE1039" s="29"/>
      <c r="EF1039" s="29"/>
      <c r="EG1039" s="29"/>
      <c r="EH1039" s="29"/>
      <c r="EI1039" s="29"/>
      <c r="EJ1039" s="29"/>
      <c r="EK1039" s="29"/>
      <c r="EL1039" s="29"/>
      <c r="EM1039" s="29"/>
      <c r="EN1039" s="29"/>
      <c r="EO1039" s="29"/>
      <c r="EP1039" s="29"/>
      <c r="EQ1039" s="29"/>
      <c r="ER1039" s="29"/>
      <c r="ES1039" s="29"/>
      <c r="ET1039" s="29"/>
      <c r="EU1039" s="29"/>
      <c r="EV1039" s="29"/>
      <c r="EW1039" s="29"/>
      <c r="EX1039" s="29"/>
      <c r="EY1039" s="29"/>
      <c r="EZ1039" s="29"/>
      <c r="FA1039" s="119"/>
      <c r="FB1039" s="119"/>
      <c r="FC1039" s="119"/>
      <c r="FD1039" s="119"/>
      <c r="FE1039" s="119"/>
      <c r="FF1039" s="119"/>
      <c r="FG1039" s="119"/>
      <c r="FH1039" s="119"/>
      <c r="FI1039" s="119"/>
    </row>
    <row r="1040" spans="1:165" s="45" customFormat="1" x14ac:dyDescent="0.25">
      <c r="A1040" s="29"/>
      <c r="B1040" s="35"/>
      <c r="C1040" s="35"/>
      <c r="D1040" s="4"/>
      <c r="E1040" s="35"/>
      <c r="F1040" s="4"/>
      <c r="G1040" s="35"/>
      <c r="I1040" s="35"/>
      <c r="K1040" s="11"/>
      <c r="M1040" s="4"/>
      <c r="N1040" s="46"/>
      <c r="P1040" s="35"/>
      <c r="Q1040" s="29"/>
      <c r="R1040" s="35"/>
      <c r="T1040" s="23"/>
      <c r="U1040" s="23"/>
      <c r="V1040" s="96"/>
      <c r="W1040" s="96"/>
      <c r="X1040" s="23"/>
      <c r="Y1040" s="96"/>
      <c r="Z1040" s="96"/>
      <c r="AA1040" s="23"/>
      <c r="AB1040" s="96"/>
      <c r="AC1040" s="96"/>
      <c r="AD1040" s="23"/>
      <c r="AE1040" s="96"/>
      <c r="AF1040" s="96"/>
      <c r="AG1040" s="23"/>
      <c r="AH1040" s="96"/>
      <c r="AI1040" s="96"/>
      <c r="AJ1040" s="23"/>
      <c r="AK1040" s="96"/>
      <c r="AL1040" s="96"/>
      <c r="AM1040" s="23"/>
      <c r="AN1040" s="96"/>
      <c r="AO1040" s="96"/>
      <c r="AP1040" s="23"/>
      <c r="AQ1040" s="96"/>
      <c r="AR1040" s="96"/>
      <c r="AS1040" s="23"/>
      <c r="AT1040" s="4"/>
      <c r="AU1040" s="4"/>
      <c r="AV1040" s="35"/>
      <c r="AW1040" s="4"/>
      <c r="AX1040" s="156"/>
      <c r="AY1040" s="104"/>
      <c r="AZ1040" s="7"/>
      <c r="BA1040" s="12"/>
      <c r="BB1040" s="12"/>
      <c r="BC1040" s="7"/>
      <c r="BD1040" s="12"/>
      <c r="BE1040" s="12"/>
      <c r="BF1040" s="4"/>
      <c r="BG1040" s="12"/>
      <c r="BH1040" s="36"/>
      <c r="BI1040" s="147"/>
      <c r="BJ1040" s="12"/>
      <c r="BK1040" s="36"/>
      <c r="BL1040" s="147"/>
      <c r="BM1040" s="12"/>
      <c r="BN1040" s="36"/>
      <c r="BO1040" s="147"/>
      <c r="BP1040" s="160"/>
      <c r="BQ1040" s="14"/>
      <c r="BR1040" s="4"/>
      <c r="BS1040" s="4"/>
      <c r="BU1040" s="147"/>
      <c r="BV1040" s="4"/>
      <c r="BW1040" s="4"/>
      <c r="BX1040" s="147"/>
      <c r="BY1040" s="4"/>
      <c r="CA1040" s="147"/>
      <c r="CB1040" s="4"/>
      <c r="CD1040" s="147"/>
      <c r="CF1040" s="4"/>
      <c r="CG1040" s="9"/>
      <c r="CH1040" s="35"/>
      <c r="CI1040" s="4"/>
      <c r="CJ1040" s="145"/>
      <c r="CK1040" s="4"/>
      <c r="CL1040" s="4"/>
      <c r="CM1040" s="4"/>
      <c r="CN1040" s="4"/>
      <c r="CP1040" s="29"/>
      <c r="CQ1040" s="33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  <c r="DN1040" s="78"/>
      <c r="DO1040" s="78"/>
      <c r="DP1040" s="42"/>
      <c r="DQ1040" s="78"/>
      <c r="DR1040" s="101"/>
      <c r="DS1040" s="33"/>
      <c r="DT1040" s="29"/>
      <c r="DU1040" s="29"/>
      <c r="DV1040" s="29"/>
      <c r="DW1040" s="29"/>
      <c r="DX1040" s="29"/>
      <c r="DY1040" s="29"/>
      <c r="DZ1040" s="29"/>
      <c r="EA1040" s="29"/>
      <c r="EB1040" s="29"/>
      <c r="EC1040" s="29"/>
      <c r="ED1040" s="29"/>
      <c r="EE1040" s="29"/>
      <c r="EF1040" s="29"/>
      <c r="EG1040" s="29"/>
      <c r="EH1040" s="29"/>
      <c r="EI1040" s="29"/>
      <c r="EJ1040" s="29"/>
      <c r="EK1040" s="29"/>
      <c r="EL1040" s="29"/>
      <c r="EM1040" s="29"/>
      <c r="EN1040" s="29"/>
      <c r="EO1040" s="29"/>
      <c r="EP1040" s="29"/>
      <c r="EQ1040" s="29"/>
      <c r="ER1040" s="29"/>
      <c r="ES1040" s="29"/>
      <c r="ET1040" s="29"/>
      <c r="EU1040" s="29"/>
      <c r="EV1040" s="29"/>
      <c r="EW1040" s="29"/>
      <c r="EX1040" s="29"/>
      <c r="EY1040" s="29"/>
      <c r="EZ1040" s="29"/>
      <c r="FA1040" s="119"/>
      <c r="FB1040" s="119"/>
      <c r="FC1040" s="119"/>
      <c r="FD1040" s="119"/>
      <c r="FE1040" s="119"/>
      <c r="FF1040" s="119"/>
      <c r="FG1040" s="119"/>
      <c r="FH1040" s="119"/>
      <c r="FI1040" s="119"/>
    </row>
    <row r="1041" spans="1:165" s="45" customFormat="1" x14ac:dyDescent="0.25">
      <c r="A1041" s="29"/>
      <c r="B1041" s="35"/>
      <c r="C1041" s="35"/>
      <c r="D1041" s="4"/>
      <c r="E1041" s="35"/>
      <c r="F1041" s="4"/>
      <c r="G1041" s="35"/>
      <c r="I1041" s="35"/>
      <c r="K1041" s="11"/>
      <c r="M1041" s="4"/>
      <c r="N1041" s="46"/>
      <c r="P1041" s="35"/>
      <c r="Q1041" s="29"/>
      <c r="R1041" s="35"/>
      <c r="T1041" s="23"/>
      <c r="U1041" s="23"/>
      <c r="V1041" s="96"/>
      <c r="W1041" s="96"/>
      <c r="X1041" s="23"/>
      <c r="Y1041" s="96"/>
      <c r="Z1041" s="96"/>
      <c r="AA1041" s="23"/>
      <c r="AB1041" s="96"/>
      <c r="AC1041" s="96"/>
      <c r="AD1041" s="23"/>
      <c r="AE1041" s="96"/>
      <c r="AF1041" s="96"/>
      <c r="AG1041" s="23"/>
      <c r="AH1041" s="96"/>
      <c r="AI1041" s="96"/>
      <c r="AJ1041" s="23"/>
      <c r="AK1041" s="96"/>
      <c r="AL1041" s="96"/>
      <c r="AM1041" s="23"/>
      <c r="AN1041" s="96"/>
      <c r="AO1041" s="96"/>
      <c r="AP1041" s="23"/>
      <c r="AQ1041" s="96"/>
      <c r="AR1041" s="96"/>
      <c r="AS1041" s="23"/>
      <c r="AT1041" s="4"/>
      <c r="AU1041" s="4"/>
      <c r="AV1041" s="35"/>
      <c r="AW1041" s="4"/>
      <c r="AX1041" s="156"/>
      <c r="AY1041" s="104"/>
      <c r="AZ1041" s="7"/>
      <c r="BA1041" s="12"/>
      <c r="BB1041" s="12"/>
      <c r="BC1041" s="7"/>
      <c r="BD1041" s="12"/>
      <c r="BE1041" s="12"/>
      <c r="BF1041" s="4"/>
      <c r="BG1041" s="12"/>
      <c r="BH1041" s="36"/>
      <c r="BI1041" s="147"/>
      <c r="BJ1041" s="12"/>
      <c r="BK1041" s="36"/>
      <c r="BL1041" s="147"/>
      <c r="BM1041" s="12"/>
      <c r="BN1041" s="36"/>
      <c r="BO1041" s="147"/>
      <c r="BP1041" s="160"/>
      <c r="BQ1041" s="14"/>
      <c r="BR1041" s="4"/>
      <c r="BS1041" s="4"/>
      <c r="BU1041" s="147"/>
      <c r="BV1041" s="4"/>
      <c r="BW1041" s="4"/>
      <c r="BX1041" s="147"/>
      <c r="BY1041" s="4"/>
      <c r="CA1041" s="147"/>
      <c r="CB1041" s="4"/>
      <c r="CD1041" s="147"/>
      <c r="CF1041" s="4"/>
      <c r="CG1041" s="9"/>
      <c r="CH1041" s="35"/>
      <c r="CI1041" s="4"/>
      <c r="CJ1041" s="145"/>
      <c r="CK1041" s="4"/>
      <c r="CL1041" s="4"/>
      <c r="CM1041" s="4"/>
      <c r="CN1041" s="4"/>
      <c r="CP1041" s="29"/>
      <c r="CQ1041" s="33"/>
      <c r="CR1041" s="78"/>
      <c r="CS1041" s="78"/>
      <c r="CT1041" s="78"/>
      <c r="CU1041" s="78"/>
      <c r="CV1041" s="78"/>
      <c r="CW1041" s="78"/>
      <c r="CX1041" s="78"/>
      <c r="CY1041" s="78"/>
      <c r="CZ1041" s="78"/>
      <c r="DA1041" s="78"/>
      <c r="DB1041" s="78"/>
      <c r="DC1041" s="78"/>
      <c r="DD1041" s="78"/>
      <c r="DE1041" s="78"/>
      <c r="DF1041" s="78"/>
      <c r="DG1041" s="78"/>
      <c r="DH1041" s="78"/>
      <c r="DI1041" s="78"/>
      <c r="DJ1041" s="78"/>
      <c r="DK1041" s="78"/>
      <c r="DL1041" s="78"/>
      <c r="DM1041" s="78"/>
      <c r="DN1041" s="78"/>
      <c r="DO1041" s="78"/>
      <c r="DP1041" s="42"/>
      <c r="DQ1041" s="78"/>
      <c r="DR1041" s="101"/>
      <c r="DS1041" s="33"/>
      <c r="DT1041" s="29"/>
      <c r="DU1041" s="29"/>
      <c r="DV1041" s="29"/>
      <c r="DW1041" s="29"/>
      <c r="DX1041" s="29"/>
      <c r="DY1041" s="29"/>
      <c r="DZ1041" s="29"/>
      <c r="EA1041" s="29"/>
      <c r="EB1041" s="29"/>
      <c r="EC1041" s="29"/>
      <c r="ED1041" s="29"/>
      <c r="EE1041" s="29"/>
      <c r="EF1041" s="29"/>
      <c r="EG1041" s="29"/>
      <c r="EH1041" s="29"/>
      <c r="EI1041" s="29"/>
      <c r="EJ1041" s="29"/>
      <c r="EK1041" s="29"/>
      <c r="EL1041" s="29"/>
      <c r="EM1041" s="29"/>
      <c r="EN1041" s="29"/>
      <c r="EO1041" s="29"/>
      <c r="EP1041" s="29"/>
      <c r="EQ1041" s="29"/>
      <c r="ER1041" s="29"/>
      <c r="ES1041" s="29"/>
      <c r="ET1041" s="29"/>
      <c r="EU1041" s="29"/>
      <c r="EV1041" s="29"/>
      <c r="EW1041" s="29"/>
      <c r="EX1041" s="29"/>
      <c r="EY1041" s="29"/>
      <c r="EZ1041" s="29"/>
      <c r="FA1041" s="119"/>
      <c r="FB1041" s="119"/>
      <c r="FC1041" s="119"/>
      <c r="FD1041" s="119"/>
      <c r="FE1041" s="119"/>
      <c r="FF1041" s="119"/>
      <c r="FG1041" s="119"/>
      <c r="FH1041" s="119"/>
      <c r="FI1041" s="119"/>
    </row>
    <row r="1042" spans="1:165" s="45" customFormat="1" x14ac:dyDescent="0.25">
      <c r="A1042" s="29"/>
      <c r="B1042" s="35"/>
      <c r="C1042" s="35"/>
      <c r="D1042" s="4"/>
      <c r="E1042" s="35"/>
      <c r="F1042" s="4"/>
      <c r="G1042" s="35"/>
      <c r="I1042" s="35"/>
      <c r="K1042" s="11"/>
      <c r="M1042" s="4"/>
      <c r="N1042" s="46"/>
      <c r="P1042" s="35"/>
      <c r="Q1042" s="29"/>
      <c r="R1042" s="35"/>
      <c r="T1042" s="23"/>
      <c r="U1042" s="23"/>
      <c r="V1042" s="96"/>
      <c r="W1042" s="96"/>
      <c r="X1042" s="23"/>
      <c r="Y1042" s="96"/>
      <c r="Z1042" s="96"/>
      <c r="AA1042" s="23"/>
      <c r="AB1042" s="96"/>
      <c r="AC1042" s="96"/>
      <c r="AD1042" s="23"/>
      <c r="AE1042" s="96"/>
      <c r="AF1042" s="96"/>
      <c r="AG1042" s="23"/>
      <c r="AH1042" s="96"/>
      <c r="AI1042" s="96"/>
      <c r="AJ1042" s="23"/>
      <c r="AK1042" s="96"/>
      <c r="AL1042" s="96"/>
      <c r="AM1042" s="23"/>
      <c r="AN1042" s="96"/>
      <c r="AO1042" s="96"/>
      <c r="AP1042" s="23"/>
      <c r="AQ1042" s="96"/>
      <c r="AR1042" s="96"/>
      <c r="AS1042" s="23"/>
      <c r="AT1042" s="4"/>
      <c r="AU1042" s="4"/>
      <c r="AV1042" s="35"/>
      <c r="AW1042" s="4"/>
      <c r="AX1042" s="156"/>
      <c r="AY1042" s="104"/>
      <c r="AZ1042" s="7"/>
      <c r="BA1042" s="12"/>
      <c r="BB1042" s="12"/>
      <c r="BC1042" s="7"/>
      <c r="BD1042" s="12"/>
      <c r="BE1042" s="12"/>
      <c r="BF1042" s="4"/>
      <c r="BG1042" s="12"/>
      <c r="BH1042" s="36"/>
      <c r="BI1042" s="147"/>
      <c r="BJ1042" s="12"/>
      <c r="BK1042" s="36"/>
      <c r="BL1042" s="147"/>
      <c r="BM1042" s="12"/>
      <c r="BN1042" s="36"/>
      <c r="BO1042" s="147"/>
      <c r="BP1042" s="160"/>
      <c r="BQ1042" s="14"/>
      <c r="BR1042" s="4"/>
      <c r="BS1042" s="4"/>
      <c r="BU1042" s="147"/>
      <c r="BV1042" s="4"/>
      <c r="BW1042" s="4"/>
      <c r="BX1042" s="147"/>
      <c r="BY1042" s="4"/>
      <c r="CA1042" s="147"/>
      <c r="CB1042" s="4"/>
      <c r="CD1042" s="147"/>
      <c r="CF1042" s="4"/>
      <c r="CG1042" s="9"/>
      <c r="CH1042" s="35"/>
      <c r="CI1042" s="4"/>
      <c r="CJ1042" s="145"/>
      <c r="CK1042" s="4"/>
      <c r="CL1042" s="4"/>
      <c r="CM1042" s="4"/>
      <c r="CN1042" s="4"/>
      <c r="CP1042" s="29"/>
      <c r="CQ1042" s="33"/>
      <c r="CR1042" s="78"/>
      <c r="CS1042" s="78"/>
      <c r="CT1042" s="78"/>
      <c r="CU1042" s="78"/>
      <c r="CV1042" s="78"/>
      <c r="CW1042" s="78"/>
      <c r="CX1042" s="78"/>
      <c r="CY1042" s="78"/>
      <c r="CZ1042" s="78"/>
      <c r="DA1042" s="78"/>
      <c r="DB1042" s="78"/>
      <c r="DC1042" s="78"/>
      <c r="DD1042" s="78"/>
      <c r="DE1042" s="78"/>
      <c r="DF1042" s="78"/>
      <c r="DG1042" s="78"/>
      <c r="DH1042" s="78"/>
      <c r="DI1042" s="78"/>
      <c r="DJ1042" s="78"/>
      <c r="DK1042" s="78"/>
      <c r="DL1042" s="78"/>
      <c r="DM1042" s="78"/>
      <c r="DN1042" s="78"/>
      <c r="DO1042" s="78"/>
      <c r="DP1042" s="42"/>
      <c r="DQ1042" s="78"/>
      <c r="DR1042" s="101"/>
      <c r="DS1042" s="33"/>
      <c r="DT1042" s="29"/>
      <c r="DU1042" s="29"/>
      <c r="DV1042" s="29"/>
      <c r="DW1042" s="29"/>
      <c r="DX1042" s="29"/>
      <c r="DY1042" s="29"/>
      <c r="DZ1042" s="29"/>
      <c r="EA1042" s="29"/>
      <c r="EB1042" s="29"/>
      <c r="EC1042" s="29"/>
      <c r="ED1042" s="29"/>
      <c r="EE1042" s="29"/>
      <c r="EF1042" s="29"/>
      <c r="EG1042" s="29"/>
      <c r="EH1042" s="29"/>
      <c r="EI1042" s="29"/>
      <c r="EJ1042" s="29"/>
      <c r="EK1042" s="29"/>
      <c r="EL1042" s="29"/>
      <c r="EM1042" s="29"/>
      <c r="EN1042" s="29"/>
      <c r="EO1042" s="29"/>
      <c r="EP1042" s="29"/>
      <c r="EQ1042" s="29"/>
      <c r="ER1042" s="29"/>
      <c r="ES1042" s="29"/>
      <c r="ET1042" s="29"/>
      <c r="EU1042" s="29"/>
      <c r="EV1042" s="29"/>
      <c r="EW1042" s="29"/>
      <c r="EX1042" s="29"/>
      <c r="EY1042" s="29"/>
      <c r="EZ1042" s="29"/>
      <c r="FA1042" s="119"/>
      <c r="FB1042" s="119"/>
      <c r="FC1042" s="119"/>
      <c r="FD1042" s="119"/>
      <c r="FE1042" s="119"/>
      <c r="FF1042" s="119"/>
      <c r="FG1042" s="119"/>
      <c r="FH1042" s="119"/>
      <c r="FI1042" s="119"/>
    </row>
    <row r="1043" spans="1:165" s="45" customFormat="1" x14ac:dyDescent="0.25">
      <c r="A1043" s="29"/>
      <c r="B1043" s="35"/>
      <c r="C1043" s="35"/>
      <c r="D1043" s="4"/>
      <c r="E1043" s="35"/>
      <c r="F1043" s="4"/>
      <c r="G1043" s="35"/>
      <c r="I1043" s="35"/>
      <c r="K1043" s="11"/>
      <c r="M1043" s="4"/>
      <c r="N1043" s="46"/>
      <c r="P1043" s="35"/>
      <c r="Q1043" s="29"/>
      <c r="R1043" s="35"/>
      <c r="T1043" s="23"/>
      <c r="U1043" s="23"/>
      <c r="V1043" s="96"/>
      <c r="W1043" s="96"/>
      <c r="X1043" s="23"/>
      <c r="Y1043" s="96"/>
      <c r="Z1043" s="96"/>
      <c r="AA1043" s="23"/>
      <c r="AB1043" s="96"/>
      <c r="AC1043" s="96"/>
      <c r="AD1043" s="23"/>
      <c r="AE1043" s="96"/>
      <c r="AF1043" s="96"/>
      <c r="AG1043" s="23"/>
      <c r="AH1043" s="96"/>
      <c r="AI1043" s="96"/>
      <c r="AJ1043" s="23"/>
      <c r="AK1043" s="96"/>
      <c r="AL1043" s="96"/>
      <c r="AM1043" s="23"/>
      <c r="AN1043" s="96"/>
      <c r="AO1043" s="96"/>
      <c r="AP1043" s="23"/>
      <c r="AQ1043" s="96"/>
      <c r="AR1043" s="96"/>
      <c r="AS1043" s="23"/>
      <c r="AT1043" s="4"/>
      <c r="AU1043" s="4"/>
      <c r="AV1043" s="35"/>
      <c r="AW1043" s="4"/>
      <c r="AX1043" s="156"/>
      <c r="AY1043" s="104"/>
      <c r="AZ1043" s="7"/>
      <c r="BA1043" s="12"/>
      <c r="BB1043" s="12"/>
      <c r="BC1043" s="7"/>
      <c r="BD1043" s="12"/>
      <c r="BE1043" s="12"/>
      <c r="BF1043" s="4"/>
      <c r="BG1043" s="12"/>
      <c r="BH1043" s="36"/>
      <c r="BI1043" s="147"/>
      <c r="BJ1043" s="12"/>
      <c r="BK1043" s="36"/>
      <c r="BL1043" s="147"/>
      <c r="BM1043" s="12"/>
      <c r="BN1043" s="36"/>
      <c r="BO1043" s="147"/>
      <c r="BP1043" s="160"/>
      <c r="BQ1043" s="14"/>
      <c r="BR1043" s="4"/>
      <c r="BS1043" s="4"/>
      <c r="BU1043" s="147"/>
      <c r="BV1043" s="4"/>
      <c r="BW1043" s="4"/>
      <c r="BX1043" s="147"/>
      <c r="BY1043" s="4"/>
      <c r="CA1043" s="147"/>
      <c r="CB1043" s="4"/>
      <c r="CD1043" s="147"/>
      <c r="CF1043" s="4"/>
      <c r="CG1043" s="9"/>
      <c r="CH1043" s="35"/>
      <c r="CI1043" s="4"/>
      <c r="CJ1043" s="145"/>
      <c r="CK1043" s="4"/>
      <c r="CL1043" s="4"/>
      <c r="CM1043" s="4"/>
      <c r="CN1043" s="4"/>
      <c r="CP1043" s="29"/>
      <c r="CQ1043" s="33"/>
      <c r="CR1043" s="78"/>
      <c r="CS1043" s="78"/>
      <c r="CT1043" s="78"/>
      <c r="CU1043" s="78"/>
      <c r="CV1043" s="78"/>
      <c r="CW1043" s="78"/>
      <c r="CX1043" s="78"/>
      <c r="CY1043" s="78"/>
      <c r="CZ1043" s="78"/>
      <c r="DA1043" s="78"/>
      <c r="DB1043" s="78"/>
      <c r="DC1043" s="78"/>
      <c r="DD1043" s="78"/>
      <c r="DE1043" s="78"/>
      <c r="DF1043" s="78"/>
      <c r="DG1043" s="78"/>
      <c r="DH1043" s="78"/>
      <c r="DI1043" s="78"/>
      <c r="DJ1043" s="78"/>
      <c r="DK1043" s="78"/>
      <c r="DL1043" s="78"/>
      <c r="DM1043" s="78"/>
      <c r="DN1043" s="78"/>
      <c r="DO1043" s="78"/>
      <c r="DP1043" s="42"/>
      <c r="DQ1043" s="78"/>
      <c r="DR1043" s="101"/>
      <c r="DS1043" s="33"/>
      <c r="DT1043" s="29"/>
      <c r="DU1043" s="29"/>
      <c r="DV1043" s="29"/>
      <c r="DW1043" s="29"/>
      <c r="DX1043" s="29"/>
      <c r="DY1043" s="29"/>
      <c r="DZ1043" s="29"/>
      <c r="EA1043" s="29"/>
      <c r="EB1043" s="29"/>
      <c r="EC1043" s="29"/>
      <c r="ED1043" s="29"/>
      <c r="EE1043" s="29"/>
      <c r="EF1043" s="29"/>
      <c r="EG1043" s="29"/>
      <c r="EH1043" s="29"/>
      <c r="EI1043" s="29"/>
      <c r="EJ1043" s="29"/>
      <c r="EK1043" s="29"/>
      <c r="EL1043" s="29"/>
      <c r="EM1043" s="29"/>
      <c r="EN1043" s="29"/>
      <c r="EO1043" s="29"/>
      <c r="EP1043" s="29"/>
      <c r="EQ1043" s="29"/>
      <c r="ER1043" s="29"/>
      <c r="ES1043" s="29"/>
      <c r="ET1043" s="29"/>
      <c r="EU1043" s="29"/>
      <c r="EV1043" s="29"/>
      <c r="EW1043" s="29"/>
      <c r="EX1043" s="29"/>
      <c r="EY1043" s="29"/>
      <c r="EZ1043" s="29"/>
      <c r="FA1043" s="119"/>
      <c r="FB1043" s="119"/>
      <c r="FC1043" s="119"/>
      <c r="FD1043" s="119"/>
      <c r="FE1043" s="119"/>
      <c r="FF1043" s="119"/>
      <c r="FG1043" s="119"/>
      <c r="FH1043" s="119"/>
      <c r="FI1043" s="119"/>
    </row>
    <row r="1044" spans="1:165" s="45" customFormat="1" x14ac:dyDescent="0.25">
      <c r="A1044" s="29"/>
      <c r="B1044" s="35"/>
      <c r="C1044" s="35"/>
      <c r="D1044" s="4"/>
      <c r="E1044" s="35"/>
      <c r="F1044" s="4"/>
      <c r="G1044" s="35"/>
      <c r="I1044" s="35"/>
      <c r="K1044" s="11"/>
      <c r="M1044" s="4"/>
      <c r="N1044" s="46"/>
      <c r="P1044" s="35"/>
      <c r="Q1044" s="29"/>
      <c r="R1044" s="35"/>
      <c r="T1044" s="23"/>
      <c r="U1044" s="23"/>
      <c r="V1044" s="96"/>
      <c r="W1044" s="96"/>
      <c r="X1044" s="23"/>
      <c r="Y1044" s="96"/>
      <c r="Z1044" s="96"/>
      <c r="AA1044" s="23"/>
      <c r="AB1044" s="96"/>
      <c r="AC1044" s="96"/>
      <c r="AD1044" s="23"/>
      <c r="AE1044" s="96"/>
      <c r="AF1044" s="96"/>
      <c r="AG1044" s="23"/>
      <c r="AH1044" s="96"/>
      <c r="AI1044" s="96"/>
      <c r="AJ1044" s="23"/>
      <c r="AK1044" s="96"/>
      <c r="AL1044" s="96"/>
      <c r="AM1044" s="23"/>
      <c r="AN1044" s="96"/>
      <c r="AO1044" s="96"/>
      <c r="AP1044" s="23"/>
      <c r="AQ1044" s="96"/>
      <c r="AR1044" s="96"/>
      <c r="AS1044" s="23"/>
      <c r="AT1044" s="4"/>
      <c r="AU1044" s="4"/>
      <c r="AV1044" s="35"/>
      <c r="AW1044" s="4"/>
      <c r="AX1044" s="156"/>
      <c r="AY1044" s="104"/>
      <c r="AZ1044" s="7"/>
      <c r="BA1044" s="12"/>
      <c r="BB1044" s="12"/>
      <c r="BC1044" s="7"/>
      <c r="BD1044" s="12"/>
      <c r="BE1044" s="12"/>
      <c r="BF1044" s="4"/>
      <c r="BG1044" s="12"/>
      <c r="BH1044" s="36"/>
      <c r="BI1044" s="147"/>
      <c r="BJ1044" s="12"/>
      <c r="BK1044" s="36"/>
      <c r="BL1044" s="147"/>
      <c r="BM1044" s="12"/>
      <c r="BN1044" s="36"/>
      <c r="BO1044" s="147"/>
      <c r="BP1044" s="160"/>
      <c r="BQ1044" s="14"/>
      <c r="BR1044" s="4"/>
      <c r="BS1044" s="4"/>
      <c r="BU1044" s="147"/>
      <c r="BV1044" s="4"/>
      <c r="BW1044" s="4"/>
      <c r="BX1044" s="147"/>
      <c r="BY1044" s="4"/>
      <c r="CA1044" s="147"/>
      <c r="CB1044" s="4"/>
      <c r="CD1044" s="147"/>
      <c r="CF1044" s="4"/>
      <c r="CG1044" s="9"/>
      <c r="CH1044" s="35"/>
      <c r="CI1044" s="4"/>
      <c r="CJ1044" s="145"/>
      <c r="CK1044" s="4"/>
      <c r="CL1044" s="4"/>
      <c r="CM1044" s="4"/>
      <c r="CN1044" s="4"/>
      <c r="CP1044" s="29"/>
      <c r="CQ1044" s="33"/>
      <c r="CR1044" s="78"/>
      <c r="CS1044" s="78"/>
      <c r="CT1044" s="78"/>
      <c r="CU1044" s="78"/>
      <c r="CV1044" s="78"/>
      <c r="CW1044" s="78"/>
      <c r="CX1044" s="78"/>
      <c r="CY1044" s="78"/>
      <c r="CZ1044" s="78"/>
      <c r="DA1044" s="78"/>
      <c r="DB1044" s="78"/>
      <c r="DC1044" s="78"/>
      <c r="DD1044" s="78"/>
      <c r="DE1044" s="78"/>
      <c r="DF1044" s="78"/>
      <c r="DG1044" s="78"/>
      <c r="DH1044" s="78"/>
      <c r="DI1044" s="78"/>
      <c r="DJ1044" s="78"/>
      <c r="DK1044" s="78"/>
      <c r="DL1044" s="78"/>
      <c r="DM1044" s="78"/>
      <c r="DN1044" s="78"/>
      <c r="DO1044" s="78"/>
      <c r="DP1044" s="42"/>
      <c r="DQ1044" s="78"/>
      <c r="DR1044" s="101"/>
      <c r="DS1044" s="33"/>
      <c r="DT1044" s="29"/>
      <c r="DU1044" s="29"/>
      <c r="DV1044" s="29"/>
      <c r="DW1044" s="29"/>
      <c r="DX1044" s="29"/>
      <c r="DY1044" s="29"/>
      <c r="DZ1044" s="29"/>
      <c r="EA1044" s="29"/>
      <c r="EB1044" s="29"/>
      <c r="EC1044" s="29"/>
      <c r="ED1044" s="29"/>
      <c r="EE1044" s="29"/>
      <c r="EF1044" s="29"/>
      <c r="EG1044" s="29"/>
      <c r="EH1044" s="29"/>
      <c r="EI1044" s="29"/>
      <c r="EJ1044" s="29"/>
      <c r="EK1044" s="29"/>
      <c r="EL1044" s="29"/>
      <c r="EM1044" s="29"/>
      <c r="EN1044" s="29"/>
      <c r="EO1044" s="29"/>
      <c r="EP1044" s="29"/>
      <c r="EQ1044" s="29"/>
      <c r="ER1044" s="29"/>
      <c r="ES1044" s="29"/>
      <c r="ET1044" s="29"/>
      <c r="EU1044" s="29"/>
      <c r="EV1044" s="29"/>
      <c r="EW1044" s="29"/>
      <c r="EX1044" s="29"/>
      <c r="EY1044" s="29"/>
      <c r="EZ1044" s="29"/>
      <c r="FA1044" s="119"/>
      <c r="FB1044" s="119"/>
      <c r="FC1044" s="119"/>
      <c r="FD1044" s="119"/>
      <c r="FE1044" s="119"/>
      <c r="FF1044" s="119"/>
      <c r="FG1044" s="119"/>
      <c r="FH1044" s="119"/>
      <c r="FI1044" s="119"/>
    </row>
    <row r="1045" spans="1:165" s="45" customFormat="1" x14ac:dyDescent="0.25">
      <c r="A1045" s="29"/>
      <c r="B1045" s="35"/>
      <c r="C1045" s="35"/>
      <c r="D1045" s="4"/>
      <c r="E1045" s="35"/>
      <c r="F1045" s="4"/>
      <c r="G1045" s="35"/>
      <c r="I1045" s="35"/>
      <c r="K1045" s="11"/>
      <c r="M1045" s="4"/>
      <c r="N1045" s="46"/>
      <c r="P1045" s="35"/>
      <c r="Q1045" s="29"/>
      <c r="R1045" s="35"/>
      <c r="T1045" s="23"/>
      <c r="U1045" s="23"/>
      <c r="V1045" s="96"/>
      <c r="W1045" s="96"/>
      <c r="X1045" s="23"/>
      <c r="Y1045" s="96"/>
      <c r="Z1045" s="96"/>
      <c r="AA1045" s="23"/>
      <c r="AB1045" s="96"/>
      <c r="AC1045" s="96"/>
      <c r="AD1045" s="23"/>
      <c r="AE1045" s="96"/>
      <c r="AF1045" s="96"/>
      <c r="AG1045" s="23"/>
      <c r="AH1045" s="96"/>
      <c r="AI1045" s="96"/>
      <c r="AJ1045" s="23"/>
      <c r="AK1045" s="96"/>
      <c r="AL1045" s="96"/>
      <c r="AM1045" s="23"/>
      <c r="AN1045" s="96"/>
      <c r="AO1045" s="96"/>
      <c r="AP1045" s="23"/>
      <c r="AQ1045" s="96"/>
      <c r="AR1045" s="96"/>
      <c r="AS1045" s="23"/>
      <c r="AT1045" s="4"/>
      <c r="AU1045" s="4"/>
      <c r="AV1045" s="35"/>
      <c r="AW1045" s="4"/>
      <c r="AX1045" s="156"/>
      <c r="AY1045" s="104"/>
      <c r="AZ1045" s="7"/>
      <c r="BA1045" s="12"/>
      <c r="BB1045" s="12"/>
      <c r="BC1045" s="7"/>
      <c r="BD1045" s="12"/>
      <c r="BE1045" s="12"/>
      <c r="BF1045" s="4"/>
      <c r="BG1045" s="12"/>
      <c r="BH1045" s="36"/>
      <c r="BI1045" s="147"/>
      <c r="BJ1045" s="12"/>
      <c r="BK1045" s="36"/>
      <c r="BL1045" s="147"/>
      <c r="BM1045" s="12"/>
      <c r="BN1045" s="36"/>
      <c r="BO1045" s="147"/>
      <c r="BP1045" s="160"/>
      <c r="BQ1045" s="14"/>
      <c r="BR1045" s="4"/>
      <c r="BS1045" s="4"/>
      <c r="BU1045" s="147"/>
      <c r="BV1045" s="4"/>
      <c r="BW1045" s="4"/>
      <c r="BX1045" s="147"/>
      <c r="BY1045" s="4"/>
      <c r="CA1045" s="147"/>
      <c r="CB1045" s="4"/>
      <c r="CD1045" s="147"/>
      <c r="CF1045" s="4"/>
      <c r="CG1045" s="9"/>
      <c r="CH1045" s="35"/>
      <c r="CI1045" s="4"/>
      <c r="CJ1045" s="145"/>
      <c r="CK1045" s="4"/>
      <c r="CL1045" s="4"/>
      <c r="CM1045" s="4"/>
      <c r="CN1045" s="4"/>
      <c r="CP1045" s="29"/>
      <c r="CQ1045" s="33"/>
      <c r="CR1045" s="78"/>
      <c r="CS1045" s="78"/>
      <c r="CT1045" s="78"/>
      <c r="CU1045" s="78"/>
      <c r="CV1045" s="78"/>
      <c r="CW1045" s="78"/>
      <c r="CX1045" s="78"/>
      <c r="CY1045" s="78"/>
      <c r="CZ1045" s="78"/>
      <c r="DA1045" s="78"/>
      <c r="DB1045" s="78"/>
      <c r="DC1045" s="78"/>
      <c r="DD1045" s="78"/>
      <c r="DE1045" s="78"/>
      <c r="DF1045" s="78"/>
      <c r="DG1045" s="78"/>
      <c r="DH1045" s="78"/>
      <c r="DI1045" s="78"/>
      <c r="DJ1045" s="78"/>
      <c r="DK1045" s="78"/>
      <c r="DL1045" s="78"/>
      <c r="DM1045" s="78"/>
      <c r="DN1045" s="78"/>
      <c r="DO1045" s="78"/>
      <c r="DP1045" s="42"/>
      <c r="DQ1045" s="78"/>
      <c r="DR1045" s="101"/>
      <c r="DS1045" s="33"/>
      <c r="DT1045" s="29"/>
      <c r="DU1045" s="29"/>
      <c r="DV1045" s="29"/>
      <c r="DW1045" s="29"/>
      <c r="DX1045" s="29"/>
      <c r="DY1045" s="29"/>
      <c r="DZ1045" s="29"/>
      <c r="EA1045" s="29"/>
      <c r="EB1045" s="29"/>
      <c r="EC1045" s="29"/>
      <c r="ED1045" s="29"/>
      <c r="EE1045" s="29"/>
      <c r="EF1045" s="29"/>
      <c r="EG1045" s="29"/>
      <c r="EH1045" s="29"/>
      <c r="EI1045" s="29"/>
      <c r="EJ1045" s="29"/>
      <c r="EK1045" s="29"/>
      <c r="EL1045" s="29"/>
      <c r="EM1045" s="29"/>
      <c r="EN1045" s="29"/>
      <c r="EO1045" s="29"/>
      <c r="EP1045" s="29"/>
      <c r="EQ1045" s="29"/>
      <c r="ER1045" s="29"/>
      <c r="ES1045" s="29"/>
      <c r="ET1045" s="29"/>
      <c r="EU1045" s="29"/>
      <c r="EV1045" s="29"/>
      <c r="EW1045" s="29"/>
      <c r="EX1045" s="29"/>
      <c r="EY1045" s="29"/>
      <c r="EZ1045" s="29"/>
      <c r="FA1045" s="119"/>
      <c r="FB1045" s="119"/>
      <c r="FC1045" s="119"/>
      <c r="FD1045" s="119"/>
      <c r="FE1045" s="119"/>
      <c r="FF1045" s="119"/>
      <c r="FG1045" s="119"/>
      <c r="FH1045" s="119"/>
      <c r="FI1045" s="119"/>
    </row>
    <row r="1046" spans="1:165" s="45" customFormat="1" x14ac:dyDescent="0.25">
      <c r="A1046" s="29"/>
      <c r="B1046" s="35"/>
      <c r="C1046" s="35"/>
      <c r="D1046" s="4"/>
      <c r="E1046" s="35"/>
      <c r="F1046" s="4"/>
      <c r="G1046" s="35"/>
      <c r="I1046" s="35"/>
      <c r="K1046" s="11"/>
      <c r="M1046" s="4"/>
      <c r="N1046" s="46"/>
      <c r="P1046" s="35"/>
      <c r="Q1046" s="29"/>
      <c r="R1046" s="35"/>
      <c r="T1046" s="23"/>
      <c r="U1046" s="23"/>
      <c r="V1046" s="96"/>
      <c r="W1046" s="96"/>
      <c r="X1046" s="23"/>
      <c r="Y1046" s="96"/>
      <c r="Z1046" s="96"/>
      <c r="AA1046" s="23"/>
      <c r="AB1046" s="96"/>
      <c r="AC1046" s="96"/>
      <c r="AD1046" s="23"/>
      <c r="AE1046" s="96"/>
      <c r="AF1046" s="96"/>
      <c r="AG1046" s="23"/>
      <c r="AH1046" s="96"/>
      <c r="AI1046" s="96"/>
      <c r="AJ1046" s="23"/>
      <c r="AK1046" s="96"/>
      <c r="AL1046" s="96"/>
      <c r="AM1046" s="23"/>
      <c r="AN1046" s="96"/>
      <c r="AO1046" s="96"/>
      <c r="AP1046" s="23"/>
      <c r="AQ1046" s="96"/>
      <c r="AR1046" s="96"/>
      <c r="AS1046" s="23"/>
      <c r="AT1046" s="4"/>
      <c r="AU1046" s="4"/>
      <c r="AV1046" s="35"/>
      <c r="AW1046" s="4"/>
      <c r="AX1046" s="156"/>
      <c r="AY1046" s="104"/>
      <c r="AZ1046" s="7"/>
      <c r="BA1046" s="12"/>
      <c r="BB1046" s="12"/>
      <c r="BC1046" s="7"/>
      <c r="BD1046" s="12"/>
      <c r="BE1046" s="12"/>
      <c r="BF1046" s="4"/>
      <c r="BG1046" s="12"/>
      <c r="BH1046" s="36"/>
      <c r="BI1046" s="147"/>
      <c r="BJ1046" s="12"/>
      <c r="BK1046" s="36"/>
      <c r="BL1046" s="147"/>
      <c r="BM1046" s="12"/>
      <c r="BN1046" s="36"/>
      <c r="BO1046" s="147"/>
      <c r="BP1046" s="160"/>
      <c r="BQ1046" s="14"/>
      <c r="BR1046" s="4"/>
      <c r="BS1046" s="4"/>
      <c r="BU1046" s="147"/>
      <c r="BV1046" s="4"/>
      <c r="BW1046" s="4"/>
      <c r="BX1046" s="147"/>
      <c r="BY1046" s="4"/>
      <c r="CA1046" s="147"/>
      <c r="CB1046" s="4"/>
      <c r="CD1046" s="147"/>
      <c r="CF1046" s="4"/>
      <c r="CG1046" s="9"/>
      <c r="CH1046" s="35"/>
      <c r="CI1046" s="4"/>
      <c r="CJ1046" s="145"/>
      <c r="CK1046" s="4"/>
      <c r="CL1046" s="4"/>
      <c r="CM1046" s="4"/>
      <c r="CN1046" s="4"/>
      <c r="CP1046" s="29"/>
      <c r="CQ1046" s="33"/>
      <c r="CR1046" s="78"/>
      <c r="CS1046" s="78"/>
      <c r="CT1046" s="78"/>
      <c r="CU1046" s="78"/>
      <c r="CV1046" s="78"/>
      <c r="CW1046" s="78"/>
      <c r="CX1046" s="78"/>
      <c r="CY1046" s="78"/>
      <c r="CZ1046" s="78"/>
      <c r="DA1046" s="78"/>
      <c r="DB1046" s="78"/>
      <c r="DC1046" s="78"/>
      <c r="DD1046" s="78"/>
      <c r="DE1046" s="78"/>
      <c r="DF1046" s="78"/>
      <c r="DG1046" s="78"/>
      <c r="DH1046" s="78"/>
      <c r="DI1046" s="78"/>
      <c r="DJ1046" s="78"/>
      <c r="DK1046" s="78"/>
      <c r="DL1046" s="78"/>
      <c r="DM1046" s="78"/>
      <c r="DN1046" s="78"/>
      <c r="DO1046" s="78"/>
      <c r="DP1046" s="42"/>
      <c r="DQ1046" s="78"/>
      <c r="DR1046" s="101"/>
      <c r="DS1046" s="33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119"/>
      <c r="FB1046" s="119"/>
      <c r="FC1046" s="119"/>
      <c r="FD1046" s="119"/>
      <c r="FE1046" s="119"/>
      <c r="FF1046" s="119"/>
      <c r="FG1046" s="119"/>
      <c r="FH1046" s="119"/>
      <c r="FI1046" s="119"/>
    </row>
    <row r="1047" spans="1:165" s="45" customFormat="1" x14ac:dyDescent="0.25">
      <c r="A1047" s="29"/>
      <c r="B1047" s="35"/>
      <c r="C1047" s="35"/>
      <c r="D1047" s="4"/>
      <c r="E1047" s="35"/>
      <c r="F1047" s="4"/>
      <c r="G1047" s="35"/>
      <c r="I1047" s="35"/>
      <c r="K1047" s="11"/>
      <c r="M1047" s="4"/>
      <c r="N1047" s="46"/>
      <c r="P1047" s="35"/>
      <c r="Q1047" s="29"/>
      <c r="R1047" s="35"/>
      <c r="T1047" s="23"/>
      <c r="U1047" s="23"/>
      <c r="V1047" s="96"/>
      <c r="W1047" s="96"/>
      <c r="X1047" s="23"/>
      <c r="Y1047" s="96"/>
      <c r="Z1047" s="96"/>
      <c r="AA1047" s="23"/>
      <c r="AB1047" s="96"/>
      <c r="AC1047" s="96"/>
      <c r="AD1047" s="23"/>
      <c r="AE1047" s="96"/>
      <c r="AF1047" s="96"/>
      <c r="AG1047" s="23"/>
      <c r="AH1047" s="96"/>
      <c r="AI1047" s="96"/>
      <c r="AJ1047" s="23"/>
      <c r="AK1047" s="96"/>
      <c r="AL1047" s="96"/>
      <c r="AM1047" s="23"/>
      <c r="AN1047" s="96"/>
      <c r="AO1047" s="96"/>
      <c r="AP1047" s="23"/>
      <c r="AQ1047" s="96"/>
      <c r="AR1047" s="96"/>
      <c r="AS1047" s="23"/>
      <c r="AT1047" s="4"/>
      <c r="AU1047" s="4"/>
      <c r="AV1047" s="35"/>
      <c r="AW1047" s="4"/>
      <c r="AX1047" s="156"/>
      <c r="AY1047" s="104"/>
      <c r="AZ1047" s="7"/>
      <c r="BA1047" s="12"/>
      <c r="BB1047" s="12"/>
      <c r="BC1047" s="7"/>
      <c r="BD1047" s="12"/>
      <c r="BE1047" s="12"/>
      <c r="BF1047" s="4"/>
      <c r="BG1047" s="12"/>
      <c r="BH1047" s="36"/>
      <c r="BI1047" s="147"/>
      <c r="BJ1047" s="12"/>
      <c r="BK1047" s="36"/>
      <c r="BL1047" s="147"/>
      <c r="BM1047" s="12"/>
      <c r="BN1047" s="36"/>
      <c r="BO1047" s="147"/>
      <c r="BP1047" s="160"/>
      <c r="BQ1047" s="14"/>
      <c r="BR1047" s="4"/>
      <c r="BS1047" s="4"/>
      <c r="BU1047" s="147"/>
      <c r="BV1047" s="4"/>
      <c r="BW1047" s="4"/>
      <c r="BX1047" s="147"/>
      <c r="BY1047" s="4"/>
      <c r="CA1047" s="147"/>
      <c r="CB1047" s="4"/>
      <c r="CD1047" s="147"/>
      <c r="CF1047" s="4"/>
      <c r="CG1047" s="9"/>
      <c r="CH1047" s="35"/>
      <c r="CI1047" s="4"/>
      <c r="CJ1047" s="145"/>
      <c r="CK1047" s="4"/>
      <c r="CL1047" s="4"/>
      <c r="CM1047" s="4"/>
      <c r="CN1047" s="4"/>
      <c r="CP1047" s="29"/>
      <c r="CQ1047" s="33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42"/>
      <c r="DQ1047" s="78"/>
      <c r="DR1047" s="101"/>
      <c r="DS1047" s="33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119"/>
      <c r="FB1047" s="119"/>
      <c r="FC1047" s="119"/>
      <c r="FD1047" s="119"/>
      <c r="FE1047" s="119"/>
      <c r="FF1047" s="119"/>
      <c r="FG1047" s="119"/>
      <c r="FH1047" s="119"/>
      <c r="FI1047" s="119"/>
    </row>
    <row r="1048" spans="1:165" s="45" customFormat="1" x14ac:dyDescent="0.25">
      <c r="A1048" s="29"/>
      <c r="B1048" s="35"/>
      <c r="C1048" s="35"/>
      <c r="D1048" s="4"/>
      <c r="E1048" s="35"/>
      <c r="F1048" s="4"/>
      <c r="G1048" s="35"/>
      <c r="I1048" s="35"/>
      <c r="K1048" s="11"/>
      <c r="M1048" s="4"/>
      <c r="N1048" s="46"/>
      <c r="P1048" s="35"/>
      <c r="Q1048" s="29"/>
      <c r="R1048" s="35"/>
      <c r="T1048" s="23"/>
      <c r="U1048" s="23"/>
      <c r="V1048" s="96"/>
      <c r="W1048" s="96"/>
      <c r="X1048" s="23"/>
      <c r="Y1048" s="96"/>
      <c r="Z1048" s="96"/>
      <c r="AA1048" s="23"/>
      <c r="AB1048" s="96"/>
      <c r="AC1048" s="96"/>
      <c r="AD1048" s="23"/>
      <c r="AE1048" s="96"/>
      <c r="AF1048" s="96"/>
      <c r="AG1048" s="23"/>
      <c r="AH1048" s="96"/>
      <c r="AI1048" s="96"/>
      <c r="AJ1048" s="23"/>
      <c r="AK1048" s="96"/>
      <c r="AL1048" s="96"/>
      <c r="AM1048" s="23"/>
      <c r="AN1048" s="96"/>
      <c r="AO1048" s="96"/>
      <c r="AP1048" s="23"/>
      <c r="AQ1048" s="96"/>
      <c r="AR1048" s="96"/>
      <c r="AS1048" s="23"/>
      <c r="AT1048" s="4"/>
      <c r="AU1048" s="4"/>
      <c r="AV1048" s="35"/>
      <c r="AW1048" s="4"/>
      <c r="AX1048" s="156"/>
      <c r="AY1048" s="104"/>
      <c r="AZ1048" s="7"/>
      <c r="BA1048" s="12"/>
      <c r="BB1048" s="12"/>
      <c r="BC1048" s="7"/>
      <c r="BD1048" s="12"/>
      <c r="BE1048" s="12"/>
      <c r="BF1048" s="4"/>
      <c r="BG1048" s="12"/>
      <c r="BH1048" s="36"/>
      <c r="BI1048" s="147"/>
      <c r="BJ1048" s="12"/>
      <c r="BK1048" s="36"/>
      <c r="BL1048" s="147"/>
      <c r="BM1048" s="12"/>
      <c r="BN1048" s="36"/>
      <c r="BO1048" s="147"/>
      <c r="BP1048" s="160"/>
      <c r="BQ1048" s="14"/>
      <c r="BR1048" s="4"/>
      <c r="BS1048" s="4"/>
      <c r="BU1048" s="147"/>
      <c r="BV1048" s="4"/>
      <c r="BW1048" s="4"/>
      <c r="BX1048" s="147"/>
      <c r="BY1048" s="4"/>
      <c r="CA1048" s="147"/>
      <c r="CB1048" s="4"/>
      <c r="CD1048" s="147"/>
      <c r="CF1048" s="4"/>
      <c r="CG1048" s="9"/>
      <c r="CH1048" s="35"/>
      <c r="CI1048" s="4"/>
      <c r="CJ1048" s="145"/>
      <c r="CK1048" s="4"/>
      <c r="CL1048" s="4"/>
      <c r="CM1048" s="4"/>
      <c r="CN1048" s="4"/>
      <c r="CP1048" s="29"/>
      <c r="CQ1048" s="33"/>
      <c r="CR1048" s="78"/>
      <c r="CS1048" s="78"/>
      <c r="CT1048" s="78"/>
      <c r="CU1048" s="78"/>
      <c r="CV1048" s="78"/>
      <c r="CW1048" s="78"/>
      <c r="CX1048" s="78"/>
      <c r="CY1048" s="78"/>
      <c r="CZ1048" s="78"/>
      <c r="DA1048" s="78"/>
      <c r="DB1048" s="78"/>
      <c r="DC1048" s="78"/>
      <c r="DD1048" s="78"/>
      <c r="DE1048" s="78"/>
      <c r="DF1048" s="78"/>
      <c r="DG1048" s="78"/>
      <c r="DH1048" s="78"/>
      <c r="DI1048" s="78"/>
      <c r="DJ1048" s="78"/>
      <c r="DK1048" s="78"/>
      <c r="DL1048" s="78"/>
      <c r="DM1048" s="78"/>
      <c r="DN1048" s="78"/>
      <c r="DO1048" s="78"/>
      <c r="DP1048" s="42"/>
      <c r="DQ1048" s="78"/>
      <c r="DR1048" s="101"/>
      <c r="DS1048" s="33"/>
      <c r="DT1048" s="29"/>
      <c r="DU1048" s="29"/>
      <c r="DV1048" s="29"/>
      <c r="DW1048" s="29"/>
      <c r="DX1048" s="29"/>
      <c r="DY1048" s="29"/>
      <c r="DZ1048" s="29"/>
      <c r="EA1048" s="29"/>
      <c r="EB1048" s="29"/>
      <c r="EC1048" s="29"/>
      <c r="ED1048" s="29"/>
      <c r="EE1048" s="29"/>
      <c r="EF1048" s="29"/>
      <c r="EG1048" s="29"/>
      <c r="EH1048" s="29"/>
      <c r="EI1048" s="29"/>
      <c r="EJ1048" s="29"/>
      <c r="EK1048" s="29"/>
      <c r="EL1048" s="29"/>
      <c r="EM1048" s="29"/>
      <c r="EN1048" s="29"/>
      <c r="EO1048" s="29"/>
      <c r="EP1048" s="29"/>
      <c r="EQ1048" s="29"/>
      <c r="ER1048" s="29"/>
      <c r="ES1048" s="29"/>
      <c r="ET1048" s="29"/>
      <c r="EU1048" s="29"/>
      <c r="EV1048" s="29"/>
      <c r="EW1048" s="29"/>
      <c r="EX1048" s="29"/>
      <c r="EY1048" s="29"/>
      <c r="EZ1048" s="29"/>
      <c r="FA1048" s="119"/>
      <c r="FB1048" s="119"/>
      <c r="FC1048" s="119"/>
      <c r="FD1048" s="119"/>
      <c r="FE1048" s="119"/>
      <c r="FF1048" s="119"/>
      <c r="FG1048" s="119"/>
      <c r="FH1048" s="119"/>
      <c r="FI1048" s="119"/>
    </row>
    <row r="1049" spans="1:165" s="45" customFormat="1" x14ac:dyDescent="0.25">
      <c r="A1049" s="29"/>
      <c r="B1049" s="35"/>
      <c r="C1049" s="35"/>
      <c r="D1049" s="4"/>
      <c r="E1049" s="35"/>
      <c r="F1049" s="4"/>
      <c r="G1049" s="35"/>
      <c r="I1049" s="35"/>
      <c r="K1049" s="11"/>
      <c r="M1049" s="4"/>
      <c r="N1049" s="46"/>
      <c r="P1049" s="35"/>
      <c r="Q1049" s="29"/>
      <c r="R1049" s="35"/>
      <c r="T1049" s="23"/>
      <c r="U1049" s="23"/>
      <c r="V1049" s="96"/>
      <c r="W1049" s="96"/>
      <c r="X1049" s="23"/>
      <c r="Y1049" s="96"/>
      <c r="Z1049" s="96"/>
      <c r="AA1049" s="23"/>
      <c r="AB1049" s="96"/>
      <c r="AC1049" s="96"/>
      <c r="AD1049" s="23"/>
      <c r="AE1049" s="96"/>
      <c r="AF1049" s="96"/>
      <c r="AG1049" s="23"/>
      <c r="AH1049" s="96"/>
      <c r="AI1049" s="96"/>
      <c r="AJ1049" s="23"/>
      <c r="AK1049" s="96"/>
      <c r="AL1049" s="96"/>
      <c r="AM1049" s="23"/>
      <c r="AN1049" s="96"/>
      <c r="AO1049" s="96"/>
      <c r="AP1049" s="23"/>
      <c r="AQ1049" s="96"/>
      <c r="AR1049" s="96"/>
      <c r="AS1049" s="23"/>
      <c r="AT1049" s="4"/>
      <c r="AU1049" s="4"/>
      <c r="AV1049" s="35"/>
      <c r="AW1049" s="4"/>
      <c r="AX1049" s="156"/>
      <c r="AY1049" s="104"/>
      <c r="AZ1049" s="7"/>
      <c r="BA1049" s="12"/>
      <c r="BB1049" s="12"/>
      <c r="BC1049" s="7"/>
      <c r="BD1049" s="12"/>
      <c r="BE1049" s="12"/>
      <c r="BF1049" s="4"/>
      <c r="BG1049" s="12"/>
      <c r="BH1049" s="36"/>
      <c r="BI1049" s="147"/>
      <c r="BJ1049" s="12"/>
      <c r="BK1049" s="36"/>
      <c r="BL1049" s="147"/>
      <c r="BM1049" s="12"/>
      <c r="BN1049" s="36"/>
      <c r="BO1049" s="147"/>
      <c r="BP1049" s="160"/>
      <c r="BQ1049" s="14"/>
      <c r="BR1049" s="4"/>
      <c r="BS1049" s="4"/>
      <c r="BU1049" s="147"/>
      <c r="BV1049" s="4"/>
      <c r="BW1049" s="4"/>
      <c r="BX1049" s="147"/>
      <c r="BY1049" s="4"/>
      <c r="CA1049" s="147"/>
      <c r="CB1049" s="4"/>
      <c r="CD1049" s="147"/>
      <c r="CF1049" s="4"/>
      <c r="CG1049" s="9"/>
      <c r="CH1049" s="35"/>
      <c r="CI1049" s="4"/>
      <c r="CJ1049" s="145"/>
      <c r="CK1049" s="4"/>
      <c r="CL1049" s="4"/>
      <c r="CM1049" s="4"/>
      <c r="CN1049" s="4"/>
      <c r="CP1049" s="29"/>
      <c r="CQ1049" s="33"/>
      <c r="CR1049" s="78"/>
      <c r="CS1049" s="78"/>
      <c r="CT1049" s="78"/>
      <c r="CU1049" s="78"/>
      <c r="CV1049" s="78"/>
      <c r="CW1049" s="78"/>
      <c r="CX1049" s="78"/>
      <c r="CY1049" s="78"/>
      <c r="CZ1049" s="78"/>
      <c r="DA1049" s="78"/>
      <c r="DB1049" s="78"/>
      <c r="DC1049" s="78"/>
      <c r="DD1049" s="78"/>
      <c r="DE1049" s="78"/>
      <c r="DF1049" s="78"/>
      <c r="DG1049" s="78"/>
      <c r="DH1049" s="78"/>
      <c r="DI1049" s="78"/>
      <c r="DJ1049" s="78"/>
      <c r="DK1049" s="78"/>
      <c r="DL1049" s="78"/>
      <c r="DM1049" s="78"/>
      <c r="DN1049" s="78"/>
      <c r="DO1049" s="78"/>
      <c r="DP1049" s="42"/>
      <c r="DQ1049" s="78"/>
      <c r="DR1049" s="101"/>
      <c r="DS1049" s="33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119"/>
      <c r="FB1049" s="119"/>
      <c r="FC1049" s="119"/>
      <c r="FD1049" s="119"/>
      <c r="FE1049" s="119"/>
      <c r="FF1049" s="119"/>
      <c r="FG1049" s="119"/>
      <c r="FH1049" s="119"/>
      <c r="FI1049" s="119"/>
    </row>
    <row r="1050" spans="1:165" s="45" customFormat="1" x14ac:dyDescent="0.25">
      <c r="A1050" s="29"/>
      <c r="B1050" s="35"/>
      <c r="C1050" s="35"/>
      <c r="D1050" s="4"/>
      <c r="E1050" s="35"/>
      <c r="F1050" s="4"/>
      <c r="G1050" s="35"/>
      <c r="I1050" s="35"/>
      <c r="K1050" s="11"/>
      <c r="M1050" s="4"/>
      <c r="N1050" s="46"/>
      <c r="P1050" s="35"/>
      <c r="Q1050" s="29"/>
      <c r="R1050" s="35"/>
      <c r="T1050" s="23"/>
      <c r="U1050" s="23"/>
      <c r="V1050" s="96"/>
      <c r="W1050" s="96"/>
      <c r="X1050" s="23"/>
      <c r="Y1050" s="96"/>
      <c r="Z1050" s="96"/>
      <c r="AA1050" s="23"/>
      <c r="AB1050" s="96"/>
      <c r="AC1050" s="96"/>
      <c r="AD1050" s="23"/>
      <c r="AE1050" s="96"/>
      <c r="AF1050" s="96"/>
      <c r="AG1050" s="23"/>
      <c r="AH1050" s="96"/>
      <c r="AI1050" s="96"/>
      <c r="AJ1050" s="23"/>
      <c r="AK1050" s="96"/>
      <c r="AL1050" s="96"/>
      <c r="AM1050" s="23"/>
      <c r="AN1050" s="96"/>
      <c r="AO1050" s="96"/>
      <c r="AP1050" s="23"/>
      <c r="AQ1050" s="96"/>
      <c r="AR1050" s="96"/>
      <c r="AS1050" s="23"/>
      <c r="AT1050" s="4"/>
      <c r="AU1050" s="4"/>
      <c r="AV1050" s="35"/>
      <c r="AW1050" s="4"/>
      <c r="AX1050" s="156"/>
      <c r="AY1050" s="104"/>
      <c r="AZ1050" s="7"/>
      <c r="BA1050" s="12"/>
      <c r="BB1050" s="12"/>
      <c r="BC1050" s="7"/>
      <c r="BD1050" s="12"/>
      <c r="BE1050" s="12"/>
      <c r="BF1050" s="4"/>
      <c r="BG1050" s="12"/>
      <c r="BH1050" s="36"/>
      <c r="BI1050" s="147"/>
      <c r="BJ1050" s="12"/>
      <c r="BK1050" s="36"/>
      <c r="BL1050" s="147"/>
      <c r="BM1050" s="12"/>
      <c r="BN1050" s="36"/>
      <c r="BO1050" s="147"/>
      <c r="BP1050" s="160"/>
      <c r="BQ1050" s="14"/>
      <c r="BR1050" s="4"/>
      <c r="BS1050" s="4"/>
      <c r="BU1050" s="147"/>
      <c r="BV1050" s="4"/>
      <c r="BW1050" s="4"/>
      <c r="BX1050" s="147"/>
      <c r="BY1050" s="4"/>
      <c r="CA1050" s="147"/>
      <c r="CB1050" s="4"/>
      <c r="CD1050" s="147"/>
      <c r="CF1050" s="4"/>
      <c r="CG1050" s="9"/>
      <c r="CH1050" s="35"/>
      <c r="CI1050" s="4"/>
      <c r="CJ1050" s="145"/>
      <c r="CK1050" s="4"/>
      <c r="CL1050" s="4"/>
      <c r="CM1050" s="4"/>
      <c r="CN1050" s="4"/>
      <c r="CP1050" s="29"/>
      <c r="CQ1050" s="33"/>
      <c r="CR1050" s="78"/>
      <c r="CS1050" s="78"/>
      <c r="CT1050" s="78"/>
      <c r="CU1050" s="78"/>
      <c r="CV1050" s="78"/>
      <c r="CW1050" s="78"/>
      <c r="CX1050" s="78"/>
      <c r="CY1050" s="78"/>
      <c r="CZ1050" s="78"/>
      <c r="DA1050" s="78"/>
      <c r="DB1050" s="78"/>
      <c r="DC1050" s="78"/>
      <c r="DD1050" s="78"/>
      <c r="DE1050" s="78"/>
      <c r="DF1050" s="78"/>
      <c r="DG1050" s="78"/>
      <c r="DH1050" s="78"/>
      <c r="DI1050" s="78"/>
      <c r="DJ1050" s="78"/>
      <c r="DK1050" s="78"/>
      <c r="DL1050" s="78"/>
      <c r="DM1050" s="78"/>
      <c r="DN1050" s="78"/>
      <c r="DO1050" s="78"/>
      <c r="DP1050" s="42"/>
      <c r="DQ1050" s="78"/>
      <c r="DR1050" s="101"/>
      <c r="DS1050" s="33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119"/>
      <c r="FB1050" s="119"/>
      <c r="FC1050" s="119"/>
      <c r="FD1050" s="119"/>
      <c r="FE1050" s="119"/>
      <c r="FF1050" s="119"/>
      <c r="FG1050" s="119"/>
      <c r="FH1050" s="119"/>
      <c r="FI1050" s="119"/>
    </row>
    <row r="1051" spans="1:165" s="45" customFormat="1" x14ac:dyDescent="0.25">
      <c r="A1051" s="29"/>
      <c r="B1051" s="35"/>
      <c r="C1051" s="35"/>
      <c r="D1051" s="4"/>
      <c r="E1051" s="35"/>
      <c r="F1051" s="4"/>
      <c r="G1051" s="35"/>
      <c r="I1051" s="35"/>
      <c r="K1051" s="11"/>
      <c r="M1051" s="4"/>
      <c r="N1051" s="46"/>
      <c r="P1051" s="35"/>
      <c r="Q1051" s="29"/>
      <c r="R1051" s="35"/>
      <c r="T1051" s="23"/>
      <c r="U1051" s="23"/>
      <c r="V1051" s="96"/>
      <c r="W1051" s="96"/>
      <c r="X1051" s="23"/>
      <c r="Y1051" s="96"/>
      <c r="Z1051" s="96"/>
      <c r="AA1051" s="23"/>
      <c r="AB1051" s="96"/>
      <c r="AC1051" s="96"/>
      <c r="AD1051" s="23"/>
      <c r="AE1051" s="96"/>
      <c r="AF1051" s="96"/>
      <c r="AG1051" s="23"/>
      <c r="AH1051" s="96"/>
      <c r="AI1051" s="96"/>
      <c r="AJ1051" s="23"/>
      <c r="AK1051" s="96"/>
      <c r="AL1051" s="96"/>
      <c r="AM1051" s="23"/>
      <c r="AN1051" s="96"/>
      <c r="AO1051" s="96"/>
      <c r="AP1051" s="23"/>
      <c r="AQ1051" s="96"/>
      <c r="AR1051" s="96"/>
      <c r="AS1051" s="23"/>
      <c r="AT1051" s="4"/>
      <c r="AU1051" s="4"/>
      <c r="AV1051" s="35"/>
      <c r="AW1051" s="4"/>
      <c r="AX1051" s="156"/>
      <c r="AY1051" s="104"/>
      <c r="AZ1051" s="7"/>
      <c r="BA1051" s="12"/>
      <c r="BB1051" s="12"/>
      <c r="BC1051" s="7"/>
      <c r="BD1051" s="12"/>
      <c r="BE1051" s="12"/>
      <c r="BF1051" s="4"/>
      <c r="BG1051" s="12"/>
      <c r="BH1051" s="36"/>
      <c r="BI1051" s="147"/>
      <c r="BJ1051" s="12"/>
      <c r="BK1051" s="36"/>
      <c r="BL1051" s="147"/>
      <c r="BM1051" s="12"/>
      <c r="BN1051" s="36"/>
      <c r="BO1051" s="147"/>
      <c r="BP1051" s="160"/>
      <c r="BQ1051" s="14"/>
      <c r="BR1051" s="4"/>
      <c r="BS1051" s="4"/>
      <c r="BU1051" s="147"/>
      <c r="BV1051" s="4"/>
      <c r="BW1051" s="4"/>
      <c r="BX1051" s="147"/>
      <c r="BY1051" s="4"/>
      <c r="CA1051" s="147"/>
      <c r="CB1051" s="4"/>
      <c r="CD1051" s="147"/>
      <c r="CF1051" s="4"/>
      <c r="CG1051" s="9"/>
      <c r="CH1051" s="35"/>
      <c r="CI1051" s="4"/>
      <c r="CJ1051" s="145"/>
      <c r="CK1051" s="4"/>
      <c r="CL1051" s="4"/>
      <c r="CM1051" s="4"/>
      <c r="CN1051" s="4"/>
      <c r="CP1051" s="29"/>
      <c r="CQ1051" s="33"/>
      <c r="CR1051" s="78"/>
      <c r="CS1051" s="78"/>
      <c r="CT1051" s="78"/>
      <c r="CU1051" s="78"/>
      <c r="CV1051" s="78"/>
      <c r="CW1051" s="78"/>
      <c r="CX1051" s="78"/>
      <c r="CY1051" s="78"/>
      <c r="CZ1051" s="78"/>
      <c r="DA1051" s="78"/>
      <c r="DB1051" s="78"/>
      <c r="DC1051" s="78"/>
      <c r="DD1051" s="78"/>
      <c r="DE1051" s="78"/>
      <c r="DF1051" s="78"/>
      <c r="DG1051" s="78"/>
      <c r="DH1051" s="78"/>
      <c r="DI1051" s="78"/>
      <c r="DJ1051" s="78"/>
      <c r="DK1051" s="78"/>
      <c r="DL1051" s="78"/>
      <c r="DM1051" s="78"/>
      <c r="DN1051" s="78"/>
      <c r="DO1051" s="78"/>
      <c r="DP1051" s="42"/>
      <c r="DQ1051" s="78"/>
      <c r="DR1051" s="101"/>
      <c r="DS1051" s="33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119"/>
      <c r="FB1051" s="119"/>
      <c r="FC1051" s="119"/>
      <c r="FD1051" s="119"/>
      <c r="FE1051" s="119"/>
      <c r="FF1051" s="119"/>
      <c r="FG1051" s="119"/>
      <c r="FH1051" s="119"/>
      <c r="FI1051" s="119"/>
    </row>
    <row r="1052" spans="1:165" s="45" customFormat="1" x14ac:dyDescent="0.25">
      <c r="A1052" s="29"/>
      <c r="B1052" s="35"/>
      <c r="C1052" s="35"/>
      <c r="D1052" s="4"/>
      <c r="E1052" s="35"/>
      <c r="F1052" s="4"/>
      <c r="G1052" s="35"/>
      <c r="I1052" s="35"/>
      <c r="K1052" s="11"/>
      <c r="M1052" s="4"/>
      <c r="N1052" s="46"/>
      <c r="P1052" s="35"/>
      <c r="Q1052" s="29"/>
      <c r="R1052" s="35"/>
      <c r="T1052" s="23"/>
      <c r="U1052" s="23"/>
      <c r="V1052" s="96"/>
      <c r="W1052" s="96"/>
      <c r="X1052" s="23"/>
      <c r="Y1052" s="96"/>
      <c r="Z1052" s="96"/>
      <c r="AA1052" s="23"/>
      <c r="AB1052" s="96"/>
      <c r="AC1052" s="96"/>
      <c r="AD1052" s="23"/>
      <c r="AE1052" s="96"/>
      <c r="AF1052" s="96"/>
      <c r="AG1052" s="23"/>
      <c r="AH1052" s="96"/>
      <c r="AI1052" s="96"/>
      <c r="AJ1052" s="23"/>
      <c r="AK1052" s="96"/>
      <c r="AL1052" s="96"/>
      <c r="AM1052" s="23"/>
      <c r="AN1052" s="96"/>
      <c r="AO1052" s="96"/>
      <c r="AP1052" s="23"/>
      <c r="AQ1052" s="96"/>
      <c r="AR1052" s="96"/>
      <c r="AS1052" s="23"/>
      <c r="AT1052" s="4"/>
      <c r="AU1052" s="4"/>
      <c r="AV1052" s="35"/>
      <c r="AW1052" s="4"/>
      <c r="AX1052" s="156"/>
      <c r="AY1052" s="104"/>
      <c r="AZ1052" s="7"/>
      <c r="BA1052" s="12"/>
      <c r="BB1052" s="12"/>
      <c r="BC1052" s="7"/>
      <c r="BD1052" s="12"/>
      <c r="BE1052" s="12"/>
      <c r="BF1052" s="4"/>
      <c r="BG1052" s="12"/>
      <c r="BH1052" s="36"/>
      <c r="BI1052" s="147"/>
      <c r="BJ1052" s="12"/>
      <c r="BK1052" s="36"/>
      <c r="BL1052" s="147"/>
      <c r="BM1052" s="12"/>
      <c r="BN1052" s="36"/>
      <c r="BO1052" s="147"/>
      <c r="BP1052" s="160"/>
      <c r="BQ1052" s="14"/>
      <c r="BR1052" s="4"/>
      <c r="BS1052" s="4"/>
      <c r="BU1052" s="147"/>
      <c r="BV1052" s="4"/>
      <c r="BW1052" s="4"/>
      <c r="BX1052" s="147"/>
      <c r="BY1052" s="4"/>
      <c r="CA1052" s="147"/>
      <c r="CB1052" s="4"/>
      <c r="CD1052" s="147"/>
      <c r="CF1052" s="4"/>
      <c r="CG1052" s="9"/>
      <c r="CH1052" s="35"/>
      <c r="CI1052" s="4"/>
      <c r="CJ1052" s="145"/>
      <c r="CK1052" s="4"/>
      <c r="CL1052" s="4"/>
      <c r="CM1052" s="4"/>
      <c r="CN1052" s="4"/>
      <c r="CP1052" s="29"/>
      <c r="CQ1052" s="33"/>
      <c r="CR1052" s="78"/>
      <c r="CS1052" s="78"/>
      <c r="CT1052" s="78"/>
      <c r="CU1052" s="78"/>
      <c r="CV1052" s="78"/>
      <c r="CW1052" s="78"/>
      <c r="CX1052" s="78"/>
      <c r="CY1052" s="78"/>
      <c r="CZ1052" s="78"/>
      <c r="DA1052" s="78"/>
      <c r="DB1052" s="78"/>
      <c r="DC1052" s="78"/>
      <c r="DD1052" s="78"/>
      <c r="DE1052" s="78"/>
      <c r="DF1052" s="78"/>
      <c r="DG1052" s="78"/>
      <c r="DH1052" s="78"/>
      <c r="DI1052" s="78"/>
      <c r="DJ1052" s="78"/>
      <c r="DK1052" s="78"/>
      <c r="DL1052" s="78"/>
      <c r="DM1052" s="78"/>
      <c r="DN1052" s="78"/>
      <c r="DO1052" s="78"/>
      <c r="DP1052" s="42"/>
      <c r="DQ1052" s="78"/>
      <c r="DR1052" s="101"/>
      <c r="DS1052" s="33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119"/>
      <c r="FB1052" s="119"/>
      <c r="FC1052" s="119"/>
      <c r="FD1052" s="119"/>
      <c r="FE1052" s="119"/>
      <c r="FF1052" s="119"/>
      <c r="FG1052" s="119"/>
      <c r="FH1052" s="119"/>
      <c r="FI1052" s="119"/>
    </row>
    <row r="1053" spans="1:165" s="45" customFormat="1" x14ac:dyDescent="0.25">
      <c r="A1053" s="29"/>
      <c r="B1053" s="35"/>
      <c r="C1053" s="35"/>
      <c r="D1053" s="4"/>
      <c r="E1053" s="35"/>
      <c r="F1053" s="4"/>
      <c r="G1053" s="35"/>
      <c r="I1053" s="35"/>
      <c r="K1053" s="11"/>
      <c r="M1053" s="4"/>
      <c r="N1053" s="46"/>
      <c r="P1053" s="35"/>
      <c r="Q1053" s="29"/>
      <c r="R1053" s="35"/>
      <c r="T1053" s="23"/>
      <c r="U1053" s="23"/>
      <c r="V1053" s="96"/>
      <c r="W1053" s="96"/>
      <c r="X1053" s="23"/>
      <c r="Y1053" s="96"/>
      <c r="Z1053" s="96"/>
      <c r="AA1053" s="23"/>
      <c r="AB1053" s="96"/>
      <c r="AC1053" s="96"/>
      <c r="AD1053" s="23"/>
      <c r="AE1053" s="96"/>
      <c r="AF1053" s="96"/>
      <c r="AG1053" s="23"/>
      <c r="AH1053" s="96"/>
      <c r="AI1053" s="96"/>
      <c r="AJ1053" s="23"/>
      <c r="AK1053" s="96"/>
      <c r="AL1053" s="96"/>
      <c r="AM1053" s="23"/>
      <c r="AN1053" s="96"/>
      <c r="AO1053" s="96"/>
      <c r="AP1053" s="23"/>
      <c r="AQ1053" s="96"/>
      <c r="AR1053" s="96"/>
      <c r="AS1053" s="23"/>
      <c r="AT1053" s="4"/>
      <c r="AU1053" s="4"/>
      <c r="AV1053" s="35"/>
      <c r="AW1053" s="4"/>
      <c r="AX1053" s="156"/>
      <c r="AY1053" s="104"/>
      <c r="AZ1053" s="7"/>
      <c r="BA1053" s="12"/>
      <c r="BB1053" s="12"/>
      <c r="BC1053" s="7"/>
      <c r="BD1053" s="12"/>
      <c r="BE1053" s="12"/>
      <c r="BF1053" s="4"/>
      <c r="BG1053" s="12"/>
      <c r="BH1053" s="36"/>
      <c r="BI1053" s="147"/>
      <c r="BJ1053" s="12"/>
      <c r="BK1053" s="36"/>
      <c r="BL1053" s="147"/>
      <c r="BM1053" s="12"/>
      <c r="BN1053" s="36"/>
      <c r="BO1053" s="147"/>
      <c r="BP1053" s="160"/>
      <c r="BQ1053" s="14"/>
      <c r="BR1053" s="4"/>
      <c r="BS1053" s="4"/>
      <c r="BU1053" s="147"/>
      <c r="BV1053" s="4"/>
      <c r="BW1053" s="4"/>
      <c r="BX1053" s="147"/>
      <c r="BY1053" s="4"/>
      <c r="CA1053" s="147"/>
      <c r="CB1053" s="4"/>
      <c r="CD1053" s="147"/>
      <c r="CF1053" s="4"/>
      <c r="CG1053" s="9"/>
      <c r="CH1053" s="35"/>
      <c r="CI1053" s="4"/>
      <c r="CJ1053" s="145"/>
      <c r="CK1053" s="4"/>
      <c r="CL1053" s="4"/>
      <c r="CM1053" s="4"/>
      <c r="CN1053" s="4"/>
      <c r="CP1053" s="29"/>
      <c r="CQ1053" s="33"/>
      <c r="CR1053" s="78"/>
      <c r="CS1053" s="78"/>
      <c r="CT1053" s="78"/>
      <c r="CU1053" s="78"/>
      <c r="CV1053" s="78"/>
      <c r="CW1053" s="78"/>
      <c r="CX1053" s="78"/>
      <c r="CY1053" s="78"/>
      <c r="CZ1053" s="78"/>
      <c r="DA1053" s="78"/>
      <c r="DB1053" s="78"/>
      <c r="DC1053" s="78"/>
      <c r="DD1053" s="78"/>
      <c r="DE1053" s="78"/>
      <c r="DF1053" s="78"/>
      <c r="DG1053" s="78"/>
      <c r="DH1053" s="78"/>
      <c r="DI1053" s="78"/>
      <c r="DJ1053" s="78"/>
      <c r="DK1053" s="78"/>
      <c r="DL1053" s="78"/>
      <c r="DM1053" s="78"/>
      <c r="DN1053" s="78"/>
      <c r="DO1053" s="78"/>
      <c r="DP1053" s="42"/>
      <c r="DQ1053" s="78"/>
      <c r="DR1053" s="101"/>
      <c r="DS1053" s="33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119"/>
      <c r="FB1053" s="119"/>
      <c r="FC1053" s="119"/>
      <c r="FD1053" s="119"/>
      <c r="FE1053" s="119"/>
      <c r="FF1053" s="119"/>
      <c r="FG1053" s="119"/>
      <c r="FH1053" s="119"/>
      <c r="FI1053" s="119"/>
    </row>
    <row r="1054" spans="1:165" s="45" customFormat="1" x14ac:dyDescent="0.25">
      <c r="A1054" s="29"/>
      <c r="B1054" s="35"/>
      <c r="C1054" s="35"/>
      <c r="D1054" s="4"/>
      <c r="E1054" s="35"/>
      <c r="F1054" s="4"/>
      <c r="G1054" s="35"/>
      <c r="I1054" s="35"/>
      <c r="K1054" s="11"/>
      <c r="M1054" s="4"/>
      <c r="N1054" s="46"/>
      <c r="P1054" s="35"/>
      <c r="Q1054" s="29"/>
      <c r="R1054" s="35"/>
      <c r="T1054" s="23"/>
      <c r="U1054" s="23"/>
      <c r="V1054" s="96"/>
      <c r="W1054" s="96"/>
      <c r="X1054" s="23"/>
      <c r="Y1054" s="96"/>
      <c r="Z1054" s="96"/>
      <c r="AA1054" s="23"/>
      <c r="AB1054" s="96"/>
      <c r="AC1054" s="96"/>
      <c r="AD1054" s="23"/>
      <c r="AE1054" s="96"/>
      <c r="AF1054" s="96"/>
      <c r="AG1054" s="23"/>
      <c r="AH1054" s="96"/>
      <c r="AI1054" s="96"/>
      <c r="AJ1054" s="23"/>
      <c r="AK1054" s="96"/>
      <c r="AL1054" s="96"/>
      <c r="AM1054" s="23"/>
      <c r="AN1054" s="96"/>
      <c r="AO1054" s="96"/>
      <c r="AP1054" s="23"/>
      <c r="AQ1054" s="96"/>
      <c r="AR1054" s="96"/>
      <c r="AS1054" s="23"/>
      <c r="AT1054" s="4"/>
      <c r="AU1054" s="4"/>
      <c r="AV1054" s="35"/>
      <c r="AW1054" s="4"/>
      <c r="AX1054" s="156"/>
      <c r="AY1054" s="104"/>
      <c r="AZ1054" s="7"/>
      <c r="BA1054" s="12"/>
      <c r="BB1054" s="12"/>
      <c r="BC1054" s="7"/>
      <c r="BD1054" s="12"/>
      <c r="BE1054" s="12"/>
      <c r="BF1054" s="4"/>
      <c r="BG1054" s="12"/>
      <c r="BH1054" s="36"/>
      <c r="BI1054" s="147"/>
      <c r="BJ1054" s="12"/>
      <c r="BK1054" s="36"/>
      <c r="BL1054" s="147"/>
      <c r="BM1054" s="12"/>
      <c r="BN1054" s="36"/>
      <c r="BO1054" s="147"/>
      <c r="BP1054" s="160"/>
      <c r="BQ1054" s="14"/>
      <c r="BR1054" s="4"/>
      <c r="BS1054" s="4"/>
      <c r="BU1054" s="147"/>
      <c r="BV1054" s="4"/>
      <c r="BW1054" s="4"/>
      <c r="BX1054" s="147"/>
      <c r="BY1054" s="4"/>
      <c r="CA1054" s="147"/>
      <c r="CB1054" s="4"/>
      <c r="CD1054" s="147"/>
      <c r="CF1054" s="4"/>
      <c r="CG1054" s="9"/>
      <c r="CH1054" s="35"/>
      <c r="CI1054" s="4"/>
      <c r="CJ1054" s="145"/>
      <c r="CK1054" s="4"/>
      <c r="CL1054" s="4"/>
      <c r="CM1054" s="4"/>
      <c r="CN1054" s="4"/>
      <c r="CP1054" s="29"/>
      <c r="CQ1054" s="33"/>
      <c r="CR1054" s="78"/>
      <c r="CS1054" s="78"/>
      <c r="CT1054" s="78"/>
      <c r="CU1054" s="78"/>
      <c r="CV1054" s="78"/>
      <c r="CW1054" s="78"/>
      <c r="CX1054" s="78"/>
      <c r="CY1054" s="78"/>
      <c r="CZ1054" s="78"/>
      <c r="DA1054" s="78"/>
      <c r="DB1054" s="78"/>
      <c r="DC1054" s="78"/>
      <c r="DD1054" s="78"/>
      <c r="DE1054" s="78"/>
      <c r="DF1054" s="78"/>
      <c r="DG1054" s="78"/>
      <c r="DH1054" s="78"/>
      <c r="DI1054" s="78"/>
      <c r="DJ1054" s="78"/>
      <c r="DK1054" s="78"/>
      <c r="DL1054" s="78"/>
      <c r="DM1054" s="78"/>
      <c r="DN1054" s="78"/>
      <c r="DO1054" s="78"/>
      <c r="DP1054" s="42"/>
      <c r="DQ1054" s="78"/>
      <c r="DR1054" s="101"/>
      <c r="DS1054" s="33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119"/>
      <c r="FB1054" s="119"/>
      <c r="FC1054" s="119"/>
      <c r="FD1054" s="119"/>
      <c r="FE1054" s="119"/>
      <c r="FF1054" s="119"/>
      <c r="FG1054" s="119"/>
      <c r="FH1054" s="119"/>
      <c r="FI1054" s="119"/>
    </row>
    <row r="1055" spans="1:165" s="45" customFormat="1" x14ac:dyDescent="0.25">
      <c r="A1055" s="29"/>
      <c r="B1055" s="35"/>
      <c r="C1055" s="35"/>
      <c r="D1055" s="4"/>
      <c r="E1055" s="35"/>
      <c r="F1055" s="4"/>
      <c r="G1055" s="35"/>
      <c r="I1055" s="35"/>
      <c r="K1055" s="11"/>
      <c r="M1055" s="4"/>
      <c r="N1055" s="46"/>
      <c r="P1055" s="35"/>
      <c r="Q1055" s="29"/>
      <c r="R1055" s="35"/>
      <c r="T1055" s="23"/>
      <c r="U1055" s="23"/>
      <c r="V1055" s="96"/>
      <c r="W1055" s="96"/>
      <c r="X1055" s="23"/>
      <c r="Y1055" s="96"/>
      <c r="Z1055" s="96"/>
      <c r="AA1055" s="23"/>
      <c r="AB1055" s="96"/>
      <c r="AC1055" s="96"/>
      <c r="AD1055" s="23"/>
      <c r="AE1055" s="96"/>
      <c r="AF1055" s="96"/>
      <c r="AG1055" s="23"/>
      <c r="AH1055" s="96"/>
      <c r="AI1055" s="96"/>
      <c r="AJ1055" s="23"/>
      <c r="AK1055" s="96"/>
      <c r="AL1055" s="96"/>
      <c r="AM1055" s="23"/>
      <c r="AN1055" s="96"/>
      <c r="AO1055" s="96"/>
      <c r="AP1055" s="23"/>
      <c r="AQ1055" s="96"/>
      <c r="AR1055" s="96"/>
      <c r="AS1055" s="23"/>
      <c r="AT1055" s="4"/>
      <c r="AU1055" s="4"/>
      <c r="AV1055" s="35"/>
      <c r="AW1055" s="4"/>
      <c r="AX1055" s="156"/>
      <c r="AY1055" s="104"/>
      <c r="AZ1055" s="7"/>
      <c r="BA1055" s="12"/>
      <c r="BB1055" s="12"/>
      <c r="BC1055" s="7"/>
      <c r="BD1055" s="12"/>
      <c r="BE1055" s="12"/>
      <c r="BF1055" s="4"/>
      <c r="BG1055" s="12"/>
      <c r="BH1055" s="36"/>
      <c r="BI1055" s="147"/>
      <c r="BJ1055" s="12"/>
      <c r="BK1055" s="36"/>
      <c r="BL1055" s="147"/>
      <c r="BM1055" s="12"/>
      <c r="BN1055" s="36"/>
      <c r="BO1055" s="147"/>
      <c r="BP1055" s="160"/>
      <c r="BQ1055" s="14"/>
      <c r="BR1055" s="4"/>
      <c r="BS1055" s="4"/>
      <c r="BU1055" s="147"/>
      <c r="BV1055" s="4"/>
      <c r="BW1055" s="4"/>
      <c r="BX1055" s="147"/>
      <c r="BY1055" s="4"/>
      <c r="CA1055" s="147"/>
      <c r="CB1055" s="4"/>
      <c r="CD1055" s="147"/>
      <c r="CF1055" s="4"/>
      <c r="CG1055" s="9"/>
      <c r="CH1055" s="35"/>
      <c r="CI1055" s="4"/>
      <c r="CJ1055" s="145"/>
      <c r="CK1055" s="4"/>
      <c r="CL1055" s="4"/>
      <c r="CM1055" s="4"/>
      <c r="CN1055" s="4"/>
      <c r="CP1055" s="29"/>
      <c r="CQ1055" s="33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42"/>
      <c r="DQ1055" s="78"/>
      <c r="DR1055" s="101"/>
      <c r="DS1055" s="33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119"/>
      <c r="FB1055" s="119"/>
      <c r="FC1055" s="119"/>
      <c r="FD1055" s="119"/>
      <c r="FE1055" s="119"/>
      <c r="FF1055" s="119"/>
      <c r="FG1055" s="119"/>
      <c r="FH1055" s="119"/>
      <c r="FI1055" s="119"/>
    </row>
    <row r="1056" spans="1:165" s="45" customFormat="1" x14ac:dyDescent="0.25">
      <c r="A1056" s="29"/>
      <c r="B1056" s="35"/>
      <c r="C1056" s="35"/>
      <c r="D1056" s="4"/>
      <c r="E1056" s="35"/>
      <c r="F1056" s="4"/>
      <c r="G1056" s="35"/>
      <c r="I1056" s="35"/>
      <c r="K1056" s="11"/>
      <c r="M1056" s="4"/>
      <c r="N1056" s="46"/>
      <c r="P1056" s="35"/>
      <c r="Q1056" s="29"/>
      <c r="R1056" s="35"/>
      <c r="T1056" s="23"/>
      <c r="U1056" s="23"/>
      <c r="V1056" s="96"/>
      <c r="W1056" s="96"/>
      <c r="X1056" s="23"/>
      <c r="Y1056" s="96"/>
      <c r="Z1056" s="96"/>
      <c r="AA1056" s="23"/>
      <c r="AB1056" s="96"/>
      <c r="AC1056" s="96"/>
      <c r="AD1056" s="23"/>
      <c r="AE1056" s="96"/>
      <c r="AF1056" s="96"/>
      <c r="AG1056" s="23"/>
      <c r="AH1056" s="96"/>
      <c r="AI1056" s="96"/>
      <c r="AJ1056" s="23"/>
      <c r="AK1056" s="96"/>
      <c r="AL1056" s="96"/>
      <c r="AM1056" s="23"/>
      <c r="AN1056" s="96"/>
      <c r="AO1056" s="96"/>
      <c r="AP1056" s="23"/>
      <c r="AQ1056" s="96"/>
      <c r="AR1056" s="96"/>
      <c r="AS1056" s="23"/>
      <c r="AT1056" s="4"/>
      <c r="AU1056" s="4"/>
      <c r="AV1056" s="35"/>
      <c r="AW1056" s="4"/>
      <c r="AX1056" s="156"/>
      <c r="AY1056" s="104"/>
      <c r="AZ1056" s="7"/>
      <c r="BA1056" s="12"/>
      <c r="BB1056" s="12"/>
      <c r="BC1056" s="7"/>
      <c r="BD1056" s="12"/>
      <c r="BE1056" s="12"/>
      <c r="BF1056" s="4"/>
      <c r="BG1056" s="12"/>
      <c r="BH1056" s="36"/>
      <c r="BI1056" s="147"/>
      <c r="BJ1056" s="12"/>
      <c r="BK1056" s="36"/>
      <c r="BL1056" s="147"/>
      <c r="BM1056" s="12"/>
      <c r="BN1056" s="36"/>
      <c r="BO1056" s="147"/>
      <c r="BP1056" s="160"/>
      <c r="BQ1056" s="14"/>
      <c r="BR1056" s="4"/>
      <c r="BS1056" s="4"/>
      <c r="BU1056" s="147"/>
      <c r="BV1056" s="4"/>
      <c r="BW1056" s="4"/>
      <c r="BX1056" s="147"/>
      <c r="BY1056" s="4"/>
      <c r="CA1056" s="147"/>
      <c r="CB1056" s="4"/>
      <c r="CD1056" s="147"/>
      <c r="CF1056" s="4"/>
      <c r="CG1056" s="9"/>
      <c r="CH1056" s="35"/>
      <c r="CI1056" s="4"/>
      <c r="CJ1056" s="145"/>
      <c r="CK1056" s="4"/>
      <c r="CL1056" s="4"/>
      <c r="CM1056" s="4"/>
      <c r="CN1056" s="4"/>
      <c r="CP1056" s="29"/>
      <c r="CQ1056" s="33"/>
      <c r="CR1056" s="78"/>
      <c r="CS1056" s="78"/>
      <c r="CT1056" s="78"/>
      <c r="CU1056" s="78"/>
      <c r="CV1056" s="78"/>
      <c r="CW1056" s="78"/>
      <c r="CX1056" s="78"/>
      <c r="CY1056" s="78"/>
      <c r="CZ1056" s="78"/>
      <c r="DA1056" s="78"/>
      <c r="DB1056" s="78"/>
      <c r="DC1056" s="78"/>
      <c r="DD1056" s="78"/>
      <c r="DE1056" s="78"/>
      <c r="DF1056" s="78"/>
      <c r="DG1056" s="78"/>
      <c r="DH1056" s="78"/>
      <c r="DI1056" s="78"/>
      <c r="DJ1056" s="78"/>
      <c r="DK1056" s="78"/>
      <c r="DL1056" s="78"/>
      <c r="DM1056" s="78"/>
      <c r="DN1056" s="78"/>
      <c r="DO1056" s="78"/>
      <c r="DP1056" s="42"/>
      <c r="DQ1056" s="78"/>
      <c r="DR1056" s="101"/>
      <c r="DS1056" s="33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119"/>
      <c r="FB1056" s="119"/>
      <c r="FC1056" s="119"/>
      <c r="FD1056" s="119"/>
      <c r="FE1056" s="119"/>
      <c r="FF1056" s="119"/>
      <c r="FG1056" s="119"/>
      <c r="FH1056" s="119"/>
      <c r="FI1056" s="119"/>
    </row>
    <row r="1057" spans="1:165" s="45" customFormat="1" x14ac:dyDescent="0.25">
      <c r="A1057" s="29"/>
      <c r="B1057" s="35"/>
      <c r="C1057" s="35"/>
      <c r="D1057" s="4"/>
      <c r="E1057" s="35"/>
      <c r="F1057" s="4"/>
      <c r="G1057" s="35"/>
      <c r="I1057" s="35"/>
      <c r="K1057" s="11"/>
      <c r="M1057" s="4"/>
      <c r="N1057" s="46"/>
      <c r="P1057" s="35"/>
      <c r="Q1057" s="29"/>
      <c r="R1057" s="35"/>
      <c r="T1057" s="23"/>
      <c r="U1057" s="23"/>
      <c r="V1057" s="96"/>
      <c r="W1057" s="96"/>
      <c r="X1057" s="23"/>
      <c r="Y1057" s="96"/>
      <c r="Z1057" s="96"/>
      <c r="AA1057" s="23"/>
      <c r="AB1057" s="96"/>
      <c r="AC1057" s="96"/>
      <c r="AD1057" s="23"/>
      <c r="AE1057" s="96"/>
      <c r="AF1057" s="96"/>
      <c r="AG1057" s="23"/>
      <c r="AH1057" s="96"/>
      <c r="AI1057" s="96"/>
      <c r="AJ1057" s="23"/>
      <c r="AK1057" s="96"/>
      <c r="AL1057" s="96"/>
      <c r="AM1057" s="23"/>
      <c r="AN1057" s="96"/>
      <c r="AO1057" s="96"/>
      <c r="AP1057" s="23"/>
      <c r="AQ1057" s="96"/>
      <c r="AR1057" s="96"/>
      <c r="AS1057" s="23"/>
      <c r="AT1057" s="4"/>
      <c r="AU1057" s="4"/>
      <c r="AV1057" s="35"/>
      <c r="AW1057" s="4"/>
      <c r="AX1057" s="156"/>
      <c r="AY1057" s="104"/>
      <c r="AZ1057" s="7"/>
      <c r="BA1057" s="12"/>
      <c r="BB1057" s="12"/>
      <c r="BC1057" s="7"/>
      <c r="BD1057" s="12"/>
      <c r="BE1057" s="12"/>
      <c r="BF1057" s="4"/>
      <c r="BG1057" s="12"/>
      <c r="BH1057" s="36"/>
      <c r="BI1057" s="147"/>
      <c r="BJ1057" s="12"/>
      <c r="BK1057" s="36"/>
      <c r="BL1057" s="147"/>
      <c r="BM1057" s="12"/>
      <c r="BN1057" s="36"/>
      <c r="BO1057" s="147"/>
      <c r="BP1057" s="160"/>
      <c r="BQ1057" s="14"/>
      <c r="BR1057" s="4"/>
      <c r="BS1057" s="4"/>
      <c r="BU1057" s="147"/>
      <c r="BV1057" s="4"/>
      <c r="BW1057" s="4"/>
      <c r="BX1057" s="147"/>
      <c r="BY1057" s="4"/>
      <c r="CA1057" s="147"/>
      <c r="CB1057" s="4"/>
      <c r="CD1057" s="147"/>
      <c r="CF1057" s="4"/>
      <c r="CG1057" s="9"/>
      <c r="CH1057" s="35"/>
      <c r="CI1057" s="4"/>
      <c r="CJ1057" s="145"/>
      <c r="CK1057" s="4"/>
      <c r="CL1057" s="4"/>
      <c r="CM1057" s="4"/>
      <c r="CN1057" s="4"/>
      <c r="CP1057" s="29"/>
      <c r="CQ1057" s="33"/>
      <c r="CR1057" s="78"/>
      <c r="CS1057" s="78"/>
      <c r="CT1057" s="78"/>
      <c r="CU1057" s="78"/>
      <c r="CV1057" s="78"/>
      <c r="CW1057" s="78"/>
      <c r="CX1057" s="78"/>
      <c r="CY1057" s="78"/>
      <c r="CZ1057" s="78"/>
      <c r="DA1057" s="78"/>
      <c r="DB1057" s="78"/>
      <c r="DC1057" s="78"/>
      <c r="DD1057" s="78"/>
      <c r="DE1057" s="78"/>
      <c r="DF1057" s="78"/>
      <c r="DG1057" s="78"/>
      <c r="DH1057" s="78"/>
      <c r="DI1057" s="78"/>
      <c r="DJ1057" s="78"/>
      <c r="DK1057" s="78"/>
      <c r="DL1057" s="78"/>
      <c r="DM1057" s="78"/>
      <c r="DN1057" s="78"/>
      <c r="DO1057" s="78"/>
      <c r="DP1057" s="42"/>
      <c r="DQ1057" s="78"/>
      <c r="DR1057" s="101"/>
      <c r="DS1057" s="33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119"/>
      <c r="FB1057" s="119"/>
      <c r="FC1057" s="119"/>
      <c r="FD1057" s="119"/>
      <c r="FE1057" s="119"/>
      <c r="FF1057" s="119"/>
      <c r="FG1057" s="119"/>
      <c r="FH1057" s="119"/>
      <c r="FI1057" s="119"/>
    </row>
    <row r="1058" spans="1:165" s="45" customFormat="1" x14ac:dyDescent="0.25">
      <c r="A1058" s="29"/>
      <c r="B1058" s="35"/>
      <c r="C1058" s="35"/>
      <c r="D1058" s="4"/>
      <c r="E1058" s="35"/>
      <c r="F1058" s="4"/>
      <c r="G1058" s="35"/>
      <c r="I1058" s="35"/>
      <c r="K1058" s="11"/>
      <c r="M1058" s="4"/>
      <c r="N1058" s="46"/>
      <c r="P1058" s="35"/>
      <c r="Q1058" s="29"/>
      <c r="R1058" s="35"/>
      <c r="T1058" s="23"/>
      <c r="U1058" s="23"/>
      <c r="V1058" s="96"/>
      <c r="W1058" s="96"/>
      <c r="X1058" s="23"/>
      <c r="Y1058" s="96"/>
      <c r="Z1058" s="96"/>
      <c r="AA1058" s="23"/>
      <c r="AB1058" s="96"/>
      <c r="AC1058" s="96"/>
      <c r="AD1058" s="23"/>
      <c r="AE1058" s="96"/>
      <c r="AF1058" s="96"/>
      <c r="AG1058" s="23"/>
      <c r="AH1058" s="96"/>
      <c r="AI1058" s="96"/>
      <c r="AJ1058" s="23"/>
      <c r="AK1058" s="96"/>
      <c r="AL1058" s="96"/>
      <c r="AM1058" s="23"/>
      <c r="AN1058" s="96"/>
      <c r="AO1058" s="96"/>
      <c r="AP1058" s="23"/>
      <c r="AQ1058" s="96"/>
      <c r="AR1058" s="96"/>
      <c r="AS1058" s="23"/>
      <c r="AT1058" s="4"/>
      <c r="AU1058" s="4"/>
      <c r="AV1058" s="35"/>
      <c r="AW1058" s="4"/>
      <c r="AX1058" s="156"/>
      <c r="AY1058" s="104"/>
      <c r="AZ1058" s="7"/>
      <c r="BA1058" s="12"/>
      <c r="BB1058" s="12"/>
      <c r="BC1058" s="7"/>
      <c r="BD1058" s="12"/>
      <c r="BE1058" s="12"/>
      <c r="BF1058" s="4"/>
      <c r="BG1058" s="12"/>
      <c r="BH1058" s="36"/>
      <c r="BI1058" s="147"/>
      <c r="BJ1058" s="12"/>
      <c r="BK1058" s="36"/>
      <c r="BL1058" s="147"/>
      <c r="BM1058" s="12"/>
      <c r="BN1058" s="36"/>
      <c r="BO1058" s="147"/>
      <c r="BP1058" s="160"/>
      <c r="BQ1058" s="14"/>
      <c r="BR1058" s="4"/>
      <c r="BS1058" s="4"/>
      <c r="BU1058" s="147"/>
      <c r="BV1058" s="4"/>
      <c r="BW1058" s="4"/>
      <c r="BX1058" s="147"/>
      <c r="BY1058" s="4"/>
      <c r="CA1058" s="147"/>
      <c r="CB1058" s="4"/>
      <c r="CD1058" s="147"/>
      <c r="CF1058" s="4"/>
      <c r="CG1058" s="9"/>
      <c r="CH1058" s="35"/>
      <c r="CI1058" s="4"/>
      <c r="CJ1058" s="145"/>
      <c r="CK1058" s="4"/>
      <c r="CL1058" s="4"/>
      <c r="CM1058" s="4"/>
      <c r="CN1058" s="4"/>
      <c r="CP1058" s="29"/>
      <c r="CQ1058" s="33"/>
      <c r="CR1058" s="78"/>
      <c r="CS1058" s="78"/>
      <c r="CT1058" s="78"/>
      <c r="CU1058" s="78"/>
      <c r="CV1058" s="78"/>
      <c r="CW1058" s="78"/>
      <c r="CX1058" s="78"/>
      <c r="CY1058" s="78"/>
      <c r="CZ1058" s="78"/>
      <c r="DA1058" s="78"/>
      <c r="DB1058" s="78"/>
      <c r="DC1058" s="78"/>
      <c r="DD1058" s="78"/>
      <c r="DE1058" s="78"/>
      <c r="DF1058" s="78"/>
      <c r="DG1058" s="78"/>
      <c r="DH1058" s="78"/>
      <c r="DI1058" s="78"/>
      <c r="DJ1058" s="78"/>
      <c r="DK1058" s="78"/>
      <c r="DL1058" s="78"/>
      <c r="DM1058" s="78"/>
      <c r="DN1058" s="78"/>
      <c r="DO1058" s="78"/>
      <c r="DP1058" s="42"/>
      <c r="DQ1058" s="78"/>
      <c r="DR1058" s="101"/>
      <c r="DS1058" s="33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119"/>
      <c r="FB1058" s="119"/>
      <c r="FC1058" s="119"/>
      <c r="FD1058" s="119"/>
      <c r="FE1058" s="119"/>
      <c r="FF1058" s="119"/>
      <c r="FG1058" s="119"/>
      <c r="FH1058" s="119"/>
      <c r="FI1058" s="119"/>
    </row>
    <row r="1059" spans="1:165" s="45" customFormat="1" x14ac:dyDescent="0.25">
      <c r="A1059" s="29"/>
      <c r="B1059" s="35"/>
      <c r="C1059" s="35"/>
      <c r="D1059" s="4"/>
      <c r="E1059" s="35"/>
      <c r="F1059" s="4"/>
      <c r="G1059" s="35"/>
      <c r="I1059" s="35"/>
      <c r="K1059" s="11"/>
      <c r="M1059" s="4"/>
      <c r="N1059" s="46"/>
      <c r="P1059" s="35"/>
      <c r="Q1059" s="29"/>
      <c r="R1059" s="35"/>
      <c r="T1059" s="23"/>
      <c r="U1059" s="23"/>
      <c r="V1059" s="96"/>
      <c r="W1059" s="96"/>
      <c r="X1059" s="23"/>
      <c r="Y1059" s="96"/>
      <c r="Z1059" s="96"/>
      <c r="AA1059" s="23"/>
      <c r="AB1059" s="96"/>
      <c r="AC1059" s="96"/>
      <c r="AD1059" s="23"/>
      <c r="AE1059" s="96"/>
      <c r="AF1059" s="96"/>
      <c r="AG1059" s="23"/>
      <c r="AH1059" s="96"/>
      <c r="AI1059" s="96"/>
      <c r="AJ1059" s="23"/>
      <c r="AK1059" s="96"/>
      <c r="AL1059" s="96"/>
      <c r="AM1059" s="23"/>
      <c r="AN1059" s="96"/>
      <c r="AO1059" s="96"/>
      <c r="AP1059" s="23"/>
      <c r="AQ1059" s="96"/>
      <c r="AR1059" s="96"/>
      <c r="AS1059" s="23"/>
      <c r="AT1059" s="4"/>
      <c r="AU1059" s="4"/>
      <c r="AV1059" s="35"/>
      <c r="AW1059" s="4"/>
      <c r="AX1059" s="156"/>
      <c r="AY1059" s="104"/>
      <c r="AZ1059" s="7"/>
      <c r="BA1059" s="12"/>
      <c r="BB1059" s="12"/>
      <c r="BC1059" s="7"/>
      <c r="BD1059" s="12"/>
      <c r="BE1059" s="12"/>
      <c r="BF1059" s="4"/>
      <c r="BG1059" s="12"/>
      <c r="BH1059" s="36"/>
      <c r="BI1059" s="147"/>
      <c r="BJ1059" s="12"/>
      <c r="BK1059" s="36"/>
      <c r="BL1059" s="147"/>
      <c r="BM1059" s="12"/>
      <c r="BN1059" s="36"/>
      <c r="BO1059" s="147"/>
      <c r="BP1059" s="160"/>
      <c r="BQ1059" s="14"/>
      <c r="BR1059" s="4"/>
      <c r="BS1059" s="4"/>
      <c r="BU1059" s="147"/>
      <c r="BV1059" s="4"/>
      <c r="BW1059" s="4"/>
      <c r="BX1059" s="147"/>
      <c r="BY1059" s="4"/>
      <c r="CA1059" s="147"/>
      <c r="CB1059" s="4"/>
      <c r="CD1059" s="147"/>
      <c r="CF1059" s="4"/>
      <c r="CG1059" s="9"/>
      <c r="CH1059" s="35"/>
      <c r="CI1059" s="4"/>
      <c r="CJ1059" s="145"/>
      <c r="CK1059" s="4"/>
      <c r="CL1059" s="4"/>
      <c r="CM1059" s="4"/>
      <c r="CN1059" s="4"/>
      <c r="CP1059" s="29"/>
      <c r="CQ1059" s="33"/>
      <c r="CR1059" s="78"/>
      <c r="CS1059" s="78"/>
      <c r="CT1059" s="78"/>
      <c r="CU1059" s="78"/>
      <c r="CV1059" s="78"/>
      <c r="CW1059" s="78"/>
      <c r="CX1059" s="78"/>
      <c r="CY1059" s="78"/>
      <c r="CZ1059" s="78"/>
      <c r="DA1059" s="78"/>
      <c r="DB1059" s="78"/>
      <c r="DC1059" s="78"/>
      <c r="DD1059" s="78"/>
      <c r="DE1059" s="78"/>
      <c r="DF1059" s="78"/>
      <c r="DG1059" s="78"/>
      <c r="DH1059" s="78"/>
      <c r="DI1059" s="78"/>
      <c r="DJ1059" s="78"/>
      <c r="DK1059" s="78"/>
      <c r="DL1059" s="78"/>
      <c r="DM1059" s="78"/>
      <c r="DN1059" s="78"/>
      <c r="DO1059" s="78"/>
      <c r="DP1059" s="42"/>
      <c r="DQ1059" s="78"/>
      <c r="DR1059" s="101"/>
      <c r="DS1059" s="33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119"/>
      <c r="FB1059" s="119"/>
      <c r="FC1059" s="119"/>
      <c r="FD1059" s="119"/>
      <c r="FE1059" s="119"/>
      <c r="FF1059" s="119"/>
      <c r="FG1059" s="119"/>
      <c r="FH1059" s="119"/>
      <c r="FI1059" s="119"/>
    </row>
    <row r="1060" spans="1:165" s="45" customFormat="1" x14ac:dyDescent="0.25">
      <c r="A1060" s="29"/>
      <c r="B1060" s="35"/>
      <c r="C1060" s="35"/>
      <c r="D1060" s="4"/>
      <c r="E1060" s="35"/>
      <c r="F1060" s="4"/>
      <c r="G1060" s="35"/>
      <c r="I1060" s="35"/>
      <c r="K1060" s="11"/>
      <c r="M1060" s="4"/>
      <c r="N1060" s="46"/>
      <c r="P1060" s="35"/>
      <c r="Q1060" s="29"/>
      <c r="R1060" s="35"/>
      <c r="T1060" s="23"/>
      <c r="U1060" s="23"/>
      <c r="V1060" s="96"/>
      <c r="W1060" s="96"/>
      <c r="X1060" s="23"/>
      <c r="Y1060" s="96"/>
      <c r="Z1060" s="96"/>
      <c r="AA1060" s="23"/>
      <c r="AB1060" s="96"/>
      <c r="AC1060" s="96"/>
      <c r="AD1060" s="23"/>
      <c r="AE1060" s="96"/>
      <c r="AF1060" s="96"/>
      <c r="AG1060" s="23"/>
      <c r="AH1060" s="96"/>
      <c r="AI1060" s="96"/>
      <c r="AJ1060" s="23"/>
      <c r="AK1060" s="96"/>
      <c r="AL1060" s="96"/>
      <c r="AM1060" s="23"/>
      <c r="AN1060" s="96"/>
      <c r="AO1060" s="96"/>
      <c r="AP1060" s="23"/>
      <c r="AQ1060" s="96"/>
      <c r="AR1060" s="96"/>
      <c r="AS1060" s="23"/>
      <c r="AT1060" s="4"/>
      <c r="AU1060" s="4"/>
      <c r="AV1060" s="35"/>
      <c r="AW1060" s="4"/>
      <c r="AX1060" s="156"/>
      <c r="AY1060" s="104"/>
      <c r="AZ1060" s="7"/>
      <c r="BA1060" s="12"/>
      <c r="BB1060" s="12"/>
      <c r="BC1060" s="7"/>
      <c r="BD1060" s="12"/>
      <c r="BE1060" s="12"/>
      <c r="BF1060" s="4"/>
      <c r="BG1060" s="12"/>
      <c r="BH1060" s="36"/>
      <c r="BI1060" s="147"/>
      <c r="BJ1060" s="12"/>
      <c r="BK1060" s="36"/>
      <c r="BL1060" s="147"/>
      <c r="BM1060" s="12"/>
      <c r="BN1060" s="36"/>
      <c r="BO1060" s="147"/>
      <c r="BP1060" s="160"/>
      <c r="BQ1060" s="14"/>
      <c r="BR1060" s="4"/>
      <c r="BS1060" s="4"/>
      <c r="BU1060" s="147"/>
      <c r="BV1060" s="4"/>
      <c r="BW1060" s="4"/>
      <c r="BX1060" s="147"/>
      <c r="BY1060" s="4"/>
      <c r="CA1060" s="147"/>
      <c r="CB1060" s="4"/>
      <c r="CD1060" s="147"/>
      <c r="CF1060" s="4"/>
      <c r="CG1060" s="9"/>
      <c r="CH1060" s="35"/>
      <c r="CI1060" s="4"/>
      <c r="CJ1060" s="145"/>
      <c r="CK1060" s="4"/>
      <c r="CL1060" s="4"/>
      <c r="CM1060" s="4"/>
      <c r="CN1060" s="4"/>
      <c r="CP1060" s="29"/>
      <c r="CQ1060" s="33"/>
      <c r="CR1060" s="78"/>
      <c r="CS1060" s="78"/>
      <c r="CT1060" s="78"/>
      <c r="CU1060" s="78"/>
      <c r="CV1060" s="78"/>
      <c r="CW1060" s="78"/>
      <c r="CX1060" s="78"/>
      <c r="CY1060" s="78"/>
      <c r="CZ1060" s="78"/>
      <c r="DA1060" s="78"/>
      <c r="DB1060" s="78"/>
      <c r="DC1060" s="78"/>
      <c r="DD1060" s="78"/>
      <c r="DE1060" s="78"/>
      <c r="DF1060" s="78"/>
      <c r="DG1060" s="78"/>
      <c r="DH1060" s="78"/>
      <c r="DI1060" s="78"/>
      <c r="DJ1060" s="78"/>
      <c r="DK1060" s="78"/>
      <c r="DL1060" s="78"/>
      <c r="DM1060" s="78"/>
      <c r="DN1060" s="78"/>
      <c r="DO1060" s="78"/>
      <c r="DP1060" s="42"/>
      <c r="DQ1060" s="78"/>
      <c r="DR1060" s="101"/>
      <c r="DS1060" s="33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119"/>
      <c r="FB1060" s="119"/>
      <c r="FC1060" s="119"/>
      <c r="FD1060" s="119"/>
      <c r="FE1060" s="119"/>
      <c r="FF1060" s="119"/>
      <c r="FG1060" s="119"/>
      <c r="FH1060" s="119"/>
      <c r="FI1060" s="119"/>
    </row>
    <row r="1061" spans="1:165" s="45" customFormat="1" x14ac:dyDescent="0.25">
      <c r="A1061" s="29"/>
      <c r="B1061" s="35"/>
      <c r="C1061" s="35"/>
      <c r="D1061" s="4"/>
      <c r="E1061" s="35"/>
      <c r="F1061" s="4"/>
      <c r="G1061" s="35"/>
      <c r="I1061" s="35"/>
      <c r="K1061" s="11"/>
      <c r="M1061" s="4"/>
      <c r="N1061" s="46"/>
      <c r="P1061" s="35"/>
      <c r="Q1061" s="29"/>
      <c r="R1061" s="35"/>
      <c r="T1061" s="23"/>
      <c r="U1061" s="23"/>
      <c r="V1061" s="96"/>
      <c r="W1061" s="96"/>
      <c r="X1061" s="23"/>
      <c r="Y1061" s="96"/>
      <c r="Z1061" s="96"/>
      <c r="AA1061" s="23"/>
      <c r="AB1061" s="96"/>
      <c r="AC1061" s="96"/>
      <c r="AD1061" s="23"/>
      <c r="AE1061" s="96"/>
      <c r="AF1061" s="96"/>
      <c r="AG1061" s="23"/>
      <c r="AH1061" s="96"/>
      <c r="AI1061" s="96"/>
      <c r="AJ1061" s="23"/>
      <c r="AK1061" s="96"/>
      <c r="AL1061" s="96"/>
      <c r="AM1061" s="23"/>
      <c r="AN1061" s="96"/>
      <c r="AO1061" s="96"/>
      <c r="AP1061" s="23"/>
      <c r="AQ1061" s="96"/>
      <c r="AR1061" s="96"/>
      <c r="AS1061" s="23"/>
      <c r="AT1061" s="4"/>
      <c r="AU1061" s="4"/>
      <c r="AV1061" s="35"/>
      <c r="AW1061" s="4"/>
      <c r="AX1061" s="156"/>
      <c r="AY1061" s="104"/>
      <c r="AZ1061" s="7"/>
      <c r="BA1061" s="12"/>
      <c r="BB1061" s="12"/>
      <c r="BC1061" s="7"/>
      <c r="BD1061" s="12"/>
      <c r="BE1061" s="12"/>
      <c r="BF1061" s="4"/>
      <c r="BG1061" s="12"/>
      <c r="BH1061" s="36"/>
      <c r="BI1061" s="147"/>
      <c r="BJ1061" s="12"/>
      <c r="BK1061" s="36"/>
      <c r="BL1061" s="147"/>
      <c r="BM1061" s="12"/>
      <c r="BN1061" s="36"/>
      <c r="BO1061" s="147"/>
      <c r="BP1061" s="160"/>
      <c r="BQ1061" s="14"/>
      <c r="BR1061" s="4"/>
      <c r="BS1061" s="4"/>
      <c r="BU1061" s="147"/>
      <c r="BV1061" s="4"/>
      <c r="BW1061" s="4"/>
      <c r="BX1061" s="147"/>
      <c r="BY1061" s="4"/>
      <c r="CA1061" s="147"/>
      <c r="CB1061" s="4"/>
      <c r="CD1061" s="147"/>
      <c r="CF1061" s="4"/>
      <c r="CG1061" s="9"/>
      <c r="CH1061" s="35"/>
      <c r="CI1061" s="4"/>
      <c r="CJ1061" s="145"/>
      <c r="CK1061" s="4"/>
      <c r="CL1061" s="4"/>
      <c r="CM1061" s="4"/>
      <c r="CN1061" s="4"/>
      <c r="CP1061" s="29"/>
      <c r="CQ1061" s="33"/>
      <c r="CR1061" s="78"/>
      <c r="CS1061" s="78"/>
      <c r="CT1061" s="78"/>
      <c r="CU1061" s="78"/>
      <c r="CV1061" s="78"/>
      <c r="CW1061" s="78"/>
      <c r="CX1061" s="78"/>
      <c r="CY1061" s="78"/>
      <c r="CZ1061" s="78"/>
      <c r="DA1061" s="78"/>
      <c r="DB1061" s="78"/>
      <c r="DC1061" s="78"/>
      <c r="DD1061" s="78"/>
      <c r="DE1061" s="78"/>
      <c r="DF1061" s="78"/>
      <c r="DG1061" s="78"/>
      <c r="DH1061" s="78"/>
      <c r="DI1061" s="78"/>
      <c r="DJ1061" s="78"/>
      <c r="DK1061" s="78"/>
      <c r="DL1061" s="78"/>
      <c r="DM1061" s="78"/>
      <c r="DN1061" s="78"/>
      <c r="DO1061" s="78"/>
      <c r="DP1061" s="42"/>
      <c r="DQ1061" s="78"/>
      <c r="DR1061" s="101"/>
      <c r="DS1061" s="33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119"/>
      <c r="FB1061" s="119"/>
      <c r="FC1061" s="119"/>
      <c r="FD1061" s="119"/>
      <c r="FE1061" s="119"/>
      <c r="FF1061" s="119"/>
      <c r="FG1061" s="119"/>
      <c r="FH1061" s="119"/>
      <c r="FI1061" s="119"/>
    </row>
    <row r="1062" spans="1:165" s="45" customFormat="1" x14ac:dyDescent="0.25">
      <c r="A1062" s="29"/>
      <c r="B1062" s="35"/>
      <c r="C1062" s="35"/>
      <c r="D1062" s="4"/>
      <c r="E1062" s="35"/>
      <c r="F1062" s="4"/>
      <c r="G1062" s="35"/>
      <c r="I1062" s="35"/>
      <c r="K1062" s="11"/>
      <c r="M1062" s="4"/>
      <c r="N1062" s="46"/>
      <c r="P1062" s="35"/>
      <c r="Q1062" s="29"/>
      <c r="R1062" s="35"/>
      <c r="T1062" s="23"/>
      <c r="U1062" s="23"/>
      <c r="V1062" s="96"/>
      <c r="W1062" s="96"/>
      <c r="X1062" s="23"/>
      <c r="Y1062" s="96"/>
      <c r="Z1062" s="96"/>
      <c r="AA1062" s="23"/>
      <c r="AB1062" s="96"/>
      <c r="AC1062" s="96"/>
      <c r="AD1062" s="23"/>
      <c r="AE1062" s="96"/>
      <c r="AF1062" s="96"/>
      <c r="AG1062" s="23"/>
      <c r="AH1062" s="96"/>
      <c r="AI1062" s="96"/>
      <c r="AJ1062" s="23"/>
      <c r="AK1062" s="96"/>
      <c r="AL1062" s="96"/>
      <c r="AM1062" s="23"/>
      <c r="AN1062" s="96"/>
      <c r="AO1062" s="96"/>
      <c r="AP1062" s="23"/>
      <c r="AQ1062" s="96"/>
      <c r="AR1062" s="96"/>
      <c r="AS1062" s="23"/>
      <c r="AT1062" s="4"/>
      <c r="AU1062" s="4"/>
      <c r="AV1062" s="35"/>
      <c r="AW1062" s="4"/>
      <c r="AX1062" s="156"/>
      <c r="AY1062" s="104"/>
      <c r="AZ1062" s="7"/>
      <c r="BA1062" s="12"/>
      <c r="BB1062" s="12"/>
      <c r="BC1062" s="7"/>
      <c r="BD1062" s="12"/>
      <c r="BE1062" s="12"/>
      <c r="BF1062" s="4"/>
      <c r="BG1062" s="12"/>
      <c r="BH1062" s="36"/>
      <c r="BI1062" s="147"/>
      <c r="BJ1062" s="12"/>
      <c r="BK1062" s="36"/>
      <c r="BL1062" s="147"/>
      <c r="BM1062" s="12"/>
      <c r="BN1062" s="36"/>
      <c r="BO1062" s="147"/>
      <c r="BP1062" s="160"/>
      <c r="BQ1062" s="14"/>
      <c r="BR1062" s="4"/>
      <c r="BS1062" s="4"/>
      <c r="BU1062" s="147"/>
      <c r="BV1062" s="4"/>
      <c r="BW1062" s="4"/>
      <c r="BX1062" s="147"/>
      <c r="BY1062" s="4"/>
      <c r="CA1062" s="147"/>
      <c r="CB1062" s="4"/>
      <c r="CD1062" s="147"/>
      <c r="CF1062" s="4"/>
      <c r="CG1062" s="9"/>
      <c r="CH1062" s="35"/>
      <c r="CI1062" s="4"/>
      <c r="CJ1062" s="145"/>
      <c r="CK1062" s="4"/>
      <c r="CL1062" s="4"/>
      <c r="CM1062" s="4"/>
      <c r="CN1062" s="4"/>
      <c r="CP1062" s="29"/>
      <c r="CQ1062" s="33"/>
      <c r="CR1062" s="78"/>
      <c r="CS1062" s="78"/>
      <c r="CT1062" s="78"/>
      <c r="CU1062" s="78"/>
      <c r="CV1062" s="78"/>
      <c r="CW1062" s="78"/>
      <c r="CX1062" s="78"/>
      <c r="CY1062" s="78"/>
      <c r="CZ1062" s="78"/>
      <c r="DA1062" s="78"/>
      <c r="DB1062" s="78"/>
      <c r="DC1062" s="78"/>
      <c r="DD1062" s="78"/>
      <c r="DE1062" s="78"/>
      <c r="DF1062" s="78"/>
      <c r="DG1062" s="78"/>
      <c r="DH1062" s="78"/>
      <c r="DI1062" s="78"/>
      <c r="DJ1062" s="78"/>
      <c r="DK1062" s="78"/>
      <c r="DL1062" s="78"/>
      <c r="DM1062" s="78"/>
      <c r="DN1062" s="78"/>
      <c r="DO1062" s="78"/>
      <c r="DP1062" s="42"/>
      <c r="DQ1062" s="78"/>
      <c r="DR1062" s="101"/>
      <c r="DS1062" s="33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119"/>
      <c r="FB1062" s="119"/>
      <c r="FC1062" s="119"/>
      <c r="FD1062" s="119"/>
      <c r="FE1062" s="119"/>
      <c r="FF1062" s="119"/>
      <c r="FG1062" s="119"/>
      <c r="FH1062" s="119"/>
      <c r="FI1062" s="119"/>
    </row>
    <row r="1063" spans="1:165" s="45" customFormat="1" x14ac:dyDescent="0.25">
      <c r="A1063" s="29"/>
      <c r="B1063" s="35"/>
      <c r="C1063" s="35"/>
      <c r="D1063" s="4"/>
      <c r="E1063" s="35"/>
      <c r="F1063" s="4"/>
      <c r="G1063" s="35"/>
      <c r="I1063" s="35"/>
      <c r="K1063" s="11"/>
      <c r="M1063" s="4"/>
      <c r="N1063" s="46"/>
      <c r="P1063" s="35"/>
      <c r="Q1063" s="29"/>
      <c r="R1063" s="35"/>
      <c r="T1063" s="23"/>
      <c r="U1063" s="23"/>
      <c r="V1063" s="96"/>
      <c r="W1063" s="96"/>
      <c r="X1063" s="23"/>
      <c r="Y1063" s="96"/>
      <c r="Z1063" s="96"/>
      <c r="AA1063" s="23"/>
      <c r="AB1063" s="96"/>
      <c r="AC1063" s="96"/>
      <c r="AD1063" s="23"/>
      <c r="AE1063" s="96"/>
      <c r="AF1063" s="96"/>
      <c r="AG1063" s="23"/>
      <c r="AH1063" s="96"/>
      <c r="AI1063" s="96"/>
      <c r="AJ1063" s="23"/>
      <c r="AK1063" s="96"/>
      <c r="AL1063" s="96"/>
      <c r="AM1063" s="23"/>
      <c r="AN1063" s="96"/>
      <c r="AO1063" s="96"/>
      <c r="AP1063" s="23"/>
      <c r="AQ1063" s="96"/>
      <c r="AR1063" s="96"/>
      <c r="AS1063" s="23"/>
      <c r="AT1063" s="4"/>
      <c r="AU1063" s="4"/>
      <c r="AV1063" s="35"/>
      <c r="AW1063" s="4"/>
      <c r="AX1063" s="156"/>
      <c r="AY1063" s="104"/>
      <c r="AZ1063" s="7"/>
      <c r="BA1063" s="12"/>
      <c r="BB1063" s="12"/>
      <c r="BC1063" s="7"/>
      <c r="BD1063" s="12"/>
      <c r="BE1063" s="12"/>
      <c r="BF1063" s="4"/>
      <c r="BG1063" s="12"/>
      <c r="BH1063" s="36"/>
      <c r="BI1063" s="147"/>
      <c r="BJ1063" s="12"/>
      <c r="BK1063" s="36"/>
      <c r="BL1063" s="147"/>
      <c r="BM1063" s="12"/>
      <c r="BN1063" s="36"/>
      <c r="BO1063" s="147"/>
      <c r="BP1063" s="160"/>
      <c r="BQ1063" s="14"/>
      <c r="BR1063" s="4"/>
      <c r="BS1063" s="4"/>
      <c r="BU1063" s="147"/>
      <c r="BV1063" s="4"/>
      <c r="BW1063" s="4"/>
      <c r="BX1063" s="147"/>
      <c r="BY1063" s="4"/>
      <c r="CA1063" s="147"/>
      <c r="CB1063" s="4"/>
      <c r="CD1063" s="147"/>
      <c r="CF1063" s="4"/>
      <c r="CG1063" s="9"/>
      <c r="CH1063" s="35"/>
      <c r="CI1063" s="4"/>
      <c r="CJ1063" s="145"/>
      <c r="CK1063" s="4"/>
      <c r="CL1063" s="4"/>
      <c r="CM1063" s="4"/>
      <c r="CN1063" s="4"/>
      <c r="CP1063" s="29"/>
      <c r="CQ1063" s="33"/>
      <c r="CR1063" s="78"/>
      <c r="CS1063" s="78"/>
      <c r="CT1063" s="78"/>
      <c r="CU1063" s="78"/>
      <c r="CV1063" s="78"/>
      <c r="CW1063" s="78"/>
      <c r="CX1063" s="78"/>
      <c r="CY1063" s="78"/>
      <c r="CZ1063" s="78"/>
      <c r="DA1063" s="78"/>
      <c r="DB1063" s="78"/>
      <c r="DC1063" s="78"/>
      <c r="DD1063" s="78"/>
      <c r="DE1063" s="78"/>
      <c r="DF1063" s="78"/>
      <c r="DG1063" s="78"/>
      <c r="DH1063" s="78"/>
      <c r="DI1063" s="78"/>
      <c r="DJ1063" s="78"/>
      <c r="DK1063" s="78"/>
      <c r="DL1063" s="78"/>
      <c r="DM1063" s="78"/>
      <c r="DN1063" s="78"/>
      <c r="DO1063" s="78"/>
      <c r="DP1063" s="42"/>
      <c r="DQ1063" s="78"/>
      <c r="DR1063" s="101"/>
      <c r="DS1063" s="33"/>
      <c r="DT1063" s="29"/>
      <c r="DU1063" s="29"/>
      <c r="DV1063" s="29"/>
      <c r="DW1063" s="29"/>
      <c r="DX1063" s="29"/>
      <c r="DY1063" s="29"/>
      <c r="DZ1063" s="29"/>
      <c r="EA1063" s="29"/>
      <c r="EB1063" s="29"/>
      <c r="EC1063" s="29"/>
      <c r="ED1063" s="29"/>
      <c r="EE1063" s="29"/>
      <c r="EF1063" s="29"/>
      <c r="EG1063" s="29"/>
      <c r="EH1063" s="29"/>
      <c r="EI1063" s="29"/>
      <c r="EJ1063" s="29"/>
      <c r="EK1063" s="29"/>
      <c r="EL1063" s="29"/>
      <c r="EM1063" s="29"/>
      <c r="EN1063" s="29"/>
      <c r="EO1063" s="29"/>
      <c r="EP1063" s="29"/>
      <c r="EQ1063" s="29"/>
      <c r="ER1063" s="29"/>
      <c r="ES1063" s="29"/>
      <c r="ET1063" s="29"/>
      <c r="EU1063" s="29"/>
      <c r="EV1063" s="29"/>
      <c r="EW1063" s="29"/>
      <c r="EX1063" s="29"/>
      <c r="EY1063" s="29"/>
      <c r="EZ1063" s="29"/>
      <c r="FA1063" s="119"/>
      <c r="FB1063" s="119"/>
      <c r="FC1063" s="119"/>
      <c r="FD1063" s="119"/>
      <c r="FE1063" s="119"/>
      <c r="FF1063" s="119"/>
      <c r="FG1063" s="119"/>
      <c r="FH1063" s="119"/>
      <c r="FI1063" s="119"/>
    </row>
    <row r="1064" spans="1:165" s="45" customFormat="1" x14ac:dyDescent="0.25">
      <c r="A1064" s="29"/>
      <c r="B1064" s="35"/>
      <c r="C1064" s="35"/>
      <c r="D1064" s="4"/>
      <c r="E1064" s="35"/>
      <c r="F1064" s="4"/>
      <c r="G1064" s="35"/>
      <c r="I1064" s="35"/>
      <c r="K1064" s="11"/>
      <c r="M1064" s="4"/>
      <c r="N1064" s="46"/>
      <c r="P1064" s="35"/>
      <c r="Q1064" s="29"/>
      <c r="R1064" s="35"/>
      <c r="T1064" s="23"/>
      <c r="U1064" s="23"/>
      <c r="V1064" s="96"/>
      <c r="W1064" s="96"/>
      <c r="X1064" s="23"/>
      <c r="Y1064" s="96"/>
      <c r="Z1064" s="96"/>
      <c r="AA1064" s="23"/>
      <c r="AB1064" s="96"/>
      <c r="AC1064" s="96"/>
      <c r="AD1064" s="23"/>
      <c r="AE1064" s="96"/>
      <c r="AF1064" s="96"/>
      <c r="AG1064" s="23"/>
      <c r="AH1064" s="96"/>
      <c r="AI1064" s="96"/>
      <c r="AJ1064" s="23"/>
      <c r="AK1064" s="96"/>
      <c r="AL1064" s="96"/>
      <c r="AM1064" s="23"/>
      <c r="AN1064" s="96"/>
      <c r="AO1064" s="96"/>
      <c r="AP1064" s="23"/>
      <c r="AQ1064" s="96"/>
      <c r="AR1064" s="96"/>
      <c r="AS1064" s="23"/>
      <c r="AT1064" s="4"/>
      <c r="AU1064" s="4"/>
      <c r="AV1064" s="35"/>
      <c r="AW1064" s="4"/>
      <c r="AX1064" s="156"/>
      <c r="AY1064" s="104"/>
      <c r="AZ1064" s="7"/>
      <c r="BA1064" s="12"/>
      <c r="BB1064" s="12"/>
      <c r="BC1064" s="7"/>
      <c r="BD1064" s="12"/>
      <c r="BE1064" s="12"/>
      <c r="BF1064" s="4"/>
      <c r="BG1064" s="12"/>
      <c r="BH1064" s="36"/>
      <c r="BI1064" s="147"/>
      <c r="BJ1064" s="12"/>
      <c r="BK1064" s="36"/>
      <c r="BL1064" s="147"/>
      <c r="BM1064" s="12"/>
      <c r="BN1064" s="36"/>
      <c r="BO1064" s="147"/>
      <c r="BP1064" s="160"/>
      <c r="BQ1064" s="14"/>
      <c r="BR1064" s="4"/>
      <c r="BS1064" s="4"/>
      <c r="BU1064" s="147"/>
      <c r="BV1064" s="4"/>
      <c r="BW1064" s="4"/>
      <c r="BX1064" s="147"/>
      <c r="BY1064" s="4"/>
      <c r="CA1064" s="147"/>
      <c r="CB1064" s="4"/>
      <c r="CD1064" s="147"/>
      <c r="CF1064" s="4"/>
      <c r="CG1064" s="9"/>
      <c r="CH1064" s="35"/>
      <c r="CI1064" s="4"/>
      <c r="CJ1064" s="145"/>
      <c r="CK1064" s="4"/>
      <c r="CL1064" s="4"/>
      <c r="CM1064" s="4"/>
      <c r="CN1064" s="4"/>
      <c r="CP1064" s="29"/>
      <c r="CQ1064" s="33"/>
      <c r="CR1064" s="78"/>
      <c r="CS1064" s="78"/>
      <c r="CT1064" s="78"/>
      <c r="CU1064" s="78"/>
      <c r="CV1064" s="78"/>
      <c r="CW1064" s="78"/>
      <c r="CX1064" s="78"/>
      <c r="CY1064" s="78"/>
      <c r="CZ1064" s="78"/>
      <c r="DA1064" s="78"/>
      <c r="DB1064" s="78"/>
      <c r="DC1064" s="78"/>
      <c r="DD1064" s="78"/>
      <c r="DE1064" s="78"/>
      <c r="DF1064" s="78"/>
      <c r="DG1064" s="78"/>
      <c r="DH1064" s="78"/>
      <c r="DI1064" s="78"/>
      <c r="DJ1064" s="78"/>
      <c r="DK1064" s="78"/>
      <c r="DL1064" s="78"/>
      <c r="DM1064" s="78"/>
      <c r="DN1064" s="78"/>
      <c r="DO1064" s="78"/>
      <c r="DP1064" s="42"/>
      <c r="DQ1064" s="78"/>
      <c r="DR1064" s="101"/>
      <c r="DS1064" s="33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119"/>
      <c r="FB1064" s="119"/>
      <c r="FC1064" s="119"/>
      <c r="FD1064" s="119"/>
      <c r="FE1064" s="119"/>
      <c r="FF1064" s="119"/>
      <c r="FG1064" s="119"/>
      <c r="FH1064" s="119"/>
      <c r="FI1064" s="119"/>
    </row>
    <row r="1065" spans="1:165" s="45" customFormat="1" x14ac:dyDescent="0.25">
      <c r="A1065" s="29"/>
      <c r="B1065" s="35"/>
      <c r="C1065" s="35"/>
      <c r="D1065" s="4"/>
      <c r="E1065" s="35"/>
      <c r="F1065" s="4"/>
      <c r="G1065" s="35"/>
      <c r="I1065" s="35"/>
      <c r="K1065" s="11"/>
      <c r="M1065" s="4"/>
      <c r="N1065" s="46"/>
      <c r="P1065" s="35"/>
      <c r="Q1065" s="29"/>
      <c r="R1065" s="35"/>
      <c r="T1065" s="23"/>
      <c r="U1065" s="23"/>
      <c r="V1065" s="96"/>
      <c r="W1065" s="96"/>
      <c r="X1065" s="23"/>
      <c r="Y1065" s="96"/>
      <c r="Z1065" s="96"/>
      <c r="AA1065" s="23"/>
      <c r="AB1065" s="96"/>
      <c r="AC1065" s="96"/>
      <c r="AD1065" s="23"/>
      <c r="AE1065" s="96"/>
      <c r="AF1065" s="96"/>
      <c r="AG1065" s="23"/>
      <c r="AH1065" s="96"/>
      <c r="AI1065" s="96"/>
      <c r="AJ1065" s="23"/>
      <c r="AK1065" s="96"/>
      <c r="AL1065" s="96"/>
      <c r="AM1065" s="23"/>
      <c r="AN1065" s="96"/>
      <c r="AO1065" s="96"/>
      <c r="AP1065" s="23"/>
      <c r="AQ1065" s="96"/>
      <c r="AR1065" s="96"/>
      <c r="AS1065" s="23"/>
      <c r="AT1065" s="4"/>
      <c r="AU1065" s="4"/>
      <c r="AV1065" s="35"/>
      <c r="AW1065" s="4"/>
      <c r="AX1065" s="156"/>
      <c r="AY1065" s="104"/>
      <c r="AZ1065" s="7"/>
      <c r="BA1065" s="12"/>
      <c r="BB1065" s="12"/>
      <c r="BC1065" s="7"/>
      <c r="BD1065" s="12"/>
      <c r="BE1065" s="12"/>
      <c r="BF1065" s="4"/>
      <c r="BG1065" s="12"/>
      <c r="BH1065" s="36"/>
      <c r="BI1065" s="147"/>
      <c r="BJ1065" s="12"/>
      <c r="BK1065" s="36"/>
      <c r="BL1065" s="147"/>
      <c r="BM1065" s="12"/>
      <c r="BN1065" s="36"/>
      <c r="BO1065" s="147"/>
      <c r="BP1065" s="160"/>
      <c r="BQ1065" s="14"/>
      <c r="BR1065" s="4"/>
      <c r="BS1065" s="4"/>
      <c r="BU1065" s="147"/>
      <c r="BV1065" s="4"/>
      <c r="BW1065" s="4"/>
      <c r="BX1065" s="147"/>
      <c r="BY1065" s="4"/>
      <c r="CA1065" s="147"/>
      <c r="CB1065" s="4"/>
      <c r="CD1065" s="147"/>
      <c r="CF1065" s="4"/>
      <c r="CG1065" s="9"/>
      <c r="CH1065" s="35"/>
      <c r="CI1065" s="4"/>
      <c r="CJ1065" s="145"/>
      <c r="CK1065" s="4"/>
      <c r="CL1065" s="4"/>
      <c r="CM1065" s="4"/>
      <c r="CN1065" s="4"/>
      <c r="CP1065" s="29"/>
      <c r="CQ1065" s="33"/>
      <c r="CR1065" s="78"/>
      <c r="CS1065" s="78"/>
      <c r="CT1065" s="78"/>
      <c r="CU1065" s="78"/>
      <c r="CV1065" s="78"/>
      <c r="CW1065" s="78"/>
      <c r="CX1065" s="78"/>
      <c r="CY1065" s="78"/>
      <c r="CZ1065" s="78"/>
      <c r="DA1065" s="78"/>
      <c r="DB1065" s="78"/>
      <c r="DC1065" s="78"/>
      <c r="DD1065" s="78"/>
      <c r="DE1065" s="78"/>
      <c r="DF1065" s="78"/>
      <c r="DG1065" s="78"/>
      <c r="DH1065" s="78"/>
      <c r="DI1065" s="78"/>
      <c r="DJ1065" s="78"/>
      <c r="DK1065" s="78"/>
      <c r="DL1065" s="78"/>
      <c r="DM1065" s="78"/>
      <c r="DN1065" s="78"/>
      <c r="DO1065" s="78"/>
      <c r="DP1065" s="42"/>
      <c r="DQ1065" s="78"/>
      <c r="DR1065" s="101"/>
      <c r="DS1065" s="33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119"/>
      <c r="FB1065" s="119"/>
      <c r="FC1065" s="119"/>
      <c r="FD1065" s="119"/>
      <c r="FE1065" s="119"/>
      <c r="FF1065" s="119"/>
      <c r="FG1065" s="119"/>
      <c r="FH1065" s="119"/>
      <c r="FI1065" s="119"/>
    </row>
    <row r="1066" spans="1:165" s="45" customFormat="1" x14ac:dyDescent="0.25">
      <c r="A1066" s="29"/>
      <c r="B1066" s="35"/>
      <c r="C1066" s="35"/>
      <c r="D1066" s="4"/>
      <c r="E1066" s="35"/>
      <c r="F1066" s="4"/>
      <c r="G1066" s="35"/>
      <c r="I1066" s="35"/>
      <c r="K1066" s="11"/>
      <c r="M1066" s="4"/>
      <c r="N1066" s="46"/>
      <c r="P1066" s="35"/>
      <c r="Q1066" s="29"/>
      <c r="R1066" s="35"/>
      <c r="T1066" s="23"/>
      <c r="U1066" s="23"/>
      <c r="V1066" s="96"/>
      <c r="W1066" s="96"/>
      <c r="X1066" s="23"/>
      <c r="Y1066" s="96"/>
      <c r="Z1066" s="96"/>
      <c r="AA1066" s="23"/>
      <c r="AB1066" s="96"/>
      <c r="AC1066" s="96"/>
      <c r="AD1066" s="23"/>
      <c r="AE1066" s="96"/>
      <c r="AF1066" s="96"/>
      <c r="AG1066" s="23"/>
      <c r="AH1066" s="96"/>
      <c r="AI1066" s="96"/>
      <c r="AJ1066" s="23"/>
      <c r="AK1066" s="96"/>
      <c r="AL1066" s="96"/>
      <c r="AM1066" s="23"/>
      <c r="AN1066" s="96"/>
      <c r="AO1066" s="96"/>
      <c r="AP1066" s="23"/>
      <c r="AQ1066" s="96"/>
      <c r="AR1066" s="96"/>
      <c r="AS1066" s="23"/>
      <c r="AT1066" s="4"/>
      <c r="AU1066" s="4"/>
      <c r="AV1066" s="35"/>
      <c r="AW1066" s="4"/>
      <c r="AX1066" s="156"/>
      <c r="AY1066" s="104"/>
      <c r="AZ1066" s="7"/>
      <c r="BA1066" s="12"/>
      <c r="BB1066" s="12"/>
      <c r="BC1066" s="7"/>
      <c r="BD1066" s="12"/>
      <c r="BE1066" s="12"/>
      <c r="BF1066" s="4"/>
      <c r="BG1066" s="12"/>
      <c r="BH1066" s="36"/>
      <c r="BI1066" s="147"/>
      <c r="BJ1066" s="12"/>
      <c r="BK1066" s="36"/>
      <c r="BL1066" s="147"/>
      <c r="BM1066" s="12"/>
      <c r="BN1066" s="36"/>
      <c r="BO1066" s="147"/>
      <c r="BP1066" s="160"/>
      <c r="BQ1066" s="14"/>
      <c r="BR1066" s="4"/>
      <c r="BS1066" s="4"/>
      <c r="BU1066" s="147"/>
      <c r="BV1066" s="4"/>
      <c r="BW1066" s="4"/>
      <c r="BX1066" s="147"/>
      <c r="BY1066" s="4"/>
      <c r="CA1066" s="147"/>
      <c r="CB1066" s="4"/>
      <c r="CD1066" s="147"/>
      <c r="CF1066" s="4"/>
      <c r="CG1066" s="9"/>
      <c r="CH1066" s="35"/>
      <c r="CI1066" s="4"/>
      <c r="CJ1066" s="145"/>
      <c r="CK1066" s="4"/>
      <c r="CL1066" s="4"/>
      <c r="CM1066" s="4"/>
      <c r="CN1066" s="4"/>
      <c r="CP1066" s="29"/>
      <c r="CQ1066" s="33"/>
      <c r="CR1066" s="78"/>
      <c r="CS1066" s="78"/>
      <c r="CT1066" s="78"/>
      <c r="CU1066" s="78"/>
      <c r="CV1066" s="78"/>
      <c r="CW1066" s="78"/>
      <c r="CX1066" s="78"/>
      <c r="CY1066" s="78"/>
      <c r="CZ1066" s="78"/>
      <c r="DA1066" s="78"/>
      <c r="DB1066" s="78"/>
      <c r="DC1066" s="78"/>
      <c r="DD1066" s="78"/>
      <c r="DE1066" s="78"/>
      <c r="DF1066" s="78"/>
      <c r="DG1066" s="78"/>
      <c r="DH1066" s="78"/>
      <c r="DI1066" s="78"/>
      <c r="DJ1066" s="78"/>
      <c r="DK1066" s="78"/>
      <c r="DL1066" s="78"/>
      <c r="DM1066" s="78"/>
      <c r="DN1066" s="78"/>
      <c r="DO1066" s="78"/>
      <c r="DP1066" s="42"/>
      <c r="DQ1066" s="78"/>
      <c r="DR1066" s="101"/>
      <c r="DS1066" s="33"/>
      <c r="DT1066" s="29"/>
      <c r="DU1066" s="29"/>
      <c r="DV1066" s="29"/>
      <c r="DW1066" s="29"/>
      <c r="DX1066" s="29"/>
      <c r="DY1066" s="29"/>
      <c r="DZ1066" s="29"/>
      <c r="EA1066" s="29"/>
      <c r="EB1066" s="29"/>
      <c r="EC1066" s="29"/>
      <c r="ED1066" s="29"/>
      <c r="EE1066" s="29"/>
      <c r="EF1066" s="29"/>
      <c r="EG1066" s="29"/>
      <c r="EH1066" s="29"/>
      <c r="EI1066" s="29"/>
      <c r="EJ1066" s="29"/>
      <c r="EK1066" s="29"/>
      <c r="EL1066" s="29"/>
      <c r="EM1066" s="29"/>
      <c r="EN1066" s="29"/>
      <c r="EO1066" s="29"/>
      <c r="EP1066" s="29"/>
      <c r="EQ1066" s="29"/>
      <c r="ER1066" s="29"/>
      <c r="ES1066" s="29"/>
      <c r="ET1066" s="29"/>
      <c r="EU1066" s="29"/>
      <c r="EV1066" s="29"/>
      <c r="EW1066" s="29"/>
      <c r="EX1066" s="29"/>
      <c r="EY1066" s="29"/>
      <c r="EZ1066" s="29"/>
      <c r="FA1066" s="119"/>
      <c r="FB1066" s="119"/>
      <c r="FC1066" s="119"/>
      <c r="FD1066" s="119"/>
      <c r="FE1066" s="119"/>
      <c r="FF1066" s="119"/>
      <c r="FG1066" s="119"/>
      <c r="FH1066" s="119"/>
      <c r="FI1066" s="119"/>
    </row>
    <row r="1067" spans="1:165" s="45" customFormat="1" x14ac:dyDescent="0.25">
      <c r="A1067" s="29"/>
      <c r="B1067" s="35"/>
      <c r="C1067" s="35"/>
      <c r="D1067" s="4"/>
      <c r="E1067" s="35"/>
      <c r="F1067" s="4"/>
      <c r="G1067" s="35"/>
      <c r="I1067" s="35"/>
      <c r="K1067" s="11"/>
      <c r="M1067" s="4"/>
      <c r="N1067" s="46"/>
      <c r="P1067" s="35"/>
      <c r="Q1067" s="29"/>
      <c r="R1067" s="35"/>
      <c r="T1067" s="23"/>
      <c r="U1067" s="23"/>
      <c r="V1067" s="96"/>
      <c r="W1067" s="96"/>
      <c r="X1067" s="23"/>
      <c r="Y1067" s="96"/>
      <c r="Z1067" s="96"/>
      <c r="AA1067" s="23"/>
      <c r="AB1067" s="96"/>
      <c r="AC1067" s="96"/>
      <c r="AD1067" s="23"/>
      <c r="AE1067" s="96"/>
      <c r="AF1067" s="96"/>
      <c r="AG1067" s="23"/>
      <c r="AH1067" s="96"/>
      <c r="AI1067" s="96"/>
      <c r="AJ1067" s="23"/>
      <c r="AK1067" s="96"/>
      <c r="AL1067" s="96"/>
      <c r="AM1067" s="23"/>
      <c r="AN1067" s="96"/>
      <c r="AO1067" s="96"/>
      <c r="AP1067" s="23"/>
      <c r="AQ1067" s="96"/>
      <c r="AR1067" s="96"/>
      <c r="AS1067" s="23"/>
      <c r="AT1067" s="4"/>
      <c r="AU1067" s="4"/>
      <c r="AV1067" s="35"/>
      <c r="AW1067" s="4"/>
      <c r="AX1067" s="156"/>
      <c r="AY1067" s="104"/>
      <c r="AZ1067" s="7"/>
      <c r="BA1067" s="12"/>
      <c r="BB1067" s="12"/>
      <c r="BC1067" s="7"/>
      <c r="BD1067" s="12"/>
      <c r="BE1067" s="12"/>
      <c r="BF1067" s="4"/>
      <c r="BG1067" s="12"/>
      <c r="BH1067" s="36"/>
      <c r="BI1067" s="147"/>
      <c r="BJ1067" s="12"/>
      <c r="BK1067" s="36"/>
      <c r="BL1067" s="147"/>
      <c r="BM1067" s="12"/>
      <c r="BN1067" s="36"/>
      <c r="BO1067" s="147"/>
      <c r="BP1067" s="160"/>
      <c r="BQ1067" s="14"/>
      <c r="BR1067" s="4"/>
      <c r="BS1067" s="4"/>
      <c r="BU1067" s="147"/>
      <c r="BV1067" s="4"/>
      <c r="BW1067" s="4"/>
      <c r="BX1067" s="147"/>
      <c r="BY1067" s="4"/>
      <c r="CA1067" s="147"/>
      <c r="CB1067" s="4"/>
      <c r="CD1067" s="147"/>
      <c r="CF1067" s="4"/>
      <c r="CG1067" s="9"/>
      <c r="CH1067" s="35"/>
      <c r="CI1067" s="4"/>
      <c r="CJ1067" s="145"/>
      <c r="CK1067" s="4"/>
      <c r="CL1067" s="4"/>
      <c r="CM1067" s="4"/>
      <c r="CN1067" s="4"/>
      <c r="CP1067" s="29"/>
      <c r="CQ1067" s="33"/>
      <c r="CR1067" s="78"/>
      <c r="CS1067" s="78"/>
      <c r="CT1067" s="78"/>
      <c r="CU1067" s="78"/>
      <c r="CV1067" s="78"/>
      <c r="CW1067" s="78"/>
      <c r="CX1067" s="78"/>
      <c r="CY1067" s="78"/>
      <c r="CZ1067" s="78"/>
      <c r="DA1067" s="78"/>
      <c r="DB1067" s="78"/>
      <c r="DC1067" s="78"/>
      <c r="DD1067" s="78"/>
      <c r="DE1067" s="78"/>
      <c r="DF1067" s="78"/>
      <c r="DG1067" s="78"/>
      <c r="DH1067" s="78"/>
      <c r="DI1067" s="78"/>
      <c r="DJ1067" s="78"/>
      <c r="DK1067" s="78"/>
      <c r="DL1067" s="78"/>
      <c r="DM1067" s="78"/>
      <c r="DN1067" s="78"/>
      <c r="DO1067" s="78"/>
      <c r="DP1067" s="42"/>
      <c r="DQ1067" s="78"/>
      <c r="DR1067" s="101"/>
      <c r="DS1067" s="33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119"/>
      <c r="FB1067" s="119"/>
      <c r="FC1067" s="119"/>
      <c r="FD1067" s="119"/>
      <c r="FE1067" s="119"/>
      <c r="FF1067" s="119"/>
      <c r="FG1067" s="119"/>
      <c r="FH1067" s="119"/>
      <c r="FI1067" s="119"/>
    </row>
    <row r="1068" spans="1:165" s="45" customFormat="1" x14ac:dyDescent="0.25">
      <c r="A1068" s="29"/>
      <c r="B1068" s="35"/>
      <c r="C1068" s="35"/>
      <c r="D1068" s="4"/>
      <c r="E1068" s="35"/>
      <c r="F1068" s="4"/>
      <c r="G1068" s="35"/>
      <c r="I1068" s="35"/>
      <c r="K1068" s="11"/>
      <c r="M1068" s="4"/>
      <c r="N1068" s="46"/>
      <c r="P1068" s="35"/>
      <c r="Q1068" s="29"/>
      <c r="R1068" s="35"/>
      <c r="T1068" s="23"/>
      <c r="U1068" s="23"/>
      <c r="V1068" s="96"/>
      <c r="W1068" s="96"/>
      <c r="X1068" s="23"/>
      <c r="Y1068" s="96"/>
      <c r="Z1068" s="96"/>
      <c r="AA1068" s="23"/>
      <c r="AB1068" s="96"/>
      <c r="AC1068" s="96"/>
      <c r="AD1068" s="23"/>
      <c r="AE1068" s="96"/>
      <c r="AF1068" s="96"/>
      <c r="AG1068" s="23"/>
      <c r="AH1068" s="96"/>
      <c r="AI1068" s="96"/>
      <c r="AJ1068" s="23"/>
      <c r="AK1068" s="96"/>
      <c r="AL1068" s="96"/>
      <c r="AM1068" s="23"/>
      <c r="AN1068" s="96"/>
      <c r="AO1068" s="96"/>
      <c r="AP1068" s="23"/>
      <c r="AQ1068" s="96"/>
      <c r="AR1068" s="96"/>
      <c r="AS1068" s="23"/>
      <c r="AT1068" s="4"/>
      <c r="AU1068" s="4"/>
      <c r="AV1068" s="35"/>
      <c r="AW1068" s="4"/>
      <c r="AX1068" s="156"/>
      <c r="AY1068" s="104"/>
      <c r="AZ1068" s="7"/>
      <c r="BA1068" s="12"/>
      <c r="BB1068" s="12"/>
      <c r="BC1068" s="7"/>
      <c r="BD1068" s="12"/>
      <c r="BE1068" s="12"/>
      <c r="BF1068" s="4"/>
      <c r="BG1068" s="12"/>
      <c r="BH1068" s="36"/>
      <c r="BI1068" s="147"/>
      <c r="BJ1068" s="12"/>
      <c r="BK1068" s="36"/>
      <c r="BL1068" s="147"/>
      <c r="BM1068" s="12"/>
      <c r="BN1068" s="36"/>
      <c r="BO1068" s="147"/>
      <c r="BP1068" s="160"/>
      <c r="BQ1068" s="14"/>
      <c r="BR1068" s="4"/>
      <c r="BS1068" s="4"/>
      <c r="BU1068" s="147"/>
      <c r="BV1068" s="4"/>
      <c r="BW1068" s="4"/>
      <c r="BX1068" s="147"/>
      <c r="BY1068" s="4"/>
      <c r="CA1068" s="147"/>
      <c r="CB1068" s="4"/>
      <c r="CD1068" s="147"/>
      <c r="CF1068" s="4"/>
      <c r="CG1068" s="9"/>
      <c r="CH1068" s="35"/>
      <c r="CI1068" s="4"/>
      <c r="CJ1068" s="145"/>
      <c r="CK1068" s="4"/>
      <c r="CL1068" s="4"/>
      <c r="CM1068" s="4"/>
      <c r="CN1068" s="4"/>
      <c r="CP1068" s="29"/>
      <c r="CQ1068" s="33"/>
      <c r="CR1068" s="78"/>
      <c r="CS1068" s="78"/>
      <c r="CT1068" s="78"/>
      <c r="CU1068" s="78"/>
      <c r="CV1068" s="78"/>
      <c r="CW1068" s="78"/>
      <c r="CX1068" s="78"/>
      <c r="CY1068" s="78"/>
      <c r="CZ1068" s="78"/>
      <c r="DA1068" s="78"/>
      <c r="DB1068" s="78"/>
      <c r="DC1068" s="78"/>
      <c r="DD1068" s="78"/>
      <c r="DE1068" s="78"/>
      <c r="DF1068" s="78"/>
      <c r="DG1068" s="78"/>
      <c r="DH1068" s="78"/>
      <c r="DI1068" s="78"/>
      <c r="DJ1068" s="78"/>
      <c r="DK1068" s="78"/>
      <c r="DL1068" s="78"/>
      <c r="DM1068" s="78"/>
      <c r="DN1068" s="78"/>
      <c r="DO1068" s="78"/>
      <c r="DP1068" s="42"/>
      <c r="DQ1068" s="78"/>
      <c r="DR1068" s="101"/>
      <c r="DS1068" s="33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119"/>
      <c r="FB1068" s="119"/>
      <c r="FC1068" s="119"/>
      <c r="FD1068" s="119"/>
      <c r="FE1068" s="119"/>
      <c r="FF1068" s="119"/>
      <c r="FG1068" s="119"/>
      <c r="FH1068" s="119"/>
      <c r="FI1068" s="119"/>
    </row>
    <row r="1069" spans="1:165" s="45" customFormat="1" x14ac:dyDescent="0.25">
      <c r="A1069" s="29"/>
      <c r="B1069" s="35"/>
      <c r="C1069" s="35"/>
      <c r="D1069" s="4"/>
      <c r="E1069" s="35"/>
      <c r="F1069" s="4"/>
      <c r="G1069" s="35"/>
      <c r="I1069" s="35"/>
      <c r="K1069" s="11"/>
      <c r="M1069" s="4"/>
      <c r="N1069" s="46"/>
      <c r="P1069" s="35"/>
      <c r="Q1069" s="29"/>
      <c r="R1069" s="35"/>
      <c r="T1069" s="23"/>
      <c r="U1069" s="23"/>
      <c r="V1069" s="96"/>
      <c r="W1069" s="96"/>
      <c r="X1069" s="23"/>
      <c r="Y1069" s="96"/>
      <c r="Z1069" s="96"/>
      <c r="AA1069" s="23"/>
      <c r="AB1069" s="96"/>
      <c r="AC1069" s="96"/>
      <c r="AD1069" s="23"/>
      <c r="AE1069" s="96"/>
      <c r="AF1069" s="96"/>
      <c r="AG1069" s="23"/>
      <c r="AH1069" s="96"/>
      <c r="AI1069" s="96"/>
      <c r="AJ1069" s="23"/>
      <c r="AK1069" s="96"/>
      <c r="AL1069" s="96"/>
      <c r="AM1069" s="23"/>
      <c r="AN1069" s="96"/>
      <c r="AO1069" s="96"/>
      <c r="AP1069" s="23"/>
      <c r="AQ1069" s="96"/>
      <c r="AR1069" s="96"/>
      <c r="AS1069" s="23"/>
      <c r="AT1069" s="4"/>
      <c r="AU1069" s="4"/>
      <c r="AV1069" s="35"/>
      <c r="AW1069" s="4"/>
      <c r="AX1069" s="156"/>
      <c r="AY1069" s="104"/>
      <c r="AZ1069" s="7"/>
      <c r="BA1069" s="12"/>
      <c r="BB1069" s="12"/>
      <c r="BC1069" s="7"/>
      <c r="BD1069" s="12"/>
      <c r="BE1069" s="12"/>
      <c r="BF1069" s="4"/>
      <c r="BG1069" s="12"/>
      <c r="BH1069" s="36"/>
      <c r="BI1069" s="147"/>
      <c r="BJ1069" s="12"/>
      <c r="BK1069" s="36"/>
      <c r="BL1069" s="147"/>
      <c r="BM1069" s="12"/>
      <c r="BN1069" s="36"/>
      <c r="BO1069" s="147"/>
      <c r="BP1069" s="160"/>
      <c r="BQ1069" s="14"/>
      <c r="BR1069" s="4"/>
      <c r="BS1069" s="4"/>
      <c r="BU1069" s="147"/>
      <c r="BV1069" s="4"/>
      <c r="BW1069" s="4"/>
      <c r="BX1069" s="147"/>
      <c r="BY1069" s="4"/>
      <c r="CA1069" s="147"/>
      <c r="CB1069" s="4"/>
      <c r="CD1069" s="147"/>
      <c r="CF1069" s="4"/>
      <c r="CG1069" s="9"/>
      <c r="CH1069" s="35"/>
      <c r="CI1069" s="4"/>
      <c r="CJ1069" s="145"/>
      <c r="CK1069" s="4"/>
      <c r="CL1069" s="4"/>
      <c r="CM1069" s="4"/>
      <c r="CN1069" s="4"/>
      <c r="CP1069" s="29"/>
      <c r="CQ1069" s="33"/>
      <c r="CR1069" s="78"/>
      <c r="CS1069" s="78"/>
      <c r="CT1069" s="78"/>
      <c r="CU1069" s="78"/>
      <c r="CV1069" s="78"/>
      <c r="CW1069" s="78"/>
      <c r="CX1069" s="78"/>
      <c r="CY1069" s="78"/>
      <c r="CZ1069" s="78"/>
      <c r="DA1069" s="78"/>
      <c r="DB1069" s="78"/>
      <c r="DC1069" s="78"/>
      <c r="DD1069" s="78"/>
      <c r="DE1069" s="78"/>
      <c r="DF1069" s="78"/>
      <c r="DG1069" s="78"/>
      <c r="DH1069" s="78"/>
      <c r="DI1069" s="78"/>
      <c r="DJ1069" s="78"/>
      <c r="DK1069" s="78"/>
      <c r="DL1069" s="78"/>
      <c r="DM1069" s="78"/>
      <c r="DN1069" s="78"/>
      <c r="DO1069" s="78"/>
      <c r="DP1069" s="42"/>
      <c r="DQ1069" s="78"/>
      <c r="DR1069" s="101"/>
      <c r="DS1069" s="33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119"/>
      <c r="FB1069" s="119"/>
      <c r="FC1069" s="119"/>
      <c r="FD1069" s="119"/>
      <c r="FE1069" s="119"/>
      <c r="FF1069" s="119"/>
      <c r="FG1069" s="119"/>
      <c r="FH1069" s="119"/>
      <c r="FI1069" s="119"/>
    </row>
    <row r="1070" spans="1:165" s="45" customFormat="1" x14ac:dyDescent="0.25">
      <c r="A1070" s="29"/>
      <c r="B1070" s="35"/>
      <c r="C1070" s="35"/>
      <c r="D1070" s="4"/>
      <c r="E1070" s="35"/>
      <c r="F1070" s="4"/>
      <c r="G1070" s="35"/>
      <c r="I1070" s="35"/>
      <c r="K1070" s="11"/>
      <c r="M1070" s="4"/>
      <c r="N1070" s="46"/>
      <c r="P1070" s="35"/>
      <c r="Q1070" s="29"/>
      <c r="R1070" s="35"/>
      <c r="T1070" s="23"/>
      <c r="U1070" s="23"/>
      <c r="V1070" s="96"/>
      <c r="W1070" s="96"/>
      <c r="X1070" s="23"/>
      <c r="Y1070" s="96"/>
      <c r="Z1070" s="96"/>
      <c r="AA1070" s="23"/>
      <c r="AB1070" s="96"/>
      <c r="AC1070" s="96"/>
      <c r="AD1070" s="23"/>
      <c r="AE1070" s="96"/>
      <c r="AF1070" s="96"/>
      <c r="AG1070" s="23"/>
      <c r="AH1070" s="96"/>
      <c r="AI1070" s="96"/>
      <c r="AJ1070" s="23"/>
      <c r="AK1070" s="96"/>
      <c r="AL1070" s="96"/>
      <c r="AM1070" s="23"/>
      <c r="AN1070" s="96"/>
      <c r="AO1070" s="96"/>
      <c r="AP1070" s="23"/>
      <c r="AQ1070" s="96"/>
      <c r="AR1070" s="96"/>
      <c r="AS1070" s="23"/>
      <c r="AT1070" s="4"/>
      <c r="AU1070" s="4"/>
      <c r="AV1070" s="35"/>
      <c r="AW1070" s="4"/>
      <c r="AX1070" s="156"/>
      <c r="AY1070" s="104"/>
      <c r="AZ1070" s="7"/>
      <c r="BA1070" s="12"/>
      <c r="BB1070" s="12"/>
      <c r="BC1070" s="7"/>
      <c r="BD1070" s="12"/>
      <c r="BE1070" s="12"/>
      <c r="BF1070" s="4"/>
      <c r="BG1070" s="12"/>
      <c r="BH1070" s="36"/>
      <c r="BI1070" s="147"/>
      <c r="BJ1070" s="12"/>
      <c r="BK1070" s="36"/>
      <c r="BL1070" s="147"/>
      <c r="BM1070" s="12"/>
      <c r="BN1070" s="36"/>
      <c r="BO1070" s="147"/>
      <c r="BP1070" s="160"/>
      <c r="BQ1070" s="14"/>
      <c r="BR1070" s="4"/>
      <c r="BS1070" s="4"/>
      <c r="BU1070" s="147"/>
      <c r="BV1070" s="4"/>
      <c r="BW1070" s="4"/>
      <c r="BX1070" s="147"/>
      <c r="BY1070" s="4"/>
      <c r="CA1070" s="147"/>
      <c r="CB1070" s="4"/>
      <c r="CD1070" s="147"/>
      <c r="CF1070" s="4"/>
      <c r="CG1070" s="9"/>
      <c r="CH1070" s="35"/>
      <c r="CI1070" s="4"/>
      <c r="CJ1070" s="145"/>
      <c r="CK1070" s="4"/>
      <c r="CL1070" s="4"/>
      <c r="CM1070" s="4"/>
      <c r="CN1070" s="4"/>
      <c r="CP1070" s="29"/>
      <c r="CQ1070" s="33"/>
      <c r="CR1070" s="78"/>
      <c r="CS1070" s="78"/>
      <c r="CT1070" s="78"/>
      <c r="CU1070" s="78"/>
      <c r="CV1070" s="78"/>
      <c r="CW1070" s="78"/>
      <c r="CX1070" s="78"/>
      <c r="CY1070" s="78"/>
      <c r="CZ1070" s="78"/>
      <c r="DA1070" s="78"/>
      <c r="DB1070" s="78"/>
      <c r="DC1070" s="78"/>
      <c r="DD1070" s="78"/>
      <c r="DE1070" s="78"/>
      <c r="DF1070" s="78"/>
      <c r="DG1070" s="78"/>
      <c r="DH1070" s="78"/>
      <c r="DI1070" s="78"/>
      <c r="DJ1070" s="78"/>
      <c r="DK1070" s="78"/>
      <c r="DL1070" s="78"/>
      <c r="DM1070" s="78"/>
      <c r="DN1070" s="78"/>
      <c r="DO1070" s="78"/>
      <c r="DP1070" s="42"/>
      <c r="DQ1070" s="78"/>
      <c r="DR1070" s="101"/>
      <c r="DS1070" s="33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119"/>
      <c r="FB1070" s="119"/>
      <c r="FC1070" s="119"/>
      <c r="FD1070" s="119"/>
      <c r="FE1070" s="119"/>
      <c r="FF1070" s="119"/>
      <c r="FG1070" s="119"/>
      <c r="FH1070" s="119"/>
      <c r="FI1070" s="119"/>
    </row>
    <row r="1071" spans="1:165" s="45" customFormat="1" x14ac:dyDescent="0.25">
      <c r="A1071" s="29"/>
      <c r="B1071" s="35"/>
      <c r="C1071" s="35"/>
      <c r="D1071" s="4"/>
      <c r="E1071" s="35"/>
      <c r="F1071" s="4"/>
      <c r="G1071" s="35"/>
      <c r="I1071" s="35"/>
      <c r="K1071" s="11"/>
      <c r="M1071" s="4"/>
      <c r="N1071" s="46"/>
      <c r="P1071" s="35"/>
      <c r="Q1071" s="29"/>
      <c r="R1071" s="35"/>
      <c r="T1071" s="23"/>
      <c r="U1071" s="23"/>
      <c r="V1071" s="96"/>
      <c r="W1071" s="96"/>
      <c r="X1071" s="23"/>
      <c r="Y1071" s="96"/>
      <c r="Z1071" s="96"/>
      <c r="AA1071" s="23"/>
      <c r="AB1071" s="96"/>
      <c r="AC1071" s="96"/>
      <c r="AD1071" s="23"/>
      <c r="AE1071" s="96"/>
      <c r="AF1071" s="96"/>
      <c r="AG1071" s="23"/>
      <c r="AH1071" s="96"/>
      <c r="AI1071" s="96"/>
      <c r="AJ1071" s="23"/>
      <c r="AK1071" s="96"/>
      <c r="AL1071" s="96"/>
      <c r="AM1071" s="23"/>
      <c r="AN1071" s="96"/>
      <c r="AO1071" s="96"/>
      <c r="AP1071" s="23"/>
      <c r="AQ1071" s="96"/>
      <c r="AR1071" s="96"/>
      <c r="AS1071" s="23"/>
      <c r="AT1071" s="4"/>
      <c r="AU1071" s="4"/>
      <c r="AV1071" s="35"/>
      <c r="AW1071" s="4"/>
      <c r="AX1071" s="156"/>
      <c r="AY1071" s="104"/>
      <c r="AZ1071" s="7"/>
      <c r="BA1071" s="12"/>
      <c r="BB1071" s="12"/>
      <c r="BC1071" s="7"/>
      <c r="BD1071" s="12"/>
      <c r="BE1071" s="12"/>
      <c r="BF1071" s="4"/>
      <c r="BG1071" s="12"/>
      <c r="BH1071" s="36"/>
      <c r="BI1071" s="147"/>
      <c r="BJ1071" s="12"/>
      <c r="BK1071" s="36"/>
      <c r="BL1071" s="147"/>
      <c r="BM1071" s="12"/>
      <c r="BN1071" s="36"/>
      <c r="BO1071" s="147"/>
      <c r="BP1071" s="160"/>
      <c r="BQ1071" s="14"/>
      <c r="BR1071" s="4"/>
      <c r="BS1071" s="4"/>
      <c r="BU1071" s="147"/>
      <c r="BV1071" s="4"/>
      <c r="BW1071" s="4"/>
      <c r="BX1071" s="147"/>
      <c r="BY1071" s="4"/>
      <c r="CA1071" s="147"/>
      <c r="CB1071" s="4"/>
      <c r="CD1071" s="147"/>
      <c r="CF1071" s="4"/>
      <c r="CG1071" s="9"/>
      <c r="CH1071" s="35"/>
      <c r="CI1071" s="4"/>
      <c r="CJ1071" s="145"/>
      <c r="CK1071" s="4"/>
      <c r="CL1071" s="4"/>
      <c r="CM1071" s="4"/>
      <c r="CN1071" s="4"/>
      <c r="CP1071" s="29"/>
      <c r="CQ1071" s="33"/>
      <c r="CR1071" s="78"/>
      <c r="CS1071" s="78"/>
      <c r="CT1071" s="78"/>
      <c r="CU1071" s="78"/>
      <c r="CV1071" s="78"/>
      <c r="CW1071" s="78"/>
      <c r="CX1071" s="78"/>
      <c r="CY1071" s="78"/>
      <c r="CZ1071" s="78"/>
      <c r="DA1071" s="78"/>
      <c r="DB1071" s="78"/>
      <c r="DC1071" s="78"/>
      <c r="DD1071" s="78"/>
      <c r="DE1071" s="78"/>
      <c r="DF1071" s="78"/>
      <c r="DG1071" s="78"/>
      <c r="DH1071" s="78"/>
      <c r="DI1071" s="78"/>
      <c r="DJ1071" s="78"/>
      <c r="DK1071" s="78"/>
      <c r="DL1071" s="78"/>
      <c r="DM1071" s="78"/>
      <c r="DN1071" s="78"/>
      <c r="DO1071" s="78"/>
      <c r="DP1071" s="42"/>
      <c r="DQ1071" s="78"/>
      <c r="DR1071" s="101"/>
      <c r="DS1071" s="33"/>
      <c r="DT1071" s="29"/>
      <c r="DU1071" s="29"/>
      <c r="DV1071" s="29"/>
      <c r="DW1071" s="29"/>
      <c r="DX1071" s="29"/>
      <c r="DY1071" s="29"/>
      <c r="DZ1071" s="29"/>
      <c r="EA1071" s="29"/>
      <c r="EB1071" s="29"/>
      <c r="EC1071" s="29"/>
      <c r="ED1071" s="29"/>
      <c r="EE1071" s="29"/>
      <c r="EF1071" s="29"/>
      <c r="EG1071" s="29"/>
      <c r="EH1071" s="29"/>
      <c r="EI1071" s="29"/>
      <c r="EJ1071" s="29"/>
      <c r="EK1071" s="29"/>
      <c r="EL1071" s="29"/>
      <c r="EM1071" s="29"/>
      <c r="EN1071" s="29"/>
      <c r="EO1071" s="29"/>
      <c r="EP1071" s="29"/>
      <c r="EQ1071" s="29"/>
      <c r="ER1071" s="29"/>
      <c r="ES1071" s="29"/>
      <c r="ET1071" s="29"/>
      <c r="EU1071" s="29"/>
      <c r="EV1071" s="29"/>
      <c r="EW1071" s="29"/>
      <c r="EX1071" s="29"/>
      <c r="EY1071" s="29"/>
      <c r="EZ1071" s="29"/>
      <c r="FA1071" s="119"/>
      <c r="FB1071" s="119"/>
      <c r="FC1071" s="119"/>
      <c r="FD1071" s="119"/>
      <c r="FE1071" s="119"/>
      <c r="FF1071" s="119"/>
      <c r="FG1071" s="119"/>
      <c r="FH1071" s="119"/>
      <c r="FI1071" s="119"/>
    </row>
    <row r="1072" spans="1:165" s="45" customFormat="1" x14ac:dyDescent="0.25">
      <c r="A1072" s="29"/>
      <c r="B1072" s="35"/>
      <c r="C1072" s="35"/>
      <c r="D1072" s="4"/>
      <c r="E1072" s="35"/>
      <c r="F1072" s="4"/>
      <c r="G1072" s="35"/>
      <c r="I1072" s="35"/>
      <c r="K1072" s="11"/>
      <c r="M1072" s="4"/>
      <c r="N1072" s="46"/>
      <c r="P1072" s="35"/>
      <c r="Q1072" s="29"/>
      <c r="R1072" s="35"/>
      <c r="T1072" s="23"/>
      <c r="U1072" s="23"/>
      <c r="V1072" s="96"/>
      <c r="W1072" s="96"/>
      <c r="X1072" s="23"/>
      <c r="Y1072" s="96"/>
      <c r="Z1072" s="96"/>
      <c r="AA1072" s="23"/>
      <c r="AB1072" s="96"/>
      <c r="AC1072" s="96"/>
      <c r="AD1072" s="23"/>
      <c r="AE1072" s="96"/>
      <c r="AF1072" s="96"/>
      <c r="AG1072" s="23"/>
      <c r="AH1072" s="96"/>
      <c r="AI1072" s="96"/>
      <c r="AJ1072" s="23"/>
      <c r="AK1072" s="96"/>
      <c r="AL1072" s="96"/>
      <c r="AM1072" s="23"/>
      <c r="AN1072" s="96"/>
      <c r="AO1072" s="96"/>
      <c r="AP1072" s="23"/>
      <c r="AQ1072" s="96"/>
      <c r="AR1072" s="96"/>
      <c r="AS1072" s="23"/>
      <c r="AT1072" s="4"/>
      <c r="AU1072" s="4"/>
      <c r="AV1072" s="35"/>
      <c r="AW1072" s="4"/>
      <c r="AX1072" s="156"/>
      <c r="AY1072" s="104"/>
      <c r="AZ1072" s="7"/>
      <c r="BA1072" s="12"/>
      <c r="BB1072" s="12"/>
      <c r="BC1072" s="7"/>
      <c r="BD1072" s="12"/>
      <c r="BE1072" s="12"/>
      <c r="BF1072" s="4"/>
      <c r="BG1072" s="12"/>
      <c r="BH1072" s="36"/>
      <c r="BI1072" s="147"/>
      <c r="BJ1072" s="12"/>
      <c r="BK1072" s="36"/>
      <c r="BL1072" s="147"/>
      <c r="BM1072" s="12"/>
      <c r="BN1072" s="36"/>
      <c r="BO1072" s="147"/>
      <c r="BP1072" s="160"/>
      <c r="BQ1072" s="14"/>
      <c r="BR1072" s="4"/>
      <c r="BS1072" s="4"/>
      <c r="BU1072" s="147"/>
      <c r="BV1072" s="4"/>
      <c r="BW1072" s="4"/>
      <c r="BX1072" s="147"/>
      <c r="BY1072" s="4"/>
      <c r="CA1072" s="147"/>
      <c r="CB1072" s="4"/>
      <c r="CD1072" s="147"/>
      <c r="CF1072" s="4"/>
      <c r="CG1072" s="9"/>
      <c r="CH1072" s="35"/>
      <c r="CI1072" s="4"/>
      <c r="CJ1072" s="145"/>
      <c r="CK1072" s="4"/>
      <c r="CL1072" s="4"/>
      <c r="CM1072" s="4"/>
      <c r="CN1072" s="4"/>
      <c r="CP1072" s="29"/>
      <c r="CQ1072" s="33"/>
      <c r="CR1072" s="78"/>
      <c r="CS1072" s="78"/>
      <c r="CT1072" s="78"/>
      <c r="CU1072" s="78"/>
      <c r="CV1072" s="78"/>
      <c r="CW1072" s="78"/>
      <c r="CX1072" s="78"/>
      <c r="CY1072" s="78"/>
      <c r="CZ1072" s="78"/>
      <c r="DA1072" s="78"/>
      <c r="DB1072" s="78"/>
      <c r="DC1072" s="78"/>
      <c r="DD1072" s="78"/>
      <c r="DE1072" s="78"/>
      <c r="DF1072" s="78"/>
      <c r="DG1072" s="78"/>
      <c r="DH1072" s="78"/>
      <c r="DI1072" s="78"/>
      <c r="DJ1072" s="78"/>
      <c r="DK1072" s="78"/>
      <c r="DL1072" s="78"/>
      <c r="DM1072" s="78"/>
      <c r="DN1072" s="78"/>
      <c r="DO1072" s="78"/>
      <c r="DP1072" s="42"/>
      <c r="DQ1072" s="78"/>
      <c r="DR1072" s="101"/>
      <c r="DS1072" s="33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119"/>
      <c r="FB1072" s="119"/>
      <c r="FC1072" s="119"/>
      <c r="FD1072" s="119"/>
      <c r="FE1072" s="119"/>
      <c r="FF1072" s="119"/>
      <c r="FG1072" s="119"/>
      <c r="FH1072" s="119"/>
      <c r="FI1072" s="119"/>
    </row>
    <row r="1073" spans="1:165" s="45" customFormat="1" x14ac:dyDescent="0.25">
      <c r="A1073" s="29"/>
      <c r="B1073" s="35"/>
      <c r="C1073" s="35"/>
      <c r="D1073" s="4"/>
      <c r="E1073" s="35"/>
      <c r="F1073" s="4"/>
      <c r="G1073" s="35"/>
      <c r="I1073" s="35"/>
      <c r="K1073" s="11"/>
      <c r="M1073" s="4"/>
      <c r="N1073" s="46"/>
      <c r="P1073" s="35"/>
      <c r="Q1073" s="29"/>
      <c r="R1073" s="35"/>
      <c r="T1073" s="23"/>
      <c r="U1073" s="23"/>
      <c r="V1073" s="96"/>
      <c r="W1073" s="96"/>
      <c r="X1073" s="23"/>
      <c r="Y1073" s="96"/>
      <c r="Z1073" s="96"/>
      <c r="AA1073" s="23"/>
      <c r="AB1073" s="96"/>
      <c r="AC1073" s="96"/>
      <c r="AD1073" s="23"/>
      <c r="AE1073" s="96"/>
      <c r="AF1073" s="96"/>
      <c r="AG1073" s="23"/>
      <c r="AH1073" s="96"/>
      <c r="AI1073" s="96"/>
      <c r="AJ1073" s="23"/>
      <c r="AK1073" s="96"/>
      <c r="AL1073" s="96"/>
      <c r="AM1073" s="23"/>
      <c r="AN1073" s="96"/>
      <c r="AO1073" s="96"/>
      <c r="AP1073" s="23"/>
      <c r="AQ1073" s="96"/>
      <c r="AR1073" s="96"/>
      <c r="AS1073" s="23"/>
      <c r="AT1073" s="4"/>
      <c r="AU1073" s="4"/>
      <c r="AV1073" s="35"/>
      <c r="AW1073" s="4"/>
      <c r="AX1073" s="156"/>
      <c r="AY1073" s="104"/>
      <c r="AZ1073" s="7"/>
      <c r="BA1073" s="12"/>
      <c r="BB1073" s="12"/>
      <c r="BC1073" s="7"/>
      <c r="BD1073" s="12"/>
      <c r="BE1073" s="12"/>
      <c r="BF1073" s="4"/>
      <c r="BG1073" s="12"/>
      <c r="BH1073" s="36"/>
      <c r="BI1073" s="147"/>
      <c r="BJ1073" s="12"/>
      <c r="BK1073" s="36"/>
      <c r="BL1073" s="147"/>
      <c r="BM1073" s="12"/>
      <c r="BN1073" s="36"/>
      <c r="BO1073" s="147"/>
      <c r="BP1073" s="160"/>
      <c r="BQ1073" s="14"/>
      <c r="BR1073" s="4"/>
      <c r="BS1073" s="4"/>
      <c r="BU1073" s="147"/>
      <c r="BV1073" s="4"/>
      <c r="BW1073" s="4"/>
      <c r="BX1073" s="147"/>
      <c r="BY1073" s="4"/>
      <c r="CA1073" s="147"/>
      <c r="CB1073" s="4"/>
      <c r="CD1073" s="147"/>
      <c r="CF1073" s="4"/>
      <c r="CG1073" s="9"/>
      <c r="CH1073" s="35"/>
      <c r="CI1073" s="4"/>
      <c r="CJ1073" s="145"/>
      <c r="CK1073" s="4"/>
      <c r="CL1073" s="4"/>
      <c r="CM1073" s="4"/>
      <c r="CN1073" s="4"/>
      <c r="CP1073" s="29"/>
      <c r="CQ1073" s="33"/>
      <c r="CR1073" s="78"/>
      <c r="CS1073" s="78"/>
      <c r="CT1073" s="78"/>
      <c r="CU1073" s="78"/>
      <c r="CV1073" s="78"/>
      <c r="CW1073" s="78"/>
      <c r="CX1073" s="78"/>
      <c r="CY1073" s="78"/>
      <c r="CZ1073" s="78"/>
      <c r="DA1073" s="78"/>
      <c r="DB1073" s="78"/>
      <c r="DC1073" s="78"/>
      <c r="DD1073" s="78"/>
      <c r="DE1073" s="78"/>
      <c r="DF1073" s="78"/>
      <c r="DG1073" s="78"/>
      <c r="DH1073" s="78"/>
      <c r="DI1073" s="78"/>
      <c r="DJ1073" s="78"/>
      <c r="DK1073" s="78"/>
      <c r="DL1073" s="78"/>
      <c r="DM1073" s="78"/>
      <c r="DN1073" s="78"/>
      <c r="DO1073" s="78"/>
      <c r="DP1073" s="42"/>
      <c r="DQ1073" s="78"/>
      <c r="DR1073" s="101"/>
      <c r="DS1073" s="33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119"/>
      <c r="FB1073" s="119"/>
      <c r="FC1073" s="119"/>
      <c r="FD1073" s="119"/>
      <c r="FE1073" s="119"/>
      <c r="FF1073" s="119"/>
      <c r="FG1073" s="119"/>
      <c r="FH1073" s="119"/>
      <c r="FI1073" s="119"/>
    </row>
    <row r="1074" spans="1:165" s="45" customFormat="1" x14ac:dyDescent="0.25">
      <c r="A1074" s="29"/>
      <c r="B1074" s="35"/>
      <c r="C1074" s="35"/>
      <c r="D1074" s="4"/>
      <c r="E1074" s="35"/>
      <c r="F1074" s="4"/>
      <c r="G1074" s="35"/>
      <c r="I1074" s="35"/>
      <c r="K1074" s="11"/>
      <c r="M1074" s="4"/>
      <c r="N1074" s="46"/>
      <c r="P1074" s="35"/>
      <c r="Q1074" s="29"/>
      <c r="R1074" s="35"/>
      <c r="T1074" s="23"/>
      <c r="U1074" s="23"/>
      <c r="V1074" s="96"/>
      <c r="W1074" s="96"/>
      <c r="X1074" s="23"/>
      <c r="Y1074" s="96"/>
      <c r="Z1074" s="96"/>
      <c r="AA1074" s="23"/>
      <c r="AB1074" s="96"/>
      <c r="AC1074" s="96"/>
      <c r="AD1074" s="23"/>
      <c r="AE1074" s="96"/>
      <c r="AF1074" s="96"/>
      <c r="AG1074" s="23"/>
      <c r="AH1074" s="96"/>
      <c r="AI1074" s="96"/>
      <c r="AJ1074" s="23"/>
      <c r="AK1074" s="96"/>
      <c r="AL1074" s="96"/>
      <c r="AM1074" s="23"/>
      <c r="AN1074" s="96"/>
      <c r="AO1074" s="96"/>
      <c r="AP1074" s="23"/>
      <c r="AQ1074" s="96"/>
      <c r="AR1074" s="96"/>
      <c r="AS1074" s="23"/>
      <c r="AT1074" s="4"/>
      <c r="AU1074" s="4"/>
      <c r="AV1074" s="35"/>
      <c r="AW1074" s="4"/>
      <c r="AX1074" s="156"/>
      <c r="AY1074" s="104"/>
      <c r="AZ1074" s="7"/>
      <c r="BA1074" s="12"/>
      <c r="BB1074" s="12"/>
      <c r="BC1074" s="7"/>
      <c r="BD1074" s="12"/>
      <c r="BE1074" s="12"/>
      <c r="BF1074" s="4"/>
      <c r="BG1074" s="12"/>
      <c r="BH1074" s="36"/>
      <c r="BI1074" s="147"/>
      <c r="BJ1074" s="12"/>
      <c r="BK1074" s="36"/>
      <c r="BL1074" s="147"/>
      <c r="BM1074" s="12"/>
      <c r="BN1074" s="36"/>
      <c r="BO1074" s="147"/>
      <c r="BP1074" s="160"/>
      <c r="BQ1074" s="14"/>
      <c r="BR1074" s="4"/>
      <c r="BS1074" s="4"/>
      <c r="BU1074" s="147"/>
      <c r="BV1074" s="4"/>
      <c r="BW1074" s="4"/>
      <c r="BX1074" s="147"/>
      <c r="BY1074" s="4"/>
      <c r="CA1074" s="147"/>
      <c r="CB1074" s="4"/>
      <c r="CD1074" s="147"/>
      <c r="CF1074" s="4"/>
      <c r="CG1074" s="9"/>
      <c r="CH1074" s="35"/>
      <c r="CI1074" s="4"/>
      <c r="CJ1074" s="145"/>
      <c r="CK1074" s="4"/>
      <c r="CL1074" s="4"/>
      <c r="CM1074" s="4"/>
      <c r="CN1074" s="4"/>
      <c r="CP1074" s="29"/>
      <c r="CQ1074" s="33"/>
      <c r="CR1074" s="78"/>
      <c r="CS1074" s="78"/>
      <c r="CT1074" s="78"/>
      <c r="CU1074" s="78"/>
      <c r="CV1074" s="78"/>
      <c r="CW1074" s="78"/>
      <c r="CX1074" s="78"/>
      <c r="CY1074" s="78"/>
      <c r="CZ1074" s="78"/>
      <c r="DA1074" s="78"/>
      <c r="DB1074" s="78"/>
      <c r="DC1074" s="78"/>
      <c r="DD1074" s="78"/>
      <c r="DE1074" s="78"/>
      <c r="DF1074" s="78"/>
      <c r="DG1074" s="78"/>
      <c r="DH1074" s="78"/>
      <c r="DI1074" s="78"/>
      <c r="DJ1074" s="78"/>
      <c r="DK1074" s="78"/>
      <c r="DL1074" s="78"/>
      <c r="DM1074" s="78"/>
      <c r="DN1074" s="78"/>
      <c r="DO1074" s="78"/>
      <c r="DP1074" s="42"/>
      <c r="DQ1074" s="78"/>
      <c r="DR1074" s="101"/>
      <c r="DS1074" s="33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119"/>
      <c r="FB1074" s="119"/>
      <c r="FC1074" s="119"/>
      <c r="FD1074" s="119"/>
      <c r="FE1074" s="119"/>
      <c r="FF1074" s="119"/>
      <c r="FG1074" s="119"/>
      <c r="FH1074" s="119"/>
      <c r="FI1074" s="119"/>
    </row>
    <row r="1075" spans="1:165" s="45" customFormat="1" x14ac:dyDescent="0.25">
      <c r="A1075" s="29"/>
      <c r="B1075" s="35"/>
      <c r="C1075" s="35"/>
      <c r="D1075" s="4"/>
      <c r="E1075" s="35"/>
      <c r="F1075" s="4"/>
      <c r="G1075" s="35"/>
      <c r="I1075" s="35"/>
      <c r="K1075" s="11"/>
      <c r="M1075" s="4"/>
      <c r="N1075" s="46"/>
      <c r="P1075" s="35"/>
      <c r="Q1075" s="29"/>
      <c r="R1075" s="35"/>
      <c r="T1075" s="23"/>
      <c r="U1075" s="23"/>
      <c r="V1075" s="96"/>
      <c r="W1075" s="96"/>
      <c r="X1075" s="23"/>
      <c r="Y1075" s="96"/>
      <c r="Z1075" s="96"/>
      <c r="AA1075" s="23"/>
      <c r="AB1075" s="96"/>
      <c r="AC1075" s="96"/>
      <c r="AD1075" s="23"/>
      <c r="AE1075" s="96"/>
      <c r="AF1075" s="96"/>
      <c r="AG1075" s="23"/>
      <c r="AH1075" s="96"/>
      <c r="AI1075" s="96"/>
      <c r="AJ1075" s="23"/>
      <c r="AK1075" s="96"/>
      <c r="AL1075" s="96"/>
      <c r="AM1075" s="23"/>
      <c r="AN1075" s="96"/>
      <c r="AO1075" s="96"/>
      <c r="AP1075" s="23"/>
      <c r="AQ1075" s="96"/>
      <c r="AR1075" s="96"/>
      <c r="AS1075" s="23"/>
      <c r="AT1075" s="4"/>
      <c r="AU1075" s="4"/>
      <c r="AV1075" s="35"/>
      <c r="AW1075" s="4"/>
      <c r="AX1075" s="156"/>
      <c r="AY1075" s="104"/>
      <c r="AZ1075" s="7"/>
      <c r="BA1075" s="12"/>
      <c r="BB1075" s="12"/>
      <c r="BC1075" s="7"/>
      <c r="BD1075" s="12"/>
      <c r="BE1075" s="12"/>
      <c r="BF1075" s="4"/>
      <c r="BG1075" s="12"/>
      <c r="BH1075" s="36"/>
      <c r="BI1075" s="147"/>
      <c r="BJ1075" s="12"/>
      <c r="BK1075" s="36"/>
      <c r="BL1075" s="147"/>
      <c r="BM1075" s="12"/>
      <c r="BN1075" s="36"/>
      <c r="BO1075" s="147"/>
      <c r="BP1075" s="160"/>
      <c r="BQ1075" s="14"/>
      <c r="BR1075" s="4"/>
      <c r="BS1075" s="4"/>
      <c r="BU1075" s="147"/>
      <c r="BV1075" s="4"/>
      <c r="BW1075" s="4"/>
      <c r="BX1075" s="147"/>
      <c r="BY1075" s="4"/>
      <c r="CA1075" s="147"/>
      <c r="CB1075" s="4"/>
      <c r="CD1075" s="147"/>
      <c r="CF1075" s="4"/>
      <c r="CG1075" s="9"/>
      <c r="CH1075" s="35"/>
      <c r="CI1075" s="4"/>
      <c r="CJ1075" s="145"/>
      <c r="CK1075" s="4"/>
      <c r="CL1075" s="4"/>
      <c r="CM1075" s="4"/>
      <c r="CN1075" s="4"/>
      <c r="CP1075" s="29"/>
      <c r="CQ1075" s="33"/>
      <c r="CR1075" s="78"/>
      <c r="CS1075" s="78"/>
      <c r="CT1075" s="78"/>
      <c r="CU1075" s="78"/>
      <c r="CV1075" s="78"/>
      <c r="CW1075" s="78"/>
      <c r="CX1075" s="78"/>
      <c r="CY1075" s="78"/>
      <c r="CZ1075" s="78"/>
      <c r="DA1075" s="78"/>
      <c r="DB1075" s="78"/>
      <c r="DC1075" s="78"/>
      <c r="DD1075" s="78"/>
      <c r="DE1075" s="78"/>
      <c r="DF1075" s="78"/>
      <c r="DG1075" s="78"/>
      <c r="DH1075" s="78"/>
      <c r="DI1075" s="78"/>
      <c r="DJ1075" s="78"/>
      <c r="DK1075" s="78"/>
      <c r="DL1075" s="78"/>
      <c r="DM1075" s="78"/>
      <c r="DN1075" s="78"/>
      <c r="DO1075" s="78"/>
      <c r="DP1075" s="42"/>
      <c r="DQ1075" s="78"/>
      <c r="DR1075" s="101"/>
      <c r="DS1075" s="33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119"/>
      <c r="FB1075" s="119"/>
      <c r="FC1075" s="119"/>
      <c r="FD1075" s="119"/>
      <c r="FE1075" s="119"/>
      <c r="FF1075" s="119"/>
      <c r="FG1075" s="119"/>
      <c r="FH1075" s="119"/>
      <c r="FI1075" s="119"/>
    </row>
    <row r="1076" spans="1:165" s="45" customFormat="1" x14ac:dyDescent="0.25">
      <c r="A1076" s="29"/>
      <c r="B1076" s="35"/>
      <c r="C1076" s="35"/>
      <c r="D1076" s="4"/>
      <c r="E1076" s="35"/>
      <c r="F1076" s="4"/>
      <c r="G1076" s="35"/>
      <c r="I1076" s="35"/>
      <c r="K1076" s="11"/>
      <c r="M1076" s="4"/>
      <c r="N1076" s="46"/>
      <c r="P1076" s="35"/>
      <c r="Q1076" s="29"/>
      <c r="R1076" s="35"/>
      <c r="T1076" s="23"/>
      <c r="U1076" s="23"/>
      <c r="V1076" s="96"/>
      <c r="W1076" s="96"/>
      <c r="X1076" s="23"/>
      <c r="Y1076" s="96"/>
      <c r="Z1076" s="96"/>
      <c r="AA1076" s="23"/>
      <c r="AB1076" s="96"/>
      <c r="AC1076" s="96"/>
      <c r="AD1076" s="23"/>
      <c r="AE1076" s="96"/>
      <c r="AF1076" s="96"/>
      <c r="AG1076" s="23"/>
      <c r="AH1076" s="96"/>
      <c r="AI1076" s="96"/>
      <c r="AJ1076" s="23"/>
      <c r="AK1076" s="96"/>
      <c r="AL1076" s="96"/>
      <c r="AM1076" s="23"/>
      <c r="AN1076" s="96"/>
      <c r="AO1076" s="96"/>
      <c r="AP1076" s="23"/>
      <c r="AQ1076" s="96"/>
      <c r="AR1076" s="96"/>
      <c r="AS1076" s="23"/>
      <c r="AT1076" s="4"/>
      <c r="AU1076" s="4"/>
      <c r="AV1076" s="35"/>
      <c r="AW1076" s="4"/>
      <c r="AX1076" s="156"/>
      <c r="AY1076" s="104"/>
      <c r="AZ1076" s="7"/>
      <c r="BA1076" s="12"/>
      <c r="BB1076" s="12"/>
      <c r="BC1076" s="7"/>
      <c r="BD1076" s="12"/>
      <c r="BE1076" s="12"/>
      <c r="BF1076" s="4"/>
      <c r="BG1076" s="12"/>
      <c r="BH1076" s="36"/>
      <c r="BI1076" s="147"/>
      <c r="BJ1076" s="12"/>
      <c r="BK1076" s="36"/>
      <c r="BL1076" s="147"/>
      <c r="BM1076" s="12"/>
      <c r="BN1076" s="36"/>
      <c r="BO1076" s="147"/>
      <c r="BP1076" s="160"/>
      <c r="BQ1076" s="14"/>
      <c r="BR1076" s="4"/>
      <c r="BS1076" s="4"/>
      <c r="BU1076" s="147"/>
      <c r="BV1076" s="4"/>
      <c r="BW1076" s="4"/>
      <c r="BX1076" s="147"/>
      <c r="BY1076" s="4"/>
      <c r="CA1076" s="147"/>
      <c r="CB1076" s="4"/>
      <c r="CD1076" s="147"/>
      <c r="CF1076" s="4"/>
      <c r="CG1076" s="9"/>
      <c r="CH1076" s="35"/>
      <c r="CI1076" s="4"/>
      <c r="CJ1076" s="145"/>
      <c r="CK1076" s="4"/>
      <c r="CL1076" s="4"/>
      <c r="CM1076" s="4"/>
      <c r="CN1076" s="4"/>
      <c r="CP1076" s="29"/>
      <c r="CQ1076" s="33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  <c r="DN1076" s="78"/>
      <c r="DO1076" s="78"/>
      <c r="DP1076" s="42"/>
      <c r="DQ1076" s="78"/>
      <c r="DR1076" s="101"/>
      <c r="DS1076" s="33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119"/>
      <c r="FB1076" s="119"/>
      <c r="FC1076" s="119"/>
      <c r="FD1076" s="119"/>
      <c r="FE1076" s="119"/>
      <c r="FF1076" s="119"/>
      <c r="FG1076" s="119"/>
      <c r="FH1076" s="119"/>
      <c r="FI1076" s="119"/>
    </row>
    <row r="1077" spans="1:165" s="45" customFormat="1" x14ac:dyDescent="0.25">
      <c r="A1077" s="29"/>
      <c r="B1077" s="35"/>
      <c r="C1077" s="35"/>
      <c r="D1077" s="4"/>
      <c r="E1077" s="35"/>
      <c r="F1077" s="4"/>
      <c r="G1077" s="35"/>
      <c r="I1077" s="35"/>
      <c r="K1077" s="11"/>
      <c r="M1077" s="4"/>
      <c r="N1077" s="46"/>
      <c r="P1077" s="35"/>
      <c r="Q1077" s="29"/>
      <c r="R1077" s="35"/>
      <c r="T1077" s="23"/>
      <c r="U1077" s="23"/>
      <c r="V1077" s="96"/>
      <c r="W1077" s="96"/>
      <c r="X1077" s="23"/>
      <c r="Y1077" s="96"/>
      <c r="Z1077" s="96"/>
      <c r="AA1077" s="23"/>
      <c r="AB1077" s="96"/>
      <c r="AC1077" s="96"/>
      <c r="AD1077" s="23"/>
      <c r="AE1077" s="96"/>
      <c r="AF1077" s="96"/>
      <c r="AG1077" s="23"/>
      <c r="AH1077" s="96"/>
      <c r="AI1077" s="96"/>
      <c r="AJ1077" s="23"/>
      <c r="AK1077" s="96"/>
      <c r="AL1077" s="96"/>
      <c r="AM1077" s="23"/>
      <c r="AN1077" s="96"/>
      <c r="AO1077" s="96"/>
      <c r="AP1077" s="23"/>
      <c r="AQ1077" s="96"/>
      <c r="AR1077" s="96"/>
      <c r="AS1077" s="23"/>
      <c r="AT1077" s="4"/>
      <c r="AU1077" s="4"/>
      <c r="AV1077" s="35"/>
      <c r="AW1077" s="4"/>
      <c r="AX1077" s="156"/>
      <c r="AY1077" s="104"/>
      <c r="AZ1077" s="7"/>
      <c r="BA1077" s="12"/>
      <c r="BB1077" s="12"/>
      <c r="BC1077" s="7"/>
      <c r="BD1077" s="12"/>
      <c r="BE1077" s="12"/>
      <c r="BF1077" s="4"/>
      <c r="BG1077" s="12"/>
      <c r="BH1077" s="36"/>
      <c r="BI1077" s="147"/>
      <c r="BJ1077" s="12"/>
      <c r="BK1077" s="36"/>
      <c r="BL1077" s="147"/>
      <c r="BM1077" s="12"/>
      <c r="BN1077" s="36"/>
      <c r="BO1077" s="147"/>
      <c r="BP1077" s="160"/>
      <c r="BQ1077" s="14"/>
      <c r="BR1077" s="4"/>
      <c r="BS1077" s="4"/>
      <c r="BU1077" s="147"/>
      <c r="BV1077" s="4"/>
      <c r="BW1077" s="4"/>
      <c r="BX1077" s="147"/>
      <c r="BY1077" s="4"/>
      <c r="CA1077" s="147"/>
      <c r="CB1077" s="4"/>
      <c r="CD1077" s="147"/>
      <c r="CF1077" s="4"/>
      <c r="CG1077" s="9"/>
      <c r="CH1077" s="35"/>
      <c r="CI1077" s="4"/>
      <c r="CJ1077" s="145"/>
      <c r="CK1077" s="4"/>
      <c r="CL1077" s="4"/>
      <c r="CM1077" s="4"/>
      <c r="CN1077" s="4"/>
      <c r="CP1077" s="29"/>
      <c r="CQ1077" s="33"/>
      <c r="CR1077" s="78"/>
      <c r="CS1077" s="78"/>
      <c r="CT1077" s="78"/>
      <c r="CU1077" s="78"/>
      <c r="CV1077" s="78"/>
      <c r="CW1077" s="78"/>
      <c r="CX1077" s="78"/>
      <c r="CY1077" s="78"/>
      <c r="CZ1077" s="78"/>
      <c r="DA1077" s="78"/>
      <c r="DB1077" s="78"/>
      <c r="DC1077" s="78"/>
      <c r="DD1077" s="78"/>
      <c r="DE1077" s="78"/>
      <c r="DF1077" s="78"/>
      <c r="DG1077" s="78"/>
      <c r="DH1077" s="78"/>
      <c r="DI1077" s="78"/>
      <c r="DJ1077" s="78"/>
      <c r="DK1077" s="78"/>
      <c r="DL1077" s="78"/>
      <c r="DM1077" s="78"/>
      <c r="DN1077" s="78"/>
      <c r="DO1077" s="78"/>
      <c r="DP1077" s="42"/>
      <c r="DQ1077" s="78"/>
      <c r="DR1077" s="101"/>
      <c r="DS1077" s="33"/>
      <c r="DT1077" s="29"/>
      <c r="DU1077" s="29"/>
      <c r="DV1077" s="29"/>
      <c r="DW1077" s="29"/>
      <c r="DX1077" s="29"/>
      <c r="DY1077" s="29"/>
      <c r="DZ1077" s="29"/>
      <c r="EA1077" s="29"/>
      <c r="EB1077" s="29"/>
      <c r="EC1077" s="29"/>
      <c r="ED1077" s="29"/>
      <c r="EE1077" s="29"/>
      <c r="EF1077" s="29"/>
      <c r="EG1077" s="29"/>
      <c r="EH1077" s="29"/>
      <c r="EI1077" s="29"/>
      <c r="EJ1077" s="29"/>
      <c r="EK1077" s="29"/>
      <c r="EL1077" s="29"/>
      <c r="EM1077" s="29"/>
      <c r="EN1077" s="29"/>
      <c r="EO1077" s="29"/>
      <c r="EP1077" s="29"/>
      <c r="EQ1077" s="29"/>
      <c r="ER1077" s="29"/>
      <c r="ES1077" s="29"/>
      <c r="ET1077" s="29"/>
      <c r="EU1077" s="29"/>
      <c r="EV1077" s="29"/>
      <c r="EW1077" s="29"/>
      <c r="EX1077" s="29"/>
      <c r="EY1077" s="29"/>
      <c r="EZ1077" s="29"/>
      <c r="FA1077" s="119"/>
      <c r="FB1077" s="119"/>
      <c r="FC1077" s="119"/>
      <c r="FD1077" s="119"/>
      <c r="FE1077" s="119"/>
      <c r="FF1077" s="119"/>
      <c r="FG1077" s="119"/>
      <c r="FH1077" s="119"/>
      <c r="FI1077" s="119"/>
    </row>
    <row r="1078" spans="1:165" s="45" customFormat="1" x14ac:dyDescent="0.25">
      <c r="A1078" s="29"/>
      <c r="B1078" s="35"/>
      <c r="C1078" s="35"/>
      <c r="D1078" s="4"/>
      <c r="E1078" s="35"/>
      <c r="F1078" s="4"/>
      <c r="G1078" s="35"/>
      <c r="I1078" s="35"/>
      <c r="K1078" s="11"/>
      <c r="M1078" s="4"/>
      <c r="N1078" s="46"/>
      <c r="P1078" s="35"/>
      <c r="Q1078" s="29"/>
      <c r="R1078" s="35"/>
      <c r="T1078" s="23"/>
      <c r="U1078" s="23"/>
      <c r="V1078" s="96"/>
      <c r="W1078" s="96"/>
      <c r="X1078" s="23"/>
      <c r="Y1078" s="96"/>
      <c r="Z1078" s="96"/>
      <c r="AA1078" s="23"/>
      <c r="AB1078" s="96"/>
      <c r="AC1078" s="96"/>
      <c r="AD1078" s="23"/>
      <c r="AE1078" s="96"/>
      <c r="AF1078" s="96"/>
      <c r="AG1078" s="23"/>
      <c r="AH1078" s="96"/>
      <c r="AI1078" s="96"/>
      <c r="AJ1078" s="23"/>
      <c r="AK1078" s="96"/>
      <c r="AL1078" s="96"/>
      <c r="AM1078" s="23"/>
      <c r="AN1078" s="96"/>
      <c r="AO1078" s="96"/>
      <c r="AP1078" s="23"/>
      <c r="AQ1078" s="96"/>
      <c r="AR1078" s="96"/>
      <c r="AS1078" s="23"/>
      <c r="AT1078" s="4"/>
      <c r="AU1078" s="4"/>
      <c r="AV1078" s="35"/>
      <c r="AW1078" s="4"/>
      <c r="AX1078" s="156"/>
      <c r="AY1078" s="104"/>
      <c r="AZ1078" s="7"/>
      <c r="BA1078" s="12"/>
      <c r="BB1078" s="12"/>
      <c r="BC1078" s="7"/>
      <c r="BD1078" s="12"/>
      <c r="BE1078" s="12"/>
      <c r="BF1078" s="4"/>
      <c r="BG1078" s="12"/>
      <c r="BH1078" s="36"/>
      <c r="BI1078" s="147"/>
      <c r="BJ1078" s="12"/>
      <c r="BK1078" s="36"/>
      <c r="BL1078" s="147"/>
      <c r="BM1078" s="12"/>
      <c r="BN1078" s="36"/>
      <c r="BO1078" s="147"/>
      <c r="BP1078" s="160"/>
      <c r="BQ1078" s="14"/>
      <c r="BR1078" s="4"/>
      <c r="BS1078" s="4"/>
      <c r="BU1078" s="147"/>
      <c r="BV1078" s="4"/>
      <c r="BW1078" s="4"/>
      <c r="BX1078" s="147"/>
      <c r="BY1078" s="4"/>
      <c r="CA1078" s="147"/>
      <c r="CB1078" s="4"/>
      <c r="CD1078" s="147"/>
      <c r="CF1078" s="4"/>
      <c r="CG1078" s="9"/>
      <c r="CH1078" s="35"/>
      <c r="CI1078" s="4"/>
      <c r="CJ1078" s="145"/>
      <c r="CK1078" s="4"/>
      <c r="CL1078" s="4"/>
      <c r="CM1078" s="4"/>
      <c r="CN1078" s="4"/>
      <c r="CP1078" s="29"/>
      <c r="CQ1078" s="33"/>
      <c r="CR1078" s="78"/>
      <c r="CS1078" s="78"/>
      <c r="CT1078" s="78"/>
      <c r="CU1078" s="78"/>
      <c r="CV1078" s="78"/>
      <c r="CW1078" s="78"/>
      <c r="CX1078" s="78"/>
      <c r="CY1078" s="78"/>
      <c r="CZ1078" s="78"/>
      <c r="DA1078" s="78"/>
      <c r="DB1078" s="78"/>
      <c r="DC1078" s="78"/>
      <c r="DD1078" s="78"/>
      <c r="DE1078" s="78"/>
      <c r="DF1078" s="78"/>
      <c r="DG1078" s="78"/>
      <c r="DH1078" s="78"/>
      <c r="DI1078" s="78"/>
      <c r="DJ1078" s="78"/>
      <c r="DK1078" s="78"/>
      <c r="DL1078" s="78"/>
      <c r="DM1078" s="78"/>
      <c r="DN1078" s="78"/>
      <c r="DO1078" s="78"/>
      <c r="DP1078" s="42"/>
      <c r="DQ1078" s="78"/>
      <c r="DR1078" s="101"/>
      <c r="DS1078" s="33"/>
      <c r="DT1078" s="29"/>
      <c r="DU1078" s="29"/>
      <c r="DV1078" s="29"/>
      <c r="DW1078" s="29"/>
      <c r="DX1078" s="29"/>
      <c r="DY1078" s="29"/>
      <c r="DZ1078" s="29"/>
      <c r="EA1078" s="29"/>
      <c r="EB1078" s="29"/>
      <c r="EC1078" s="29"/>
      <c r="ED1078" s="29"/>
      <c r="EE1078" s="29"/>
      <c r="EF1078" s="29"/>
      <c r="EG1078" s="29"/>
      <c r="EH1078" s="29"/>
      <c r="EI1078" s="29"/>
      <c r="EJ1078" s="29"/>
      <c r="EK1078" s="29"/>
      <c r="EL1078" s="29"/>
      <c r="EM1078" s="29"/>
      <c r="EN1078" s="29"/>
      <c r="EO1078" s="29"/>
      <c r="EP1078" s="29"/>
      <c r="EQ1078" s="29"/>
      <c r="ER1078" s="29"/>
      <c r="ES1078" s="29"/>
      <c r="ET1078" s="29"/>
      <c r="EU1078" s="29"/>
      <c r="EV1078" s="29"/>
      <c r="EW1078" s="29"/>
      <c r="EX1078" s="29"/>
      <c r="EY1078" s="29"/>
      <c r="EZ1078" s="29"/>
      <c r="FA1078" s="119"/>
      <c r="FB1078" s="119"/>
      <c r="FC1078" s="119"/>
      <c r="FD1078" s="119"/>
      <c r="FE1078" s="119"/>
      <c r="FF1078" s="119"/>
      <c r="FG1078" s="119"/>
      <c r="FH1078" s="119"/>
      <c r="FI1078" s="119"/>
    </row>
    <row r="1079" spans="1:165" s="45" customFormat="1" x14ac:dyDescent="0.25">
      <c r="A1079" s="29"/>
      <c r="B1079" s="35"/>
      <c r="C1079" s="35"/>
      <c r="D1079" s="4"/>
      <c r="E1079" s="35"/>
      <c r="F1079" s="4"/>
      <c r="G1079" s="35"/>
      <c r="I1079" s="35"/>
      <c r="K1079" s="11"/>
      <c r="M1079" s="4"/>
      <c r="N1079" s="46"/>
      <c r="P1079" s="35"/>
      <c r="Q1079" s="29"/>
      <c r="R1079" s="35"/>
      <c r="T1079" s="23"/>
      <c r="U1079" s="23"/>
      <c r="V1079" s="96"/>
      <c r="W1079" s="96"/>
      <c r="X1079" s="23"/>
      <c r="Y1079" s="96"/>
      <c r="Z1079" s="96"/>
      <c r="AA1079" s="23"/>
      <c r="AB1079" s="96"/>
      <c r="AC1079" s="96"/>
      <c r="AD1079" s="23"/>
      <c r="AE1079" s="96"/>
      <c r="AF1079" s="96"/>
      <c r="AG1079" s="23"/>
      <c r="AH1079" s="96"/>
      <c r="AI1079" s="96"/>
      <c r="AJ1079" s="23"/>
      <c r="AK1079" s="96"/>
      <c r="AL1079" s="96"/>
      <c r="AM1079" s="23"/>
      <c r="AN1079" s="96"/>
      <c r="AO1079" s="96"/>
      <c r="AP1079" s="23"/>
      <c r="AQ1079" s="96"/>
      <c r="AR1079" s="96"/>
      <c r="AS1079" s="23"/>
      <c r="AT1079" s="4"/>
      <c r="AU1079" s="4"/>
      <c r="AV1079" s="35"/>
      <c r="AW1079" s="4"/>
      <c r="AX1079" s="156"/>
      <c r="AY1079" s="104"/>
      <c r="AZ1079" s="7"/>
      <c r="BA1079" s="12"/>
      <c r="BB1079" s="12"/>
      <c r="BC1079" s="7"/>
      <c r="BD1079" s="12"/>
      <c r="BE1079" s="12"/>
      <c r="BF1079" s="4"/>
      <c r="BG1079" s="12"/>
      <c r="BH1079" s="36"/>
      <c r="BI1079" s="147"/>
      <c r="BJ1079" s="12"/>
      <c r="BK1079" s="36"/>
      <c r="BL1079" s="147"/>
      <c r="BM1079" s="12"/>
      <c r="BN1079" s="36"/>
      <c r="BO1079" s="147"/>
      <c r="BP1079" s="160"/>
      <c r="BQ1079" s="14"/>
      <c r="BR1079" s="4"/>
      <c r="BS1079" s="4"/>
      <c r="BU1079" s="147"/>
      <c r="BV1079" s="4"/>
      <c r="BW1079" s="4"/>
      <c r="BX1079" s="147"/>
      <c r="BY1079" s="4"/>
      <c r="CA1079" s="147"/>
      <c r="CB1079" s="4"/>
      <c r="CD1079" s="147"/>
      <c r="CF1079" s="4"/>
      <c r="CG1079" s="9"/>
      <c r="CH1079" s="35"/>
      <c r="CI1079" s="4"/>
      <c r="CJ1079" s="145"/>
      <c r="CK1079" s="4"/>
      <c r="CL1079" s="4"/>
      <c r="CM1079" s="4"/>
      <c r="CN1079" s="4"/>
      <c r="CP1079" s="29"/>
      <c r="CQ1079" s="33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8"/>
      <c r="DF1079" s="78"/>
      <c r="DG1079" s="78"/>
      <c r="DH1079" s="78"/>
      <c r="DI1079" s="78"/>
      <c r="DJ1079" s="78"/>
      <c r="DK1079" s="78"/>
      <c r="DL1079" s="78"/>
      <c r="DM1079" s="78"/>
      <c r="DN1079" s="78"/>
      <c r="DO1079" s="78"/>
      <c r="DP1079" s="42"/>
      <c r="DQ1079" s="78"/>
      <c r="DR1079" s="101"/>
      <c r="DS1079" s="33"/>
      <c r="DT1079" s="29"/>
      <c r="DU1079" s="29"/>
      <c r="DV1079" s="29"/>
      <c r="DW1079" s="29"/>
      <c r="DX1079" s="29"/>
      <c r="DY1079" s="29"/>
      <c r="DZ1079" s="29"/>
      <c r="EA1079" s="29"/>
      <c r="EB1079" s="29"/>
      <c r="EC1079" s="29"/>
      <c r="ED1079" s="29"/>
      <c r="EE1079" s="29"/>
      <c r="EF1079" s="29"/>
      <c r="EG1079" s="29"/>
      <c r="EH1079" s="29"/>
      <c r="EI1079" s="29"/>
      <c r="EJ1079" s="29"/>
      <c r="EK1079" s="29"/>
      <c r="EL1079" s="29"/>
      <c r="EM1079" s="29"/>
      <c r="EN1079" s="29"/>
      <c r="EO1079" s="29"/>
      <c r="EP1079" s="29"/>
      <c r="EQ1079" s="29"/>
      <c r="ER1079" s="29"/>
      <c r="ES1079" s="29"/>
      <c r="ET1079" s="29"/>
      <c r="EU1079" s="29"/>
      <c r="EV1079" s="29"/>
      <c r="EW1079" s="29"/>
      <c r="EX1079" s="29"/>
      <c r="EY1079" s="29"/>
      <c r="EZ1079" s="29"/>
      <c r="FA1079" s="119"/>
      <c r="FB1079" s="119"/>
      <c r="FC1079" s="119"/>
      <c r="FD1079" s="119"/>
      <c r="FE1079" s="119"/>
      <c r="FF1079" s="119"/>
      <c r="FG1079" s="119"/>
      <c r="FH1079" s="119"/>
      <c r="FI1079" s="119"/>
    </row>
    <row r="1080" spans="1:165" s="45" customFormat="1" x14ac:dyDescent="0.25">
      <c r="A1080" s="29"/>
      <c r="B1080" s="35"/>
      <c r="C1080" s="35"/>
      <c r="D1080" s="4"/>
      <c r="E1080" s="35"/>
      <c r="F1080" s="4"/>
      <c r="G1080" s="35"/>
      <c r="I1080" s="35"/>
      <c r="K1080" s="11"/>
      <c r="M1080" s="4"/>
      <c r="N1080" s="46"/>
      <c r="P1080" s="35"/>
      <c r="Q1080" s="29"/>
      <c r="R1080" s="35"/>
      <c r="T1080" s="23"/>
      <c r="U1080" s="23"/>
      <c r="V1080" s="96"/>
      <c r="W1080" s="96"/>
      <c r="X1080" s="23"/>
      <c r="Y1080" s="96"/>
      <c r="Z1080" s="96"/>
      <c r="AA1080" s="23"/>
      <c r="AB1080" s="96"/>
      <c r="AC1080" s="96"/>
      <c r="AD1080" s="23"/>
      <c r="AE1080" s="96"/>
      <c r="AF1080" s="96"/>
      <c r="AG1080" s="23"/>
      <c r="AH1080" s="96"/>
      <c r="AI1080" s="96"/>
      <c r="AJ1080" s="23"/>
      <c r="AK1080" s="96"/>
      <c r="AL1080" s="96"/>
      <c r="AM1080" s="23"/>
      <c r="AN1080" s="96"/>
      <c r="AO1080" s="96"/>
      <c r="AP1080" s="23"/>
      <c r="AQ1080" s="96"/>
      <c r="AR1080" s="96"/>
      <c r="AS1080" s="23"/>
      <c r="AT1080" s="4"/>
      <c r="AU1080" s="4"/>
      <c r="AV1080" s="35"/>
      <c r="AW1080" s="4"/>
      <c r="AX1080" s="156"/>
      <c r="AY1080" s="104"/>
      <c r="AZ1080" s="7"/>
      <c r="BA1080" s="12"/>
      <c r="BB1080" s="12"/>
      <c r="BC1080" s="7"/>
      <c r="BD1080" s="12"/>
      <c r="BE1080" s="12"/>
      <c r="BF1080" s="4"/>
      <c r="BG1080" s="12"/>
      <c r="BH1080" s="36"/>
      <c r="BI1080" s="147"/>
      <c r="BJ1080" s="12"/>
      <c r="BK1080" s="36"/>
      <c r="BL1080" s="147"/>
      <c r="BM1080" s="12"/>
      <c r="BN1080" s="36"/>
      <c r="BO1080" s="147"/>
      <c r="BP1080" s="160"/>
      <c r="BQ1080" s="14"/>
      <c r="BR1080" s="4"/>
      <c r="BS1080" s="4"/>
      <c r="BU1080" s="147"/>
      <c r="BV1080" s="4"/>
      <c r="BW1080" s="4"/>
      <c r="BX1080" s="147"/>
      <c r="BY1080" s="4"/>
      <c r="CA1080" s="147"/>
      <c r="CB1080" s="4"/>
      <c r="CD1080" s="147"/>
      <c r="CF1080" s="4"/>
      <c r="CG1080" s="9"/>
      <c r="CH1080" s="35"/>
      <c r="CI1080" s="4"/>
      <c r="CJ1080" s="145"/>
      <c r="CK1080" s="4"/>
      <c r="CL1080" s="4"/>
      <c r="CM1080" s="4"/>
      <c r="CN1080" s="4"/>
      <c r="CP1080" s="29"/>
      <c r="CQ1080" s="33"/>
      <c r="CR1080" s="78"/>
      <c r="CS1080" s="78"/>
      <c r="CT1080" s="78"/>
      <c r="CU1080" s="78"/>
      <c r="CV1080" s="78"/>
      <c r="CW1080" s="78"/>
      <c r="CX1080" s="78"/>
      <c r="CY1080" s="78"/>
      <c r="CZ1080" s="78"/>
      <c r="DA1080" s="78"/>
      <c r="DB1080" s="78"/>
      <c r="DC1080" s="78"/>
      <c r="DD1080" s="78"/>
      <c r="DE1080" s="78"/>
      <c r="DF1080" s="78"/>
      <c r="DG1080" s="78"/>
      <c r="DH1080" s="78"/>
      <c r="DI1080" s="78"/>
      <c r="DJ1080" s="78"/>
      <c r="DK1080" s="78"/>
      <c r="DL1080" s="78"/>
      <c r="DM1080" s="78"/>
      <c r="DN1080" s="78"/>
      <c r="DO1080" s="78"/>
      <c r="DP1080" s="42"/>
      <c r="DQ1080" s="78"/>
      <c r="DR1080" s="101"/>
      <c r="DS1080" s="33"/>
      <c r="DT1080" s="29"/>
      <c r="DU1080" s="29"/>
      <c r="DV1080" s="29"/>
      <c r="DW1080" s="29"/>
      <c r="DX1080" s="29"/>
      <c r="DY1080" s="29"/>
      <c r="DZ1080" s="29"/>
      <c r="EA1080" s="29"/>
      <c r="EB1080" s="29"/>
      <c r="EC1080" s="29"/>
      <c r="ED1080" s="29"/>
      <c r="EE1080" s="29"/>
      <c r="EF1080" s="29"/>
      <c r="EG1080" s="29"/>
      <c r="EH1080" s="29"/>
      <c r="EI1080" s="29"/>
      <c r="EJ1080" s="29"/>
      <c r="EK1080" s="29"/>
      <c r="EL1080" s="29"/>
      <c r="EM1080" s="29"/>
      <c r="EN1080" s="29"/>
      <c r="EO1080" s="29"/>
      <c r="EP1080" s="29"/>
      <c r="EQ1080" s="29"/>
      <c r="ER1080" s="29"/>
      <c r="ES1080" s="29"/>
      <c r="ET1080" s="29"/>
      <c r="EU1080" s="29"/>
      <c r="EV1080" s="29"/>
      <c r="EW1080" s="29"/>
      <c r="EX1080" s="29"/>
      <c r="EY1080" s="29"/>
      <c r="EZ1080" s="29"/>
      <c r="FA1080" s="119"/>
      <c r="FB1080" s="119"/>
      <c r="FC1080" s="119"/>
      <c r="FD1080" s="119"/>
      <c r="FE1080" s="119"/>
      <c r="FF1080" s="119"/>
      <c r="FG1080" s="119"/>
      <c r="FH1080" s="119"/>
      <c r="FI1080" s="119"/>
    </row>
    <row r="1081" spans="1:165" s="45" customFormat="1" x14ac:dyDescent="0.25">
      <c r="A1081" s="29"/>
      <c r="B1081" s="35"/>
      <c r="C1081" s="35"/>
      <c r="D1081" s="4"/>
      <c r="E1081" s="35"/>
      <c r="F1081" s="4"/>
      <c r="G1081" s="35"/>
      <c r="I1081" s="35"/>
      <c r="K1081" s="11"/>
      <c r="M1081" s="4"/>
      <c r="N1081" s="46"/>
      <c r="P1081" s="35"/>
      <c r="Q1081" s="29"/>
      <c r="R1081" s="35"/>
      <c r="T1081" s="23"/>
      <c r="U1081" s="23"/>
      <c r="V1081" s="96"/>
      <c r="W1081" s="96"/>
      <c r="X1081" s="23"/>
      <c r="Y1081" s="96"/>
      <c r="Z1081" s="96"/>
      <c r="AA1081" s="23"/>
      <c r="AB1081" s="96"/>
      <c r="AC1081" s="96"/>
      <c r="AD1081" s="23"/>
      <c r="AE1081" s="96"/>
      <c r="AF1081" s="96"/>
      <c r="AG1081" s="23"/>
      <c r="AH1081" s="96"/>
      <c r="AI1081" s="96"/>
      <c r="AJ1081" s="23"/>
      <c r="AK1081" s="96"/>
      <c r="AL1081" s="96"/>
      <c r="AM1081" s="23"/>
      <c r="AN1081" s="96"/>
      <c r="AO1081" s="96"/>
      <c r="AP1081" s="23"/>
      <c r="AQ1081" s="96"/>
      <c r="AR1081" s="96"/>
      <c r="AS1081" s="23"/>
      <c r="AT1081" s="4"/>
      <c r="AU1081" s="4"/>
      <c r="AV1081" s="35"/>
      <c r="AW1081" s="4"/>
      <c r="AX1081" s="156"/>
      <c r="AY1081" s="104"/>
      <c r="AZ1081" s="7"/>
      <c r="BA1081" s="12"/>
      <c r="BB1081" s="12"/>
      <c r="BC1081" s="7"/>
      <c r="BD1081" s="12"/>
      <c r="BE1081" s="12"/>
      <c r="BF1081" s="4"/>
      <c r="BG1081" s="12"/>
      <c r="BH1081" s="36"/>
      <c r="BI1081" s="147"/>
      <c r="BJ1081" s="12"/>
      <c r="BK1081" s="36"/>
      <c r="BL1081" s="147"/>
      <c r="BM1081" s="12"/>
      <c r="BN1081" s="36"/>
      <c r="BO1081" s="147"/>
      <c r="BP1081" s="160"/>
      <c r="BQ1081" s="14"/>
      <c r="BR1081" s="4"/>
      <c r="BS1081" s="4"/>
      <c r="BU1081" s="147"/>
      <c r="BV1081" s="4"/>
      <c r="BW1081" s="4"/>
      <c r="BX1081" s="147"/>
      <c r="BY1081" s="4"/>
      <c r="CA1081" s="147"/>
      <c r="CB1081" s="4"/>
      <c r="CD1081" s="147"/>
      <c r="CF1081" s="4"/>
      <c r="CG1081" s="9"/>
      <c r="CH1081" s="35"/>
      <c r="CI1081" s="4"/>
      <c r="CJ1081" s="145"/>
      <c r="CK1081" s="4"/>
      <c r="CL1081" s="4"/>
      <c r="CM1081" s="4"/>
      <c r="CN1081" s="4"/>
      <c r="CP1081" s="29"/>
      <c r="CQ1081" s="33"/>
      <c r="CR1081" s="78"/>
      <c r="CS1081" s="78"/>
      <c r="CT1081" s="78"/>
      <c r="CU1081" s="78"/>
      <c r="CV1081" s="78"/>
      <c r="CW1081" s="78"/>
      <c r="CX1081" s="78"/>
      <c r="CY1081" s="78"/>
      <c r="CZ1081" s="78"/>
      <c r="DA1081" s="78"/>
      <c r="DB1081" s="78"/>
      <c r="DC1081" s="78"/>
      <c r="DD1081" s="78"/>
      <c r="DE1081" s="78"/>
      <c r="DF1081" s="78"/>
      <c r="DG1081" s="78"/>
      <c r="DH1081" s="78"/>
      <c r="DI1081" s="78"/>
      <c r="DJ1081" s="78"/>
      <c r="DK1081" s="78"/>
      <c r="DL1081" s="78"/>
      <c r="DM1081" s="78"/>
      <c r="DN1081" s="78"/>
      <c r="DO1081" s="78"/>
      <c r="DP1081" s="42"/>
      <c r="DQ1081" s="78"/>
      <c r="DR1081" s="101"/>
      <c r="DS1081" s="33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119"/>
      <c r="FB1081" s="119"/>
      <c r="FC1081" s="119"/>
      <c r="FD1081" s="119"/>
      <c r="FE1081" s="119"/>
      <c r="FF1081" s="119"/>
      <c r="FG1081" s="119"/>
      <c r="FH1081" s="119"/>
      <c r="FI1081" s="119"/>
    </row>
    <row r="1082" spans="1:165" s="45" customFormat="1" x14ac:dyDescent="0.25">
      <c r="A1082" s="29"/>
      <c r="B1082" s="35"/>
      <c r="C1082" s="35"/>
      <c r="D1082" s="4"/>
      <c r="E1082" s="35"/>
      <c r="F1082" s="4"/>
      <c r="G1082" s="35"/>
      <c r="I1082" s="35"/>
      <c r="K1082" s="11"/>
      <c r="M1082" s="4"/>
      <c r="N1082" s="46"/>
      <c r="P1082" s="35"/>
      <c r="Q1082" s="29"/>
      <c r="R1082" s="35"/>
      <c r="T1082" s="23"/>
      <c r="U1082" s="23"/>
      <c r="V1082" s="96"/>
      <c r="W1082" s="96"/>
      <c r="X1082" s="23"/>
      <c r="Y1082" s="96"/>
      <c r="Z1082" s="96"/>
      <c r="AA1082" s="23"/>
      <c r="AB1082" s="96"/>
      <c r="AC1082" s="96"/>
      <c r="AD1082" s="23"/>
      <c r="AE1082" s="96"/>
      <c r="AF1082" s="96"/>
      <c r="AG1082" s="23"/>
      <c r="AH1082" s="96"/>
      <c r="AI1082" s="96"/>
      <c r="AJ1082" s="23"/>
      <c r="AK1082" s="96"/>
      <c r="AL1082" s="96"/>
      <c r="AM1082" s="23"/>
      <c r="AN1082" s="96"/>
      <c r="AO1082" s="96"/>
      <c r="AP1082" s="23"/>
      <c r="AQ1082" s="96"/>
      <c r="AR1082" s="96"/>
      <c r="AS1082" s="23"/>
      <c r="AT1082" s="4"/>
      <c r="AU1082" s="4"/>
      <c r="AV1082" s="35"/>
      <c r="AW1082" s="4"/>
      <c r="AX1082" s="156"/>
      <c r="AY1082" s="104"/>
      <c r="AZ1082" s="7"/>
      <c r="BA1082" s="12"/>
      <c r="BB1082" s="12"/>
      <c r="BC1082" s="7"/>
      <c r="BD1082" s="12"/>
      <c r="BE1082" s="12"/>
      <c r="BF1082" s="4"/>
      <c r="BG1082" s="12"/>
      <c r="BH1082" s="36"/>
      <c r="BI1082" s="147"/>
      <c r="BJ1082" s="12"/>
      <c r="BK1082" s="36"/>
      <c r="BL1082" s="147"/>
      <c r="BM1082" s="12"/>
      <c r="BN1082" s="36"/>
      <c r="BO1082" s="147"/>
      <c r="BP1082" s="160"/>
      <c r="BQ1082" s="14"/>
      <c r="BR1082" s="4"/>
      <c r="BS1082" s="4"/>
      <c r="BU1082" s="147"/>
      <c r="BV1082" s="4"/>
      <c r="BW1082" s="4"/>
      <c r="BX1082" s="147"/>
      <c r="BY1082" s="4"/>
      <c r="CA1082" s="147"/>
      <c r="CB1082" s="4"/>
      <c r="CD1082" s="147"/>
      <c r="CF1082" s="4"/>
      <c r="CG1082" s="9"/>
      <c r="CH1082" s="35"/>
      <c r="CI1082" s="4"/>
      <c r="CJ1082" s="145"/>
      <c r="CK1082" s="4"/>
      <c r="CL1082" s="4"/>
      <c r="CM1082" s="4"/>
      <c r="CN1082" s="4"/>
      <c r="CP1082" s="29"/>
      <c r="CQ1082" s="33"/>
      <c r="CR1082" s="78"/>
      <c r="CS1082" s="78"/>
      <c r="CT1082" s="78"/>
      <c r="CU1082" s="78"/>
      <c r="CV1082" s="78"/>
      <c r="CW1082" s="78"/>
      <c r="CX1082" s="78"/>
      <c r="CY1082" s="78"/>
      <c r="CZ1082" s="78"/>
      <c r="DA1082" s="78"/>
      <c r="DB1082" s="78"/>
      <c r="DC1082" s="78"/>
      <c r="DD1082" s="78"/>
      <c r="DE1082" s="78"/>
      <c r="DF1082" s="78"/>
      <c r="DG1082" s="78"/>
      <c r="DH1082" s="78"/>
      <c r="DI1082" s="78"/>
      <c r="DJ1082" s="78"/>
      <c r="DK1082" s="78"/>
      <c r="DL1082" s="78"/>
      <c r="DM1082" s="78"/>
      <c r="DN1082" s="78"/>
      <c r="DO1082" s="78"/>
      <c r="DP1082" s="42"/>
      <c r="DQ1082" s="78"/>
      <c r="DR1082" s="101"/>
      <c r="DS1082" s="33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119"/>
      <c r="FB1082" s="119"/>
      <c r="FC1082" s="119"/>
      <c r="FD1082" s="119"/>
      <c r="FE1082" s="119"/>
      <c r="FF1082" s="119"/>
      <c r="FG1082" s="119"/>
      <c r="FH1082" s="119"/>
      <c r="FI1082" s="119"/>
    </row>
    <row r="1083" spans="1:165" s="45" customFormat="1" x14ac:dyDescent="0.25">
      <c r="A1083" s="29"/>
      <c r="B1083" s="35"/>
      <c r="C1083" s="35"/>
      <c r="D1083" s="4"/>
      <c r="E1083" s="35"/>
      <c r="F1083" s="4"/>
      <c r="G1083" s="35"/>
      <c r="I1083" s="35"/>
      <c r="K1083" s="11"/>
      <c r="M1083" s="4"/>
      <c r="N1083" s="46"/>
      <c r="P1083" s="35"/>
      <c r="Q1083" s="29"/>
      <c r="R1083" s="35"/>
      <c r="T1083" s="23"/>
      <c r="U1083" s="23"/>
      <c r="V1083" s="96"/>
      <c r="W1083" s="96"/>
      <c r="X1083" s="23"/>
      <c r="Y1083" s="96"/>
      <c r="Z1083" s="96"/>
      <c r="AA1083" s="23"/>
      <c r="AB1083" s="96"/>
      <c r="AC1083" s="96"/>
      <c r="AD1083" s="23"/>
      <c r="AE1083" s="96"/>
      <c r="AF1083" s="96"/>
      <c r="AG1083" s="23"/>
      <c r="AH1083" s="96"/>
      <c r="AI1083" s="96"/>
      <c r="AJ1083" s="23"/>
      <c r="AK1083" s="96"/>
      <c r="AL1083" s="96"/>
      <c r="AM1083" s="23"/>
      <c r="AN1083" s="96"/>
      <c r="AO1083" s="96"/>
      <c r="AP1083" s="23"/>
      <c r="AQ1083" s="96"/>
      <c r="AR1083" s="96"/>
      <c r="AS1083" s="23"/>
      <c r="AT1083" s="4"/>
      <c r="AU1083" s="4"/>
      <c r="AV1083" s="35"/>
      <c r="AW1083" s="4"/>
      <c r="AX1083" s="156"/>
      <c r="AY1083" s="104"/>
      <c r="AZ1083" s="7"/>
      <c r="BA1083" s="12"/>
      <c r="BB1083" s="12"/>
      <c r="BC1083" s="7"/>
      <c r="BD1083" s="12"/>
      <c r="BE1083" s="12"/>
      <c r="BF1083" s="4"/>
      <c r="BG1083" s="12"/>
      <c r="BH1083" s="36"/>
      <c r="BI1083" s="147"/>
      <c r="BJ1083" s="12"/>
      <c r="BK1083" s="36"/>
      <c r="BL1083" s="147"/>
      <c r="BM1083" s="12"/>
      <c r="BN1083" s="36"/>
      <c r="BO1083" s="147"/>
      <c r="BP1083" s="160"/>
      <c r="BQ1083" s="14"/>
      <c r="BR1083" s="4"/>
      <c r="BS1083" s="4"/>
      <c r="BU1083" s="147"/>
      <c r="BV1083" s="4"/>
      <c r="BW1083" s="4"/>
      <c r="BX1083" s="147"/>
      <c r="BY1083" s="4"/>
      <c r="CA1083" s="147"/>
      <c r="CB1083" s="4"/>
      <c r="CD1083" s="147"/>
      <c r="CF1083" s="4"/>
      <c r="CG1083" s="9"/>
      <c r="CH1083" s="35"/>
      <c r="CI1083" s="4"/>
      <c r="CJ1083" s="145"/>
      <c r="CK1083" s="4"/>
      <c r="CL1083" s="4"/>
      <c r="CM1083" s="4"/>
      <c r="CN1083" s="4"/>
      <c r="CP1083" s="29"/>
      <c r="CQ1083" s="33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  <c r="DF1083" s="78"/>
      <c r="DG1083" s="78"/>
      <c r="DH1083" s="78"/>
      <c r="DI1083" s="78"/>
      <c r="DJ1083" s="78"/>
      <c r="DK1083" s="78"/>
      <c r="DL1083" s="78"/>
      <c r="DM1083" s="78"/>
      <c r="DN1083" s="78"/>
      <c r="DO1083" s="78"/>
      <c r="DP1083" s="42"/>
      <c r="DQ1083" s="78"/>
      <c r="DR1083" s="101"/>
      <c r="DS1083" s="33"/>
      <c r="DT1083" s="29"/>
      <c r="DU1083" s="29"/>
      <c r="DV1083" s="29"/>
      <c r="DW1083" s="29"/>
      <c r="DX1083" s="29"/>
      <c r="DY1083" s="29"/>
      <c r="DZ1083" s="29"/>
      <c r="EA1083" s="29"/>
      <c r="EB1083" s="29"/>
      <c r="EC1083" s="29"/>
      <c r="ED1083" s="29"/>
      <c r="EE1083" s="29"/>
      <c r="EF1083" s="29"/>
      <c r="EG1083" s="29"/>
      <c r="EH1083" s="29"/>
      <c r="EI1083" s="29"/>
      <c r="EJ1083" s="29"/>
      <c r="EK1083" s="29"/>
      <c r="EL1083" s="29"/>
      <c r="EM1083" s="29"/>
      <c r="EN1083" s="29"/>
      <c r="EO1083" s="29"/>
      <c r="EP1083" s="29"/>
      <c r="EQ1083" s="29"/>
      <c r="ER1083" s="29"/>
      <c r="ES1083" s="29"/>
      <c r="ET1083" s="29"/>
      <c r="EU1083" s="29"/>
      <c r="EV1083" s="29"/>
      <c r="EW1083" s="29"/>
      <c r="EX1083" s="29"/>
      <c r="EY1083" s="29"/>
      <c r="EZ1083" s="29"/>
      <c r="FA1083" s="119"/>
      <c r="FB1083" s="119"/>
      <c r="FC1083" s="119"/>
      <c r="FD1083" s="119"/>
      <c r="FE1083" s="119"/>
      <c r="FF1083" s="119"/>
      <c r="FG1083" s="119"/>
      <c r="FH1083" s="119"/>
      <c r="FI1083" s="119"/>
    </row>
    <row r="1084" spans="1:165" s="45" customFormat="1" x14ac:dyDescent="0.25">
      <c r="A1084" s="29"/>
      <c r="B1084" s="35"/>
      <c r="C1084" s="35"/>
      <c r="D1084" s="4"/>
      <c r="E1084" s="35"/>
      <c r="F1084" s="4"/>
      <c r="G1084" s="35"/>
      <c r="I1084" s="35"/>
      <c r="K1084" s="11"/>
      <c r="M1084" s="4"/>
      <c r="N1084" s="46"/>
      <c r="P1084" s="35"/>
      <c r="Q1084" s="29"/>
      <c r="R1084" s="35"/>
      <c r="T1084" s="23"/>
      <c r="U1084" s="23"/>
      <c r="V1084" s="96"/>
      <c r="W1084" s="96"/>
      <c r="X1084" s="23"/>
      <c r="Y1084" s="96"/>
      <c r="Z1084" s="96"/>
      <c r="AA1084" s="23"/>
      <c r="AB1084" s="96"/>
      <c r="AC1084" s="96"/>
      <c r="AD1084" s="23"/>
      <c r="AE1084" s="96"/>
      <c r="AF1084" s="96"/>
      <c r="AG1084" s="23"/>
      <c r="AH1084" s="96"/>
      <c r="AI1084" s="96"/>
      <c r="AJ1084" s="23"/>
      <c r="AK1084" s="96"/>
      <c r="AL1084" s="96"/>
      <c r="AM1084" s="23"/>
      <c r="AN1084" s="96"/>
      <c r="AO1084" s="96"/>
      <c r="AP1084" s="23"/>
      <c r="AQ1084" s="96"/>
      <c r="AR1084" s="96"/>
      <c r="AS1084" s="23"/>
      <c r="AT1084" s="4"/>
      <c r="AU1084" s="4"/>
      <c r="AV1084" s="35"/>
      <c r="AW1084" s="4"/>
      <c r="AX1084" s="156"/>
      <c r="AY1084" s="104"/>
      <c r="AZ1084" s="7"/>
      <c r="BA1084" s="12"/>
      <c r="BB1084" s="12"/>
      <c r="BC1084" s="7"/>
      <c r="BD1084" s="12"/>
      <c r="BE1084" s="12"/>
      <c r="BF1084" s="4"/>
      <c r="BG1084" s="12"/>
      <c r="BH1084" s="36"/>
      <c r="BI1084" s="147"/>
      <c r="BJ1084" s="12"/>
      <c r="BK1084" s="36"/>
      <c r="BL1084" s="147"/>
      <c r="BM1084" s="12"/>
      <c r="BN1084" s="36"/>
      <c r="BO1084" s="147"/>
      <c r="BP1084" s="160"/>
      <c r="BQ1084" s="14"/>
      <c r="BR1084" s="4"/>
      <c r="BS1084" s="4"/>
      <c r="BU1084" s="147"/>
      <c r="BV1084" s="4"/>
      <c r="BW1084" s="4"/>
      <c r="BX1084" s="147"/>
      <c r="BY1084" s="4"/>
      <c r="CA1084" s="147"/>
      <c r="CB1084" s="4"/>
      <c r="CD1084" s="147"/>
      <c r="CF1084" s="4"/>
      <c r="CG1084" s="9"/>
      <c r="CH1084" s="35"/>
      <c r="CI1084" s="4"/>
      <c r="CJ1084" s="145"/>
      <c r="CK1084" s="4"/>
      <c r="CL1084" s="4"/>
      <c r="CM1084" s="4"/>
      <c r="CN1084" s="4"/>
      <c r="CP1084" s="29"/>
      <c r="CQ1084" s="33"/>
      <c r="CR1084" s="78"/>
      <c r="CS1084" s="78"/>
      <c r="CT1084" s="78"/>
      <c r="CU1084" s="78"/>
      <c r="CV1084" s="78"/>
      <c r="CW1084" s="78"/>
      <c r="CX1084" s="78"/>
      <c r="CY1084" s="78"/>
      <c r="CZ1084" s="78"/>
      <c r="DA1084" s="78"/>
      <c r="DB1084" s="78"/>
      <c r="DC1084" s="78"/>
      <c r="DD1084" s="78"/>
      <c r="DE1084" s="78"/>
      <c r="DF1084" s="78"/>
      <c r="DG1084" s="78"/>
      <c r="DH1084" s="78"/>
      <c r="DI1084" s="78"/>
      <c r="DJ1084" s="78"/>
      <c r="DK1084" s="78"/>
      <c r="DL1084" s="78"/>
      <c r="DM1084" s="78"/>
      <c r="DN1084" s="78"/>
      <c r="DO1084" s="78"/>
      <c r="DP1084" s="42"/>
      <c r="DQ1084" s="78"/>
      <c r="DR1084" s="101"/>
      <c r="DS1084" s="33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119"/>
      <c r="FB1084" s="119"/>
      <c r="FC1084" s="119"/>
      <c r="FD1084" s="119"/>
      <c r="FE1084" s="119"/>
      <c r="FF1084" s="119"/>
      <c r="FG1084" s="119"/>
      <c r="FH1084" s="119"/>
      <c r="FI1084" s="119"/>
    </row>
    <row r="1085" spans="1:165" s="45" customFormat="1" x14ac:dyDescent="0.25">
      <c r="A1085" s="29"/>
      <c r="B1085" s="35"/>
      <c r="C1085" s="35"/>
      <c r="D1085" s="4"/>
      <c r="E1085" s="35"/>
      <c r="F1085" s="4"/>
      <c r="G1085" s="35"/>
      <c r="I1085" s="35"/>
      <c r="K1085" s="11"/>
      <c r="M1085" s="4"/>
      <c r="N1085" s="46"/>
      <c r="P1085" s="35"/>
      <c r="Q1085" s="29"/>
      <c r="R1085" s="35"/>
      <c r="T1085" s="23"/>
      <c r="U1085" s="23"/>
      <c r="V1085" s="96"/>
      <c r="W1085" s="96"/>
      <c r="X1085" s="23"/>
      <c r="Y1085" s="96"/>
      <c r="Z1085" s="96"/>
      <c r="AA1085" s="23"/>
      <c r="AB1085" s="96"/>
      <c r="AC1085" s="96"/>
      <c r="AD1085" s="23"/>
      <c r="AE1085" s="96"/>
      <c r="AF1085" s="96"/>
      <c r="AG1085" s="23"/>
      <c r="AH1085" s="96"/>
      <c r="AI1085" s="96"/>
      <c r="AJ1085" s="23"/>
      <c r="AK1085" s="96"/>
      <c r="AL1085" s="96"/>
      <c r="AM1085" s="23"/>
      <c r="AN1085" s="96"/>
      <c r="AO1085" s="96"/>
      <c r="AP1085" s="23"/>
      <c r="AQ1085" s="96"/>
      <c r="AR1085" s="96"/>
      <c r="AS1085" s="23"/>
      <c r="AT1085" s="4"/>
      <c r="AU1085" s="4"/>
      <c r="AV1085" s="35"/>
      <c r="AW1085" s="4"/>
      <c r="AX1085" s="156"/>
      <c r="AY1085" s="104"/>
      <c r="AZ1085" s="7"/>
      <c r="BA1085" s="12"/>
      <c r="BB1085" s="12"/>
      <c r="BC1085" s="7"/>
      <c r="BD1085" s="12"/>
      <c r="BE1085" s="12"/>
      <c r="BF1085" s="4"/>
      <c r="BG1085" s="12"/>
      <c r="BH1085" s="36"/>
      <c r="BI1085" s="147"/>
      <c r="BJ1085" s="12"/>
      <c r="BK1085" s="36"/>
      <c r="BL1085" s="147"/>
      <c r="BM1085" s="12"/>
      <c r="BN1085" s="36"/>
      <c r="BO1085" s="147"/>
      <c r="BP1085" s="160"/>
      <c r="BQ1085" s="14"/>
      <c r="BR1085" s="4"/>
      <c r="BS1085" s="4"/>
      <c r="BU1085" s="147"/>
      <c r="BV1085" s="4"/>
      <c r="BW1085" s="4"/>
      <c r="BX1085" s="147"/>
      <c r="BY1085" s="4"/>
      <c r="CA1085" s="147"/>
      <c r="CB1085" s="4"/>
      <c r="CD1085" s="147"/>
      <c r="CF1085" s="4"/>
      <c r="CG1085" s="9"/>
      <c r="CH1085" s="35"/>
      <c r="CI1085" s="4"/>
      <c r="CJ1085" s="145"/>
      <c r="CK1085" s="4"/>
      <c r="CL1085" s="4"/>
      <c r="CM1085" s="4"/>
      <c r="CN1085" s="4"/>
      <c r="CP1085" s="29"/>
      <c r="CQ1085" s="33"/>
      <c r="CR1085" s="78"/>
      <c r="CS1085" s="78"/>
      <c r="CT1085" s="78"/>
      <c r="CU1085" s="78"/>
      <c r="CV1085" s="78"/>
      <c r="CW1085" s="78"/>
      <c r="CX1085" s="78"/>
      <c r="CY1085" s="78"/>
      <c r="CZ1085" s="78"/>
      <c r="DA1085" s="78"/>
      <c r="DB1085" s="78"/>
      <c r="DC1085" s="78"/>
      <c r="DD1085" s="78"/>
      <c r="DE1085" s="78"/>
      <c r="DF1085" s="78"/>
      <c r="DG1085" s="78"/>
      <c r="DH1085" s="78"/>
      <c r="DI1085" s="78"/>
      <c r="DJ1085" s="78"/>
      <c r="DK1085" s="78"/>
      <c r="DL1085" s="78"/>
      <c r="DM1085" s="78"/>
      <c r="DN1085" s="78"/>
      <c r="DO1085" s="78"/>
      <c r="DP1085" s="42"/>
      <c r="DQ1085" s="78"/>
      <c r="DR1085" s="101"/>
      <c r="DS1085" s="33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119"/>
      <c r="FB1085" s="119"/>
      <c r="FC1085" s="119"/>
      <c r="FD1085" s="119"/>
      <c r="FE1085" s="119"/>
      <c r="FF1085" s="119"/>
      <c r="FG1085" s="119"/>
      <c r="FH1085" s="119"/>
      <c r="FI1085" s="119"/>
    </row>
    <row r="1086" spans="1:165" s="45" customFormat="1" x14ac:dyDescent="0.25">
      <c r="A1086" s="29"/>
      <c r="B1086" s="35"/>
      <c r="C1086" s="35"/>
      <c r="D1086" s="4"/>
      <c r="E1086" s="35"/>
      <c r="F1086" s="4"/>
      <c r="G1086" s="35"/>
      <c r="I1086" s="35"/>
      <c r="K1086" s="11"/>
      <c r="M1086" s="4"/>
      <c r="N1086" s="46"/>
      <c r="P1086" s="35"/>
      <c r="Q1086" s="29"/>
      <c r="R1086" s="35"/>
      <c r="T1086" s="23"/>
      <c r="U1086" s="23"/>
      <c r="V1086" s="96"/>
      <c r="W1086" s="96"/>
      <c r="X1086" s="23"/>
      <c r="Y1086" s="96"/>
      <c r="Z1086" s="96"/>
      <c r="AA1086" s="23"/>
      <c r="AB1086" s="96"/>
      <c r="AC1086" s="96"/>
      <c r="AD1086" s="23"/>
      <c r="AE1086" s="96"/>
      <c r="AF1086" s="96"/>
      <c r="AG1086" s="23"/>
      <c r="AH1086" s="96"/>
      <c r="AI1086" s="96"/>
      <c r="AJ1086" s="23"/>
      <c r="AK1086" s="96"/>
      <c r="AL1086" s="96"/>
      <c r="AM1086" s="23"/>
      <c r="AN1086" s="96"/>
      <c r="AO1086" s="96"/>
      <c r="AP1086" s="23"/>
      <c r="AQ1086" s="96"/>
      <c r="AR1086" s="96"/>
      <c r="AS1086" s="23"/>
      <c r="AT1086" s="4"/>
      <c r="AU1086" s="4"/>
      <c r="AV1086" s="35"/>
      <c r="AW1086" s="4"/>
      <c r="AX1086" s="156"/>
      <c r="AY1086" s="104"/>
      <c r="AZ1086" s="7"/>
      <c r="BA1086" s="12"/>
      <c r="BB1086" s="12"/>
      <c r="BC1086" s="7"/>
      <c r="BD1086" s="12"/>
      <c r="BE1086" s="12"/>
      <c r="BF1086" s="4"/>
      <c r="BG1086" s="12"/>
      <c r="BH1086" s="36"/>
      <c r="BI1086" s="147"/>
      <c r="BJ1086" s="12"/>
      <c r="BK1086" s="36"/>
      <c r="BL1086" s="147"/>
      <c r="BM1086" s="12"/>
      <c r="BN1086" s="36"/>
      <c r="BO1086" s="147"/>
      <c r="BP1086" s="160"/>
      <c r="BQ1086" s="14"/>
      <c r="BR1086" s="4"/>
      <c r="BS1086" s="4"/>
      <c r="BU1086" s="147"/>
      <c r="BV1086" s="4"/>
      <c r="BW1086" s="4"/>
      <c r="BX1086" s="147"/>
      <c r="BY1086" s="4"/>
      <c r="CA1086" s="147"/>
      <c r="CB1086" s="4"/>
      <c r="CD1086" s="147"/>
      <c r="CF1086" s="4"/>
      <c r="CG1086" s="9"/>
      <c r="CH1086" s="35"/>
      <c r="CI1086" s="4"/>
      <c r="CJ1086" s="145"/>
      <c r="CK1086" s="4"/>
      <c r="CL1086" s="4"/>
      <c r="CM1086" s="4"/>
      <c r="CN1086" s="4"/>
      <c r="CP1086" s="29"/>
      <c r="CQ1086" s="33"/>
      <c r="CR1086" s="78"/>
      <c r="CS1086" s="78"/>
      <c r="CT1086" s="78"/>
      <c r="CU1086" s="78"/>
      <c r="CV1086" s="78"/>
      <c r="CW1086" s="78"/>
      <c r="CX1086" s="78"/>
      <c r="CY1086" s="78"/>
      <c r="CZ1086" s="78"/>
      <c r="DA1086" s="78"/>
      <c r="DB1086" s="78"/>
      <c r="DC1086" s="78"/>
      <c r="DD1086" s="78"/>
      <c r="DE1086" s="78"/>
      <c r="DF1086" s="78"/>
      <c r="DG1086" s="78"/>
      <c r="DH1086" s="78"/>
      <c r="DI1086" s="78"/>
      <c r="DJ1086" s="78"/>
      <c r="DK1086" s="78"/>
      <c r="DL1086" s="78"/>
      <c r="DM1086" s="78"/>
      <c r="DN1086" s="78"/>
      <c r="DO1086" s="78"/>
      <c r="DP1086" s="42"/>
      <c r="DQ1086" s="78"/>
      <c r="DR1086" s="101"/>
      <c r="DS1086" s="33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119"/>
      <c r="FB1086" s="119"/>
      <c r="FC1086" s="119"/>
      <c r="FD1086" s="119"/>
      <c r="FE1086" s="119"/>
      <c r="FF1086" s="119"/>
      <c r="FG1086" s="119"/>
      <c r="FH1086" s="119"/>
      <c r="FI1086" s="119"/>
    </row>
    <row r="1087" spans="1:165" s="45" customFormat="1" x14ac:dyDescent="0.25">
      <c r="A1087" s="29"/>
      <c r="B1087" s="35"/>
      <c r="C1087" s="35"/>
      <c r="D1087" s="4"/>
      <c r="E1087" s="35"/>
      <c r="F1087" s="4"/>
      <c r="G1087" s="35"/>
      <c r="I1087" s="35"/>
      <c r="K1087" s="11"/>
      <c r="M1087" s="4"/>
      <c r="N1087" s="46"/>
      <c r="P1087" s="35"/>
      <c r="Q1087" s="29"/>
      <c r="R1087" s="35"/>
      <c r="T1087" s="23"/>
      <c r="U1087" s="23"/>
      <c r="V1087" s="96"/>
      <c r="W1087" s="96"/>
      <c r="X1087" s="23"/>
      <c r="Y1087" s="96"/>
      <c r="Z1087" s="96"/>
      <c r="AA1087" s="23"/>
      <c r="AB1087" s="96"/>
      <c r="AC1087" s="96"/>
      <c r="AD1087" s="23"/>
      <c r="AE1087" s="96"/>
      <c r="AF1087" s="96"/>
      <c r="AG1087" s="23"/>
      <c r="AH1087" s="96"/>
      <c r="AI1087" s="96"/>
      <c r="AJ1087" s="23"/>
      <c r="AK1087" s="96"/>
      <c r="AL1087" s="96"/>
      <c r="AM1087" s="23"/>
      <c r="AN1087" s="96"/>
      <c r="AO1087" s="96"/>
      <c r="AP1087" s="23"/>
      <c r="AQ1087" s="96"/>
      <c r="AR1087" s="96"/>
      <c r="AS1087" s="23"/>
      <c r="AT1087" s="4"/>
      <c r="AU1087" s="4"/>
      <c r="AV1087" s="35"/>
      <c r="AW1087" s="4"/>
      <c r="AX1087" s="156"/>
      <c r="AY1087" s="104"/>
      <c r="AZ1087" s="7"/>
      <c r="BA1087" s="12"/>
      <c r="BB1087" s="12"/>
      <c r="BC1087" s="7"/>
      <c r="BD1087" s="12"/>
      <c r="BE1087" s="12"/>
      <c r="BF1087" s="4"/>
      <c r="BG1087" s="12"/>
      <c r="BH1087" s="36"/>
      <c r="BI1087" s="147"/>
      <c r="BJ1087" s="12"/>
      <c r="BK1087" s="36"/>
      <c r="BL1087" s="147"/>
      <c r="BM1087" s="12"/>
      <c r="BN1087" s="36"/>
      <c r="BO1087" s="147"/>
      <c r="BP1087" s="160"/>
      <c r="BQ1087" s="14"/>
      <c r="BR1087" s="4"/>
      <c r="BS1087" s="4"/>
      <c r="BU1087" s="147"/>
      <c r="BV1087" s="4"/>
      <c r="BW1087" s="4"/>
      <c r="BX1087" s="147"/>
      <c r="BY1087" s="4"/>
      <c r="CA1087" s="147"/>
      <c r="CB1087" s="4"/>
      <c r="CD1087" s="147"/>
      <c r="CF1087" s="4"/>
      <c r="CG1087" s="9"/>
      <c r="CH1087" s="35"/>
      <c r="CI1087" s="4"/>
      <c r="CJ1087" s="145"/>
      <c r="CK1087" s="4"/>
      <c r="CL1087" s="4"/>
      <c r="CM1087" s="4"/>
      <c r="CN1087" s="4"/>
      <c r="CP1087" s="29"/>
      <c r="CQ1087" s="33"/>
      <c r="CR1087" s="78"/>
      <c r="CS1087" s="78"/>
      <c r="CT1087" s="78"/>
      <c r="CU1087" s="78"/>
      <c r="CV1087" s="78"/>
      <c r="CW1087" s="78"/>
      <c r="CX1087" s="78"/>
      <c r="CY1087" s="78"/>
      <c r="CZ1087" s="78"/>
      <c r="DA1087" s="78"/>
      <c r="DB1087" s="78"/>
      <c r="DC1087" s="78"/>
      <c r="DD1087" s="78"/>
      <c r="DE1087" s="78"/>
      <c r="DF1087" s="78"/>
      <c r="DG1087" s="78"/>
      <c r="DH1087" s="78"/>
      <c r="DI1087" s="78"/>
      <c r="DJ1087" s="78"/>
      <c r="DK1087" s="78"/>
      <c r="DL1087" s="78"/>
      <c r="DM1087" s="78"/>
      <c r="DN1087" s="78"/>
      <c r="DO1087" s="78"/>
      <c r="DP1087" s="42"/>
      <c r="DQ1087" s="78"/>
      <c r="DR1087" s="101"/>
      <c r="DS1087" s="33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119"/>
      <c r="FB1087" s="119"/>
      <c r="FC1087" s="119"/>
      <c r="FD1087" s="119"/>
      <c r="FE1087" s="119"/>
      <c r="FF1087" s="119"/>
      <c r="FG1087" s="119"/>
      <c r="FH1087" s="119"/>
      <c r="FI1087" s="119"/>
    </row>
    <row r="1088" spans="1:165" s="45" customFormat="1" x14ac:dyDescent="0.25">
      <c r="A1088" s="29"/>
      <c r="B1088" s="35"/>
      <c r="C1088" s="35"/>
      <c r="D1088" s="4"/>
      <c r="E1088" s="35"/>
      <c r="F1088" s="4"/>
      <c r="G1088" s="35"/>
      <c r="I1088" s="35"/>
      <c r="K1088" s="11"/>
      <c r="M1088" s="4"/>
      <c r="N1088" s="46"/>
      <c r="P1088" s="35"/>
      <c r="Q1088" s="29"/>
      <c r="R1088" s="35"/>
      <c r="T1088" s="23"/>
      <c r="U1088" s="23"/>
      <c r="V1088" s="96"/>
      <c r="W1088" s="96"/>
      <c r="X1088" s="23"/>
      <c r="Y1088" s="96"/>
      <c r="Z1088" s="96"/>
      <c r="AA1088" s="23"/>
      <c r="AB1088" s="96"/>
      <c r="AC1088" s="96"/>
      <c r="AD1088" s="23"/>
      <c r="AE1088" s="96"/>
      <c r="AF1088" s="96"/>
      <c r="AG1088" s="23"/>
      <c r="AH1088" s="96"/>
      <c r="AI1088" s="96"/>
      <c r="AJ1088" s="23"/>
      <c r="AK1088" s="96"/>
      <c r="AL1088" s="96"/>
      <c r="AM1088" s="23"/>
      <c r="AN1088" s="96"/>
      <c r="AO1088" s="96"/>
      <c r="AP1088" s="23"/>
      <c r="AQ1088" s="96"/>
      <c r="AR1088" s="96"/>
      <c r="AS1088" s="23"/>
      <c r="AT1088" s="4"/>
      <c r="AU1088" s="4"/>
      <c r="AV1088" s="35"/>
      <c r="AW1088" s="4"/>
      <c r="AX1088" s="156"/>
      <c r="AY1088" s="104"/>
      <c r="AZ1088" s="7"/>
      <c r="BA1088" s="12"/>
      <c r="BB1088" s="12"/>
      <c r="BC1088" s="7"/>
      <c r="BD1088" s="12"/>
      <c r="BE1088" s="12"/>
      <c r="BF1088" s="4"/>
      <c r="BG1088" s="12"/>
      <c r="BH1088" s="36"/>
      <c r="BI1088" s="147"/>
      <c r="BJ1088" s="12"/>
      <c r="BK1088" s="36"/>
      <c r="BL1088" s="147"/>
      <c r="BM1088" s="12"/>
      <c r="BN1088" s="36"/>
      <c r="BO1088" s="147"/>
      <c r="BP1088" s="160"/>
      <c r="BQ1088" s="14"/>
      <c r="BR1088" s="4"/>
      <c r="BS1088" s="4"/>
      <c r="BU1088" s="147"/>
      <c r="BV1088" s="4"/>
      <c r="BW1088" s="4"/>
      <c r="BX1088" s="147"/>
      <c r="BY1088" s="4"/>
      <c r="CA1088" s="147"/>
      <c r="CB1088" s="4"/>
      <c r="CD1088" s="147"/>
      <c r="CF1088" s="4"/>
      <c r="CG1088" s="9"/>
      <c r="CH1088" s="35"/>
      <c r="CI1088" s="4"/>
      <c r="CJ1088" s="145"/>
      <c r="CK1088" s="4"/>
      <c r="CL1088" s="4"/>
      <c r="CM1088" s="4"/>
      <c r="CN1088" s="4"/>
      <c r="CP1088" s="29"/>
      <c r="CQ1088" s="33"/>
      <c r="CR1088" s="78"/>
      <c r="CS1088" s="78"/>
      <c r="CT1088" s="78"/>
      <c r="CU1088" s="78"/>
      <c r="CV1088" s="78"/>
      <c r="CW1088" s="78"/>
      <c r="CX1088" s="78"/>
      <c r="CY1088" s="78"/>
      <c r="CZ1088" s="78"/>
      <c r="DA1088" s="78"/>
      <c r="DB1088" s="78"/>
      <c r="DC1088" s="78"/>
      <c r="DD1088" s="78"/>
      <c r="DE1088" s="78"/>
      <c r="DF1088" s="78"/>
      <c r="DG1088" s="78"/>
      <c r="DH1088" s="78"/>
      <c r="DI1088" s="78"/>
      <c r="DJ1088" s="78"/>
      <c r="DK1088" s="78"/>
      <c r="DL1088" s="78"/>
      <c r="DM1088" s="78"/>
      <c r="DN1088" s="78"/>
      <c r="DO1088" s="78"/>
      <c r="DP1088" s="42"/>
      <c r="DQ1088" s="78"/>
      <c r="DR1088" s="101"/>
      <c r="DS1088" s="33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119"/>
      <c r="FB1088" s="119"/>
      <c r="FC1088" s="119"/>
      <c r="FD1088" s="119"/>
      <c r="FE1088" s="119"/>
      <c r="FF1088" s="119"/>
      <c r="FG1088" s="119"/>
      <c r="FH1088" s="119"/>
      <c r="FI1088" s="119"/>
    </row>
    <row r="1089" spans="1:165" s="45" customFormat="1" x14ac:dyDescent="0.25">
      <c r="A1089" s="29"/>
      <c r="B1089" s="35"/>
      <c r="C1089" s="35"/>
      <c r="D1089" s="4"/>
      <c r="E1089" s="35"/>
      <c r="F1089" s="4"/>
      <c r="G1089" s="35"/>
      <c r="I1089" s="35"/>
      <c r="K1089" s="11"/>
      <c r="M1089" s="4"/>
      <c r="N1089" s="46"/>
      <c r="P1089" s="35"/>
      <c r="Q1089" s="29"/>
      <c r="R1089" s="35"/>
      <c r="T1089" s="23"/>
      <c r="U1089" s="23"/>
      <c r="V1089" s="96"/>
      <c r="W1089" s="96"/>
      <c r="X1089" s="23"/>
      <c r="Y1089" s="96"/>
      <c r="Z1089" s="96"/>
      <c r="AA1089" s="23"/>
      <c r="AB1089" s="96"/>
      <c r="AC1089" s="96"/>
      <c r="AD1089" s="23"/>
      <c r="AE1089" s="96"/>
      <c r="AF1089" s="96"/>
      <c r="AG1089" s="23"/>
      <c r="AH1089" s="96"/>
      <c r="AI1089" s="96"/>
      <c r="AJ1089" s="23"/>
      <c r="AK1089" s="96"/>
      <c r="AL1089" s="96"/>
      <c r="AM1089" s="23"/>
      <c r="AN1089" s="96"/>
      <c r="AO1089" s="96"/>
      <c r="AP1089" s="23"/>
      <c r="AQ1089" s="96"/>
      <c r="AR1089" s="96"/>
      <c r="AS1089" s="23"/>
      <c r="AT1089" s="4"/>
      <c r="AU1089" s="4"/>
      <c r="AV1089" s="35"/>
      <c r="AW1089" s="4"/>
      <c r="AX1089" s="156"/>
      <c r="AY1089" s="104"/>
      <c r="AZ1089" s="7"/>
      <c r="BA1089" s="12"/>
      <c r="BB1089" s="12"/>
      <c r="BC1089" s="7"/>
      <c r="BD1089" s="12"/>
      <c r="BE1089" s="12"/>
      <c r="BF1089" s="4"/>
      <c r="BG1089" s="12"/>
      <c r="BH1089" s="36"/>
      <c r="BI1089" s="147"/>
      <c r="BJ1089" s="12"/>
      <c r="BK1089" s="36"/>
      <c r="BL1089" s="147"/>
      <c r="BM1089" s="12"/>
      <c r="BN1089" s="36"/>
      <c r="BO1089" s="147"/>
      <c r="BP1089" s="160"/>
      <c r="BQ1089" s="14"/>
      <c r="BR1089" s="4"/>
      <c r="BS1089" s="4"/>
      <c r="BU1089" s="147"/>
      <c r="BV1089" s="4"/>
      <c r="BW1089" s="4"/>
      <c r="BX1089" s="147"/>
      <c r="BY1089" s="4"/>
      <c r="CA1089" s="147"/>
      <c r="CB1089" s="4"/>
      <c r="CD1089" s="147"/>
      <c r="CF1089" s="4"/>
      <c r="CG1089" s="9"/>
      <c r="CH1089" s="35"/>
      <c r="CI1089" s="4"/>
      <c r="CJ1089" s="145"/>
      <c r="CK1089" s="4"/>
      <c r="CL1089" s="4"/>
      <c r="CM1089" s="4"/>
      <c r="CN1089" s="4"/>
      <c r="CP1089" s="29"/>
      <c r="CQ1089" s="33"/>
      <c r="CR1089" s="78"/>
      <c r="CS1089" s="78"/>
      <c r="CT1089" s="78"/>
      <c r="CU1089" s="78"/>
      <c r="CV1089" s="78"/>
      <c r="CW1089" s="78"/>
      <c r="CX1089" s="78"/>
      <c r="CY1089" s="78"/>
      <c r="CZ1089" s="78"/>
      <c r="DA1089" s="78"/>
      <c r="DB1089" s="78"/>
      <c r="DC1089" s="78"/>
      <c r="DD1089" s="78"/>
      <c r="DE1089" s="78"/>
      <c r="DF1089" s="78"/>
      <c r="DG1089" s="78"/>
      <c r="DH1089" s="78"/>
      <c r="DI1089" s="78"/>
      <c r="DJ1089" s="78"/>
      <c r="DK1089" s="78"/>
      <c r="DL1089" s="78"/>
      <c r="DM1089" s="78"/>
      <c r="DN1089" s="78"/>
      <c r="DO1089" s="78"/>
      <c r="DP1089" s="42"/>
      <c r="DQ1089" s="78"/>
      <c r="DR1089" s="101"/>
      <c r="DS1089" s="33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119"/>
      <c r="FB1089" s="119"/>
      <c r="FC1089" s="119"/>
      <c r="FD1089" s="119"/>
      <c r="FE1089" s="119"/>
      <c r="FF1089" s="119"/>
      <c r="FG1089" s="119"/>
      <c r="FH1089" s="119"/>
      <c r="FI1089" s="119"/>
    </row>
    <row r="1090" spans="1:165" s="45" customFormat="1" x14ac:dyDescent="0.25">
      <c r="A1090" s="29"/>
      <c r="B1090" s="35"/>
      <c r="C1090" s="35"/>
      <c r="D1090" s="4"/>
      <c r="E1090" s="35"/>
      <c r="F1090" s="4"/>
      <c r="G1090" s="35"/>
      <c r="I1090" s="35"/>
      <c r="K1090" s="11"/>
      <c r="M1090" s="4"/>
      <c r="N1090" s="46"/>
      <c r="P1090" s="35"/>
      <c r="Q1090" s="29"/>
      <c r="R1090" s="35"/>
      <c r="T1090" s="23"/>
      <c r="U1090" s="23"/>
      <c r="V1090" s="96"/>
      <c r="W1090" s="96"/>
      <c r="X1090" s="23"/>
      <c r="Y1090" s="96"/>
      <c r="Z1090" s="96"/>
      <c r="AA1090" s="23"/>
      <c r="AB1090" s="96"/>
      <c r="AC1090" s="96"/>
      <c r="AD1090" s="23"/>
      <c r="AE1090" s="96"/>
      <c r="AF1090" s="96"/>
      <c r="AG1090" s="23"/>
      <c r="AH1090" s="96"/>
      <c r="AI1090" s="96"/>
      <c r="AJ1090" s="23"/>
      <c r="AK1090" s="96"/>
      <c r="AL1090" s="96"/>
      <c r="AM1090" s="23"/>
      <c r="AN1090" s="96"/>
      <c r="AO1090" s="96"/>
      <c r="AP1090" s="23"/>
      <c r="AQ1090" s="96"/>
      <c r="AR1090" s="96"/>
      <c r="AS1090" s="23"/>
      <c r="AT1090" s="4"/>
      <c r="AU1090" s="4"/>
      <c r="AV1090" s="35"/>
      <c r="AW1090" s="4"/>
      <c r="AX1090" s="156"/>
      <c r="AY1090" s="104"/>
      <c r="AZ1090" s="7"/>
      <c r="BA1090" s="12"/>
      <c r="BB1090" s="12"/>
      <c r="BC1090" s="7"/>
      <c r="BD1090" s="12"/>
      <c r="BE1090" s="12"/>
      <c r="BF1090" s="4"/>
      <c r="BG1090" s="12"/>
      <c r="BH1090" s="36"/>
      <c r="BI1090" s="147"/>
      <c r="BJ1090" s="12"/>
      <c r="BK1090" s="36"/>
      <c r="BL1090" s="147"/>
      <c r="BM1090" s="12"/>
      <c r="BN1090" s="36"/>
      <c r="BO1090" s="147"/>
      <c r="BP1090" s="160"/>
      <c r="BQ1090" s="14"/>
      <c r="BR1090" s="4"/>
      <c r="BS1090" s="4"/>
      <c r="BU1090" s="147"/>
      <c r="BV1090" s="4"/>
      <c r="BW1090" s="4"/>
      <c r="BX1090" s="147"/>
      <c r="BY1090" s="4"/>
      <c r="CA1090" s="147"/>
      <c r="CB1090" s="4"/>
      <c r="CD1090" s="147"/>
      <c r="CF1090" s="4"/>
      <c r="CG1090" s="9"/>
      <c r="CH1090" s="35"/>
      <c r="CI1090" s="4"/>
      <c r="CJ1090" s="145"/>
      <c r="CK1090" s="4"/>
      <c r="CL1090" s="4"/>
      <c r="CM1090" s="4"/>
      <c r="CN1090" s="4"/>
      <c r="CP1090" s="29"/>
      <c r="CQ1090" s="33"/>
      <c r="CR1090" s="78"/>
      <c r="CS1090" s="78"/>
      <c r="CT1090" s="78"/>
      <c r="CU1090" s="78"/>
      <c r="CV1090" s="78"/>
      <c r="CW1090" s="78"/>
      <c r="CX1090" s="78"/>
      <c r="CY1090" s="78"/>
      <c r="CZ1090" s="78"/>
      <c r="DA1090" s="78"/>
      <c r="DB1090" s="78"/>
      <c r="DC1090" s="78"/>
      <c r="DD1090" s="78"/>
      <c r="DE1090" s="78"/>
      <c r="DF1090" s="78"/>
      <c r="DG1090" s="78"/>
      <c r="DH1090" s="78"/>
      <c r="DI1090" s="78"/>
      <c r="DJ1090" s="78"/>
      <c r="DK1090" s="78"/>
      <c r="DL1090" s="78"/>
      <c r="DM1090" s="78"/>
      <c r="DN1090" s="78"/>
      <c r="DO1090" s="78"/>
      <c r="DP1090" s="42"/>
      <c r="DQ1090" s="78"/>
      <c r="DR1090" s="101"/>
      <c r="DS1090" s="33"/>
      <c r="DT1090" s="29"/>
      <c r="DU1090" s="29"/>
      <c r="DV1090" s="29"/>
      <c r="DW1090" s="29"/>
      <c r="DX1090" s="29"/>
      <c r="DY1090" s="29"/>
      <c r="DZ1090" s="29"/>
      <c r="EA1090" s="29"/>
      <c r="EB1090" s="29"/>
      <c r="EC1090" s="29"/>
      <c r="ED1090" s="29"/>
      <c r="EE1090" s="29"/>
      <c r="EF1090" s="29"/>
      <c r="EG1090" s="29"/>
      <c r="EH1090" s="29"/>
      <c r="EI1090" s="29"/>
      <c r="EJ1090" s="29"/>
      <c r="EK1090" s="29"/>
      <c r="EL1090" s="29"/>
      <c r="EM1090" s="29"/>
      <c r="EN1090" s="29"/>
      <c r="EO1090" s="29"/>
      <c r="EP1090" s="29"/>
      <c r="EQ1090" s="29"/>
      <c r="ER1090" s="29"/>
      <c r="ES1090" s="29"/>
      <c r="ET1090" s="29"/>
      <c r="EU1090" s="29"/>
      <c r="EV1090" s="29"/>
      <c r="EW1090" s="29"/>
      <c r="EX1090" s="29"/>
      <c r="EY1090" s="29"/>
      <c r="EZ1090" s="29"/>
      <c r="FA1090" s="119"/>
      <c r="FB1090" s="119"/>
      <c r="FC1090" s="119"/>
      <c r="FD1090" s="119"/>
      <c r="FE1090" s="119"/>
      <c r="FF1090" s="119"/>
      <c r="FG1090" s="119"/>
      <c r="FH1090" s="119"/>
      <c r="FI1090" s="119"/>
    </row>
    <row r="1091" spans="1:165" s="45" customFormat="1" x14ac:dyDescent="0.25">
      <c r="A1091" s="29"/>
      <c r="B1091" s="35"/>
      <c r="C1091" s="35"/>
      <c r="D1091" s="4"/>
      <c r="E1091" s="35"/>
      <c r="F1091" s="4"/>
      <c r="G1091" s="35"/>
      <c r="I1091" s="35"/>
      <c r="K1091" s="11"/>
      <c r="M1091" s="4"/>
      <c r="N1091" s="46"/>
      <c r="P1091" s="35"/>
      <c r="Q1091" s="29"/>
      <c r="R1091" s="35"/>
      <c r="T1091" s="23"/>
      <c r="U1091" s="23"/>
      <c r="V1091" s="96"/>
      <c r="W1091" s="96"/>
      <c r="X1091" s="23"/>
      <c r="Y1091" s="96"/>
      <c r="Z1091" s="96"/>
      <c r="AA1091" s="23"/>
      <c r="AB1091" s="96"/>
      <c r="AC1091" s="96"/>
      <c r="AD1091" s="23"/>
      <c r="AE1091" s="96"/>
      <c r="AF1091" s="96"/>
      <c r="AG1091" s="23"/>
      <c r="AH1091" s="96"/>
      <c r="AI1091" s="96"/>
      <c r="AJ1091" s="23"/>
      <c r="AK1091" s="96"/>
      <c r="AL1091" s="96"/>
      <c r="AM1091" s="23"/>
      <c r="AN1091" s="96"/>
      <c r="AO1091" s="96"/>
      <c r="AP1091" s="23"/>
      <c r="AQ1091" s="96"/>
      <c r="AR1091" s="96"/>
      <c r="AS1091" s="23"/>
      <c r="AT1091" s="4"/>
      <c r="AU1091" s="4"/>
      <c r="AV1091" s="35"/>
      <c r="AW1091" s="4"/>
      <c r="AX1091" s="156"/>
      <c r="AY1091" s="104"/>
      <c r="AZ1091" s="7"/>
      <c r="BA1091" s="12"/>
      <c r="BB1091" s="12"/>
      <c r="BC1091" s="7"/>
      <c r="BD1091" s="12"/>
      <c r="BE1091" s="12"/>
      <c r="BF1091" s="4"/>
      <c r="BG1091" s="12"/>
      <c r="BH1091" s="36"/>
      <c r="BI1091" s="147"/>
      <c r="BJ1091" s="12"/>
      <c r="BK1091" s="36"/>
      <c r="BL1091" s="147"/>
      <c r="BM1091" s="12"/>
      <c r="BN1091" s="36"/>
      <c r="BO1091" s="147"/>
      <c r="BP1091" s="160"/>
      <c r="BQ1091" s="14"/>
      <c r="BR1091" s="4"/>
      <c r="BS1091" s="4"/>
      <c r="BU1091" s="147"/>
      <c r="BV1091" s="4"/>
      <c r="BW1091" s="4"/>
      <c r="BX1091" s="147"/>
      <c r="BY1091" s="4"/>
      <c r="CA1091" s="147"/>
      <c r="CB1091" s="4"/>
      <c r="CD1091" s="147"/>
      <c r="CF1091" s="4"/>
      <c r="CG1091" s="9"/>
      <c r="CH1091" s="35"/>
      <c r="CI1091" s="4"/>
      <c r="CJ1091" s="145"/>
      <c r="CK1091" s="4"/>
      <c r="CL1091" s="4"/>
      <c r="CM1091" s="4"/>
      <c r="CN1091" s="4"/>
      <c r="CP1091" s="29"/>
      <c r="CQ1091" s="33"/>
      <c r="CR1091" s="78"/>
      <c r="CS1091" s="78"/>
      <c r="CT1091" s="78"/>
      <c r="CU1091" s="78"/>
      <c r="CV1091" s="78"/>
      <c r="CW1091" s="78"/>
      <c r="CX1091" s="78"/>
      <c r="CY1091" s="78"/>
      <c r="CZ1091" s="78"/>
      <c r="DA1091" s="78"/>
      <c r="DB1091" s="78"/>
      <c r="DC1091" s="78"/>
      <c r="DD1091" s="78"/>
      <c r="DE1091" s="78"/>
      <c r="DF1091" s="78"/>
      <c r="DG1091" s="78"/>
      <c r="DH1091" s="78"/>
      <c r="DI1091" s="78"/>
      <c r="DJ1091" s="78"/>
      <c r="DK1091" s="78"/>
      <c r="DL1091" s="78"/>
      <c r="DM1091" s="78"/>
      <c r="DN1091" s="78"/>
      <c r="DO1091" s="78"/>
      <c r="DP1091" s="42"/>
      <c r="DQ1091" s="78"/>
      <c r="DR1091" s="101"/>
      <c r="DS1091" s="33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119"/>
      <c r="FB1091" s="119"/>
      <c r="FC1091" s="119"/>
      <c r="FD1091" s="119"/>
      <c r="FE1091" s="119"/>
      <c r="FF1091" s="119"/>
      <c r="FG1091" s="119"/>
      <c r="FH1091" s="119"/>
      <c r="FI1091" s="119"/>
    </row>
    <row r="1092" spans="1:165" s="45" customFormat="1" x14ac:dyDescent="0.25">
      <c r="A1092" s="29"/>
      <c r="B1092" s="35"/>
      <c r="C1092" s="35"/>
      <c r="D1092" s="4"/>
      <c r="E1092" s="35"/>
      <c r="F1092" s="4"/>
      <c r="G1092" s="35"/>
      <c r="I1092" s="35"/>
      <c r="K1092" s="11"/>
      <c r="M1092" s="4"/>
      <c r="N1092" s="46"/>
      <c r="P1092" s="35"/>
      <c r="Q1092" s="29"/>
      <c r="R1092" s="35"/>
      <c r="T1092" s="23"/>
      <c r="U1092" s="23"/>
      <c r="V1092" s="96"/>
      <c r="W1092" s="96"/>
      <c r="X1092" s="23"/>
      <c r="Y1092" s="96"/>
      <c r="Z1092" s="96"/>
      <c r="AA1092" s="23"/>
      <c r="AB1092" s="96"/>
      <c r="AC1092" s="96"/>
      <c r="AD1092" s="23"/>
      <c r="AE1092" s="96"/>
      <c r="AF1092" s="96"/>
      <c r="AG1092" s="23"/>
      <c r="AH1092" s="96"/>
      <c r="AI1092" s="96"/>
      <c r="AJ1092" s="23"/>
      <c r="AK1092" s="96"/>
      <c r="AL1092" s="96"/>
      <c r="AM1092" s="23"/>
      <c r="AN1092" s="96"/>
      <c r="AO1092" s="96"/>
      <c r="AP1092" s="23"/>
      <c r="AQ1092" s="96"/>
      <c r="AR1092" s="96"/>
      <c r="AS1092" s="23"/>
      <c r="AT1092" s="4"/>
      <c r="AU1092" s="4"/>
      <c r="AV1092" s="35"/>
      <c r="AW1092" s="4"/>
      <c r="AX1092" s="156"/>
      <c r="AY1092" s="104"/>
      <c r="AZ1092" s="7"/>
      <c r="BA1092" s="12"/>
      <c r="BB1092" s="12"/>
      <c r="BC1092" s="7"/>
      <c r="BD1092" s="12"/>
      <c r="BE1092" s="12"/>
      <c r="BF1092" s="4"/>
      <c r="BG1092" s="12"/>
      <c r="BH1092" s="36"/>
      <c r="BI1092" s="147"/>
      <c r="BJ1092" s="12"/>
      <c r="BK1092" s="36"/>
      <c r="BL1092" s="147"/>
      <c r="BM1092" s="12"/>
      <c r="BN1092" s="36"/>
      <c r="BO1092" s="147"/>
      <c r="BP1092" s="160"/>
      <c r="BQ1092" s="14"/>
      <c r="BR1092" s="4"/>
      <c r="BS1092" s="4"/>
      <c r="BU1092" s="147"/>
      <c r="BV1092" s="4"/>
      <c r="BW1092" s="4"/>
      <c r="BX1092" s="147"/>
      <c r="BY1092" s="4"/>
      <c r="CA1092" s="147"/>
      <c r="CB1092" s="4"/>
      <c r="CD1092" s="147"/>
      <c r="CF1092" s="4"/>
      <c r="CG1092" s="9"/>
      <c r="CH1092" s="35"/>
      <c r="CI1092" s="4"/>
      <c r="CJ1092" s="145"/>
      <c r="CK1092" s="4"/>
      <c r="CL1092" s="4"/>
      <c r="CM1092" s="4"/>
      <c r="CN1092" s="4"/>
      <c r="CP1092" s="29"/>
      <c r="CQ1092" s="33"/>
      <c r="CR1092" s="78"/>
      <c r="CS1092" s="78"/>
      <c r="CT1092" s="78"/>
      <c r="CU1092" s="78"/>
      <c r="CV1092" s="78"/>
      <c r="CW1092" s="78"/>
      <c r="CX1092" s="78"/>
      <c r="CY1092" s="78"/>
      <c r="CZ1092" s="78"/>
      <c r="DA1092" s="78"/>
      <c r="DB1092" s="78"/>
      <c r="DC1092" s="78"/>
      <c r="DD1092" s="78"/>
      <c r="DE1092" s="78"/>
      <c r="DF1092" s="78"/>
      <c r="DG1092" s="78"/>
      <c r="DH1092" s="78"/>
      <c r="DI1092" s="78"/>
      <c r="DJ1092" s="78"/>
      <c r="DK1092" s="78"/>
      <c r="DL1092" s="78"/>
      <c r="DM1092" s="78"/>
      <c r="DN1092" s="78"/>
      <c r="DO1092" s="78"/>
      <c r="DP1092" s="42"/>
      <c r="DQ1092" s="78"/>
      <c r="DR1092" s="101"/>
      <c r="DS1092" s="33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119"/>
      <c r="FB1092" s="119"/>
      <c r="FC1092" s="119"/>
      <c r="FD1092" s="119"/>
      <c r="FE1092" s="119"/>
      <c r="FF1092" s="119"/>
      <c r="FG1092" s="119"/>
      <c r="FH1092" s="119"/>
      <c r="FI1092" s="119"/>
    </row>
    <row r="1093" spans="1:165" s="45" customFormat="1" x14ac:dyDescent="0.25">
      <c r="A1093" s="29"/>
      <c r="B1093" s="35"/>
      <c r="C1093" s="35"/>
      <c r="D1093" s="4"/>
      <c r="E1093" s="35"/>
      <c r="F1093" s="4"/>
      <c r="G1093" s="35"/>
      <c r="I1093" s="35"/>
      <c r="K1093" s="11"/>
      <c r="M1093" s="4"/>
      <c r="N1093" s="46"/>
      <c r="P1093" s="35"/>
      <c r="Q1093" s="29"/>
      <c r="R1093" s="35"/>
      <c r="T1093" s="23"/>
      <c r="U1093" s="23"/>
      <c r="V1093" s="96"/>
      <c r="W1093" s="96"/>
      <c r="X1093" s="23"/>
      <c r="Y1093" s="96"/>
      <c r="Z1093" s="96"/>
      <c r="AA1093" s="23"/>
      <c r="AB1093" s="96"/>
      <c r="AC1093" s="96"/>
      <c r="AD1093" s="23"/>
      <c r="AE1093" s="96"/>
      <c r="AF1093" s="96"/>
      <c r="AG1093" s="23"/>
      <c r="AH1093" s="96"/>
      <c r="AI1093" s="96"/>
      <c r="AJ1093" s="23"/>
      <c r="AK1093" s="96"/>
      <c r="AL1093" s="96"/>
      <c r="AM1093" s="23"/>
      <c r="AN1093" s="96"/>
      <c r="AO1093" s="96"/>
      <c r="AP1093" s="23"/>
      <c r="AQ1093" s="96"/>
      <c r="AR1093" s="96"/>
      <c r="AS1093" s="23"/>
      <c r="AT1093" s="4"/>
      <c r="AU1093" s="4"/>
      <c r="AV1093" s="35"/>
      <c r="AW1093" s="4"/>
      <c r="AX1093" s="156"/>
      <c r="AY1093" s="104"/>
      <c r="AZ1093" s="7"/>
      <c r="BA1093" s="12"/>
      <c r="BB1093" s="12"/>
      <c r="BC1093" s="7"/>
      <c r="BD1093" s="12"/>
      <c r="BE1093" s="12"/>
      <c r="BF1093" s="4"/>
      <c r="BG1093" s="12"/>
      <c r="BH1093" s="36"/>
      <c r="BI1093" s="147"/>
      <c r="BJ1093" s="12"/>
      <c r="BK1093" s="36"/>
      <c r="BL1093" s="147"/>
      <c r="BM1093" s="12"/>
      <c r="BN1093" s="36"/>
      <c r="BO1093" s="147"/>
      <c r="BP1093" s="160"/>
      <c r="BQ1093" s="14"/>
      <c r="BR1093" s="4"/>
      <c r="BS1093" s="4"/>
      <c r="BU1093" s="147"/>
      <c r="BV1093" s="4"/>
      <c r="BW1093" s="4"/>
      <c r="BX1093" s="147"/>
      <c r="BY1093" s="4"/>
      <c r="CA1093" s="147"/>
      <c r="CB1093" s="4"/>
      <c r="CD1093" s="147"/>
      <c r="CF1093" s="4"/>
      <c r="CG1093" s="9"/>
      <c r="CH1093" s="35"/>
      <c r="CI1093" s="4"/>
      <c r="CJ1093" s="145"/>
      <c r="CK1093" s="4"/>
      <c r="CL1093" s="4"/>
      <c r="CM1093" s="4"/>
      <c r="CN1093" s="4"/>
      <c r="CP1093" s="29"/>
      <c r="CQ1093" s="33"/>
      <c r="CR1093" s="78"/>
      <c r="CS1093" s="78"/>
      <c r="CT1093" s="78"/>
      <c r="CU1093" s="78"/>
      <c r="CV1093" s="78"/>
      <c r="CW1093" s="78"/>
      <c r="CX1093" s="78"/>
      <c r="CY1093" s="78"/>
      <c r="CZ1093" s="78"/>
      <c r="DA1093" s="78"/>
      <c r="DB1093" s="78"/>
      <c r="DC1093" s="78"/>
      <c r="DD1093" s="78"/>
      <c r="DE1093" s="78"/>
      <c r="DF1093" s="78"/>
      <c r="DG1093" s="78"/>
      <c r="DH1093" s="78"/>
      <c r="DI1093" s="78"/>
      <c r="DJ1093" s="78"/>
      <c r="DK1093" s="78"/>
      <c r="DL1093" s="78"/>
      <c r="DM1093" s="78"/>
      <c r="DN1093" s="78"/>
      <c r="DO1093" s="78"/>
      <c r="DP1093" s="42"/>
      <c r="DQ1093" s="78"/>
      <c r="DR1093" s="101"/>
      <c r="DS1093" s="33"/>
      <c r="DT1093" s="29"/>
      <c r="DU1093" s="29"/>
      <c r="DV1093" s="29"/>
      <c r="DW1093" s="29"/>
      <c r="DX1093" s="29"/>
      <c r="DY1093" s="29"/>
      <c r="DZ1093" s="29"/>
      <c r="EA1093" s="29"/>
      <c r="EB1093" s="29"/>
      <c r="EC1093" s="29"/>
      <c r="ED1093" s="29"/>
      <c r="EE1093" s="29"/>
      <c r="EF1093" s="29"/>
      <c r="EG1093" s="29"/>
      <c r="EH1093" s="29"/>
      <c r="EI1093" s="29"/>
      <c r="EJ1093" s="29"/>
      <c r="EK1093" s="29"/>
      <c r="EL1093" s="29"/>
      <c r="EM1093" s="29"/>
      <c r="EN1093" s="29"/>
      <c r="EO1093" s="29"/>
      <c r="EP1093" s="29"/>
      <c r="EQ1093" s="29"/>
      <c r="ER1093" s="29"/>
      <c r="ES1093" s="29"/>
      <c r="ET1093" s="29"/>
      <c r="EU1093" s="29"/>
      <c r="EV1093" s="29"/>
      <c r="EW1093" s="29"/>
      <c r="EX1093" s="29"/>
      <c r="EY1093" s="29"/>
      <c r="EZ1093" s="29"/>
      <c r="FA1093" s="119"/>
      <c r="FB1093" s="119"/>
      <c r="FC1093" s="119"/>
      <c r="FD1093" s="119"/>
      <c r="FE1093" s="119"/>
      <c r="FF1093" s="119"/>
      <c r="FG1093" s="119"/>
      <c r="FH1093" s="119"/>
      <c r="FI1093" s="119"/>
    </row>
    <row r="1094" spans="1:165" s="45" customFormat="1" x14ac:dyDescent="0.25">
      <c r="A1094" s="29"/>
      <c r="B1094" s="35"/>
      <c r="C1094" s="35"/>
      <c r="D1094" s="4"/>
      <c r="E1094" s="35"/>
      <c r="F1094" s="4"/>
      <c r="G1094" s="35"/>
      <c r="I1094" s="35"/>
      <c r="K1094" s="11"/>
      <c r="M1094" s="4"/>
      <c r="N1094" s="46"/>
      <c r="P1094" s="35"/>
      <c r="Q1094" s="29"/>
      <c r="R1094" s="35"/>
      <c r="T1094" s="23"/>
      <c r="U1094" s="23"/>
      <c r="V1094" s="96"/>
      <c r="W1094" s="96"/>
      <c r="X1094" s="23"/>
      <c r="Y1094" s="96"/>
      <c r="Z1094" s="96"/>
      <c r="AA1094" s="23"/>
      <c r="AB1094" s="96"/>
      <c r="AC1094" s="96"/>
      <c r="AD1094" s="23"/>
      <c r="AE1094" s="96"/>
      <c r="AF1094" s="96"/>
      <c r="AG1094" s="23"/>
      <c r="AH1094" s="96"/>
      <c r="AI1094" s="96"/>
      <c r="AJ1094" s="23"/>
      <c r="AK1094" s="96"/>
      <c r="AL1094" s="96"/>
      <c r="AM1094" s="23"/>
      <c r="AN1094" s="96"/>
      <c r="AO1094" s="96"/>
      <c r="AP1094" s="23"/>
      <c r="AQ1094" s="96"/>
      <c r="AR1094" s="96"/>
      <c r="AS1094" s="23"/>
      <c r="AT1094" s="4"/>
      <c r="AU1094" s="4"/>
      <c r="AV1094" s="35"/>
      <c r="AW1094" s="4"/>
      <c r="AX1094" s="156"/>
      <c r="AY1094" s="104"/>
      <c r="AZ1094" s="7"/>
      <c r="BA1094" s="12"/>
      <c r="BB1094" s="12"/>
      <c r="BC1094" s="7"/>
      <c r="BD1094" s="12"/>
      <c r="BE1094" s="12"/>
      <c r="BF1094" s="4"/>
      <c r="BG1094" s="12"/>
      <c r="BH1094" s="36"/>
      <c r="BI1094" s="147"/>
      <c r="BJ1094" s="12"/>
      <c r="BK1094" s="36"/>
      <c r="BL1094" s="147"/>
      <c r="BM1094" s="12"/>
      <c r="BN1094" s="36"/>
      <c r="BO1094" s="147"/>
      <c r="BP1094" s="160"/>
      <c r="BQ1094" s="14"/>
      <c r="BR1094" s="4"/>
      <c r="BS1094" s="4"/>
      <c r="BU1094" s="147"/>
      <c r="BV1094" s="4"/>
      <c r="BW1094" s="4"/>
      <c r="BX1094" s="147"/>
      <c r="BY1094" s="4"/>
      <c r="CA1094" s="147"/>
      <c r="CB1094" s="4"/>
      <c r="CD1094" s="147"/>
      <c r="CF1094" s="4"/>
      <c r="CG1094" s="9"/>
      <c r="CH1094" s="35"/>
      <c r="CI1094" s="4"/>
      <c r="CJ1094" s="145"/>
      <c r="CK1094" s="4"/>
      <c r="CL1094" s="4"/>
      <c r="CM1094" s="4"/>
      <c r="CN1094" s="4"/>
      <c r="CP1094" s="29"/>
      <c r="CQ1094" s="33"/>
      <c r="CR1094" s="78"/>
      <c r="CS1094" s="78"/>
      <c r="CT1094" s="78"/>
      <c r="CU1094" s="78"/>
      <c r="CV1094" s="78"/>
      <c r="CW1094" s="78"/>
      <c r="CX1094" s="78"/>
      <c r="CY1094" s="78"/>
      <c r="CZ1094" s="78"/>
      <c r="DA1094" s="78"/>
      <c r="DB1094" s="78"/>
      <c r="DC1094" s="78"/>
      <c r="DD1094" s="78"/>
      <c r="DE1094" s="78"/>
      <c r="DF1094" s="78"/>
      <c r="DG1094" s="78"/>
      <c r="DH1094" s="78"/>
      <c r="DI1094" s="78"/>
      <c r="DJ1094" s="78"/>
      <c r="DK1094" s="78"/>
      <c r="DL1094" s="78"/>
      <c r="DM1094" s="78"/>
      <c r="DN1094" s="78"/>
      <c r="DO1094" s="78"/>
      <c r="DP1094" s="42"/>
      <c r="DQ1094" s="78"/>
      <c r="DR1094" s="101"/>
      <c r="DS1094" s="33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119"/>
      <c r="FB1094" s="119"/>
      <c r="FC1094" s="119"/>
      <c r="FD1094" s="119"/>
      <c r="FE1094" s="119"/>
      <c r="FF1094" s="119"/>
      <c r="FG1094" s="119"/>
      <c r="FH1094" s="119"/>
      <c r="FI1094" s="119"/>
    </row>
    <row r="1095" spans="1:165" s="45" customFormat="1" x14ac:dyDescent="0.25">
      <c r="A1095" s="29"/>
      <c r="B1095" s="35"/>
      <c r="C1095" s="35"/>
      <c r="D1095" s="4"/>
      <c r="E1095" s="35"/>
      <c r="F1095" s="4"/>
      <c r="G1095" s="35"/>
      <c r="I1095" s="35"/>
      <c r="K1095" s="11"/>
      <c r="M1095" s="4"/>
      <c r="N1095" s="46"/>
      <c r="P1095" s="35"/>
      <c r="Q1095" s="29"/>
      <c r="R1095" s="35"/>
      <c r="T1095" s="23"/>
      <c r="U1095" s="23"/>
      <c r="V1095" s="96"/>
      <c r="W1095" s="96"/>
      <c r="X1095" s="23"/>
      <c r="Y1095" s="96"/>
      <c r="Z1095" s="96"/>
      <c r="AA1095" s="23"/>
      <c r="AB1095" s="96"/>
      <c r="AC1095" s="96"/>
      <c r="AD1095" s="23"/>
      <c r="AE1095" s="96"/>
      <c r="AF1095" s="96"/>
      <c r="AG1095" s="23"/>
      <c r="AH1095" s="96"/>
      <c r="AI1095" s="96"/>
      <c r="AJ1095" s="23"/>
      <c r="AK1095" s="96"/>
      <c r="AL1095" s="96"/>
      <c r="AM1095" s="23"/>
      <c r="AN1095" s="96"/>
      <c r="AO1095" s="96"/>
      <c r="AP1095" s="23"/>
      <c r="AQ1095" s="96"/>
      <c r="AR1095" s="96"/>
      <c r="AS1095" s="23"/>
      <c r="AT1095" s="4"/>
      <c r="AU1095" s="4"/>
      <c r="AV1095" s="35"/>
      <c r="AW1095" s="4"/>
      <c r="AX1095" s="156"/>
      <c r="AY1095" s="104"/>
      <c r="AZ1095" s="7"/>
      <c r="BA1095" s="12"/>
      <c r="BB1095" s="12"/>
      <c r="BC1095" s="7"/>
      <c r="BD1095" s="12"/>
      <c r="BE1095" s="12"/>
      <c r="BF1095" s="4"/>
      <c r="BG1095" s="12"/>
      <c r="BH1095" s="36"/>
      <c r="BI1095" s="147"/>
      <c r="BJ1095" s="12"/>
      <c r="BK1095" s="36"/>
      <c r="BL1095" s="147"/>
      <c r="BM1095" s="12"/>
      <c r="BN1095" s="36"/>
      <c r="BO1095" s="147"/>
      <c r="BP1095" s="160"/>
      <c r="BQ1095" s="14"/>
      <c r="BR1095" s="4"/>
      <c r="BS1095" s="4"/>
      <c r="BU1095" s="147"/>
      <c r="BV1095" s="4"/>
      <c r="BW1095" s="4"/>
      <c r="BX1095" s="147"/>
      <c r="BY1095" s="4"/>
      <c r="CA1095" s="147"/>
      <c r="CB1095" s="4"/>
      <c r="CD1095" s="147"/>
      <c r="CF1095" s="4"/>
      <c r="CG1095" s="9"/>
      <c r="CH1095" s="35"/>
      <c r="CI1095" s="4"/>
      <c r="CJ1095" s="145"/>
      <c r="CK1095" s="4"/>
      <c r="CL1095" s="4"/>
      <c r="CM1095" s="4"/>
      <c r="CN1095" s="4"/>
      <c r="CP1095" s="29"/>
      <c r="CQ1095" s="33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  <c r="DF1095" s="78"/>
      <c r="DG1095" s="78"/>
      <c r="DH1095" s="78"/>
      <c r="DI1095" s="78"/>
      <c r="DJ1095" s="78"/>
      <c r="DK1095" s="78"/>
      <c r="DL1095" s="78"/>
      <c r="DM1095" s="78"/>
      <c r="DN1095" s="78"/>
      <c r="DO1095" s="78"/>
      <c r="DP1095" s="42"/>
      <c r="DQ1095" s="78"/>
      <c r="DR1095" s="101"/>
      <c r="DS1095" s="33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119"/>
      <c r="FB1095" s="119"/>
      <c r="FC1095" s="119"/>
      <c r="FD1095" s="119"/>
      <c r="FE1095" s="119"/>
      <c r="FF1095" s="119"/>
      <c r="FG1095" s="119"/>
      <c r="FH1095" s="119"/>
      <c r="FI1095" s="119"/>
    </row>
    <row r="1096" spans="1:165" s="45" customFormat="1" x14ac:dyDescent="0.25">
      <c r="A1096" s="29"/>
      <c r="B1096" s="35"/>
      <c r="C1096" s="35"/>
      <c r="D1096" s="4"/>
      <c r="E1096" s="35"/>
      <c r="F1096" s="4"/>
      <c r="G1096" s="35"/>
      <c r="I1096" s="35"/>
      <c r="K1096" s="11"/>
      <c r="M1096" s="4"/>
      <c r="N1096" s="46"/>
      <c r="P1096" s="35"/>
      <c r="Q1096" s="29"/>
      <c r="R1096" s="35"/>
      <c r="T1096" s="23"/>
      <c r="U1096" s="23"/>
      <c r="V1096" s="96"/>
      <c r="W1096" s="96"/>
      <c r="X1096" s="23"/>
      <c r="Y1096" s="96"/>
      <c r="Z1096" s="96"/>
      <c r="AA1096" s="23"/>
      <c r="AB1096" s="96"/>
      <c r="AC1096" s="96"/>
      <c r="AD1096" s="23"/>
      <c r="AE1096" s="96"/>
      <c r="AF1096" s="96"/>
      <c r="AG1096" s="23"/>
      <c r="AH1096" s="96"/>
      <c r="AI1096" s="96"/>
      <c r="AJ1096" s="23"/>
      <c r="AK1096" s="96"/>
      <c r="AL1096" s="96"/>
      <c r="AM1096" s="23"/>
      <c r="AN1096" s="96"/>
      <c r="AO1096" s="96"/>
      <c r="AP1096" s="23"/>
      <c r="AQ1096" s="96"/>
      <c r="AR1096" s="96"/>
      <c r="AS1096" s="23"/>
      <c r="AT1096" s="4"/>
      <c r="AU1096" s="4"/>
      <c r="AV1096" s="35"/>
      <c r="AW1096" s="4"/>
      <c r="AX1096" s="156"/>
      <c r="AY1096" s="104"/>
      <c r="AZ1096" s="7"/>
      <c r="BA1096" s="12"/>
      <c r="BB1096" s="12"/>
      <c r="BC1096" s="7"/>
      <c r="BD1096" s="12"/>
      <c r="BE1096" s="12"/>
      <c r="BF1096" s="4"/>
      <c r="BG1096" s="12"/>
      <c r="BH1096" s="36"/>
      <c r="BI1096" s="147"/>
      <c r="BJ1096" s="12"/>
      <c r="BK1096" s="36"/>
      <c r="BL1096" s="147"/>
      <c r="BM1096" s="12"/>
      <c r="BN1096" s="36"/>
      <c r="BO1096" s="147"/>
      <c r="BP1096" s="160"/>
      <c r="BQ1096" s="14"/>
      <c r="BR1096" s="4"/>
      <c r="BS1096" s="4"/>
      <c r="BU1096" s="147"/>
      <c r="BV1096" s="4"/>
      <c r="BW1096" s="4"/>
      <c r="BX1096" s="147"/>
      <c r="BY1096" s="4"/>
      <c r="CA1096" s="147"/>
      <c r="CB1096" s="4"/>
      <c r="CD1096" s="147"/>
      <c r="CF1096" s="4"/>
      <c r="CG1096" s="9"/>
      <c r="CH1096" s="35"/>
      <c r="CI1096" s="4"/>
      <c r="CJ1096" s="145"/>
      <c r="CK1096" s="4"/>
      <c r="CL1096" s="4"/>
      <c r="CM1096" s="4"/>
      <c r="CN1096" s="4"/>
      <c r="CP1096" s="29"/>
      <c r="CQ1096" s="33"/>
      <c r="CR1096" s="78"/>
      <c r="CS1096" s="78"/>
      <c r="CT1096" s="78"/>
      <c r="CU1096" s="78"/>
      <c r="CV1096" s="78"/>
      <c r="CW1096" s="78"/>
      <c r="CX1096" s="78"/>
      <c r="CY1096" s="78"/>
      <c r="CZ1096" s="78"/>
      <c r="DA1096" s="78"/>
      <c r="DB1096" s="78"/>
      <c r="DC1096" s="78"/>
      <c r="DD1096" s="78"/>
      <c r="DE1096" s="78"/>
      <c r="DF1096" s="78"/>
      <c r="DG1096" s="78"/>
      <c r="DH1096" s="78"/>
      <c r="DI1096" s="78"/>
      <c r="DJ1096" s="78"/>
      <c r="DK1096" s="78"/>
      <c r="DL1096" s="78"/>
      <c r="DM1096" s="78"/>
      <c r="DN1096" s="78"/>
      <c r="DO1096" s="78"/>
      <c r="DP1096" s="42"/>
      <c r="DQ1096" s="78"/>
      <c r="DR1096" s="101"/>
      <c r="DS1096" s="33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119"/>
      <c r="FB1096" s="119"/>
      <c r="FC1096" s="119"/>
      <c r="FD1096" s="119"/>
      <c r="FE1096" s="119"/>
      <c r="FF1096" s="119"/>
      <c r="FG1096" s="119"/>
      <c r="FH1096" s="119"/>
      <c r="FI1096" s="119"/>
    </row>
    <row r="1097" spans="1:165" s="45" customFormat="1" x14ac:dyDescent="0.25">
      <c r="A1097" s="29"/>
      <c r="B1097" s="35"/>
      <c r="C1097" s="35"/>
      <c r="D1097" s="4"/>
      <c r="E1097" s="35"/>
      <c r="F1097" s="4"/>
      <c r="G1097" s="35"/>
      <c r="I1097" s="35"/>
      <c r="K1097" s="11"/>
      <c r="M1097" s="4"/>
      <c r="N1097" s="46"/>
      <c r="P1097" s="35"/>
      <c r="Q1097" s="29"/>
      <c r="R1097" s="35"/>
      <c r="T1097" s="23"/>
      <c r="U1097" s="23"/>
      <c r="V1097" s="96"/>
      <c r="W1097" s="96"/>
      <c r="X1097" s="23"/>
      <c r="Y1097" s="96"/>
      <c r="Z1097" s="96"/>
      <c r="AA1097" s="23"/>
      <c r="AB1097" s="96"/>
      <c r="AC1097" s="96"/>
      <c r="AD1097" s="23"/>
      <c r="AE1097" s="96"/>
      <c r="AF1097" s="96"/>
      <c r="AG1097" s="23"/>
      <c r="AH1097" s="96"/>
      <c r="AI1097" s="96"/>
      <c r="AJ1097" s="23"/>
      <c r="AK1097" s="96"/>
      <c r="AL1097" s="96"/>
      <c r="AM1097" s="23"/>
      <c r="AN1097" s="96"/>
      <c r="AO1097" s="96"/>
      <c r="AP1097" s="23"/>
      <c r="AQ1097" s="96"/>
      <c r="AR1097" s="96"/>
      <c r="AS1097" s="23"/>
      <c r="AT1097" s="4"/>
      <c r="AU1097" s="4"/>
      <c r="AV1097" s="35"/>
      <c r="AW1097" s="4"/>
      <c r="AX1097" s="156"/>
      <c r="AY1097" s="104"/>
      <c r="AZ1097" s="7"/>
      <c r="BA1097" s="12"/>
      <c r="BB1097" s="12"/>
      <c r="BC1097" s="7"/>
      <c r="BD1097" s="12"/>
      <c r="BE1097" s="12"/>
      <c r="BF1097" s="4"/>
      <c r="BG1097" s="12"/>
      <c r="BH1097" s="36"/>
      <c r="BI1097" s="147"/>
      <c r="BJ1097" s="12"/>
      <c r="BK1097" s="36"/>
      <c r="BL1097" s="147"/>
      <c r="BM1097" s="12"/>
      <c r="BN1097" s="36"/>
      <c r="BO1097" s="147"/>
      <c r="BP1097" s="160"/>
      <c r="BQ1097" s="14"/>
      <c r="BR1097" s="4"/>
      <c r="BS1097" s="4"/>
      <c r="BU1097" s="147"/>
      <c r="BV1097" s="4"/>
      <c r="BW1097" s="4"/>
      <c r="BX1097" s="147"/>
      <c r="BY1097" s="4"/>
      <c r="CA1097" s="147"/>
      <c r="CB1097" s="4"/>
      <c r="CD1097" s="147"/>
      <c r="CF1097" s="4"/>
      <c r="CG1097" s="9"/>
      <c r="CH1097" s="35"/>
      <c r="CI1097" s="4"/>
      <c r="CJ1097" s="145"/>
      <c r="CK1097" s="4"/>
      <c r="CL1097" s="4"/>
      <c r="CM1097" s="4"/>
      <c r="CN1097" s="4"/>
      <c r="CP1097" s="29"/>
      <c r="CQ1097" s="33"/>
      <c r="CR1097" s="78"/>
      <c r="CS1097" s="78"/>
      <c r="CT1097" s="78"/>
      <c r="CU1097" s="78"/>
      <c r="CV1097" s="78"/>
      <c r="CW1097" s="78"/>
      <c r="CX1097" s="78"/>
      <c r="CY1097" s="78"/>
      <c r="CZ1097" s="78"/>
      <c r="DA1097" s="78"/>
      <c r="DB1097" s="78"/>
      <c r="DC1097" s="78"/>
      <c r="DD1097" s="78"/>
      <c r="DE1097" s="78"/>
      <c r="DF1097" s="78"/>
      <c r="DG1097" s="78"/>
      <c r="DH1097" s="78"/>
      <c r="DI1097" s="78"/>
      <c r="DJ1097" s="78"/>
      <c r="DK1097" s="78"/>
      <c r="DL1097" s="78"/>
      <c r="DM1097" s="78"/>
      <c r="DN1097" s="78"/>
      <c r="DO1097" s="78"/>
      <c r="DP1097" s="42"/>
      <c r="DQ1097" s="78"/>
      <c r="DR1097" s="101"/>
      <c r="DS1097" s="33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119"/>
      <c r="FB1097" s="119"/>
      <c r="FC1097" s="119"/>
      <c r="FD1097" s="119"/>
      <c r="FE1097" s="119"/>
      <c r="FF1097" s="119"/>
      <c r="FG1097" s="119"/>
      <c r="FH1097" s="119"/>
      <c r="FI1097" s="119"/>
    </row>
    <row r="1098" spans="1:165" s="45" customFormat="1" x14ac:dyDescent="0.25">
      <c r="A1098" s="29"/>
      <c r="B1098" s="35"/>
      <c r="C1098" s="35"/>
      <c r="D1098" s="4"/>
      <c r="E1098" s="35"/>
      <c r="F1098" s="4"/>
      <c r="G1098" s="35"/>
      <c r="I1098" s="35"/>
      <c r="K1098" s="11"/>
      <c r="M1098" s="4"/>
      <c r="N1098" s="46"/>
      <c r="P1098" s="35"/>
      <c r="Q1098" s="29"/>
      <c r="R1098" s="35"/>
      <c r="T1098" s="23"/>
      <c r="U1098" s="23"/>
      <c r="V1098" s="96"/>
      <c r="W1098" s="96"/>
      <c r="X1098" s="23"/>
      <c r="Y1098" s="96"/>
      <c r="Z1098" s="96"/>
      <c r="AA1098" s="23"/>
      <c r="AB1098" s="96"/>
      <c r="AC1098" s="96"/>
      <c r="AD1098" s="23"/>
      <c r="AE1098" s="96"/>
      <c r="AF1098" s="96"/>
      <c r="AG1098" s="23"/>
      <c r="AH1098" s="96"/>
      <c r="AI1098" s="96"/>
      <c r="AJ1098" s="23"/>
      <c r="AK1098" s="96"/>
      <c r="AL1098" s="96"/>
      <c r="AM1098" s="23"/>
      <c r="AN1098" s="96"/>
      <c r="AO1098" s="96"/>
      <c r="AP1098" s="23"/>
      <c r="AQ1098" s="96"/>
      <c r="AR1098" s="96"/>
      <c r="AS1098" s="23"/>
      <c r="AT1098" s="4"/>
      <c r="AU1098" s="4"/>
      <c r="AV1098" s="35"/>
      <c r="AW1098" s="4"/>
      <c r="AX1098" s="156"/>
      <c r="AY1098" s="104"/>
      <c r="AZ1098" s="7"/>
      <c r="BA1098" s="12"/>
      <c r="BB1098" s="12"/>
      <c r="BC1098" s="7"/>
      <c r="BD1098" s="12"/>
      <c r="BE1098" s="12"/>
      <c r="BF1098" s="4"/>
      <c r="BG1098" s="12"/>
      <c r="BH1098" s="36"/>
      <c r="BI1098" s="147"/>
      <c r="BJ1098" s="12"/>
      <c r="BK1098" s="36"/>
      <c r="BL1098" s="147"/>
      <c r="BM1098" s="12"/>
      <c r="BN1098" s="36"/>
      <c r="BO1098" s="147"/>
      <c r="BP1098" s="160"/>
      <c r="BQ1098" s="14"/>
      <c r="BR1098" s="4"/>
      <c r="BS1098" s="4"/>
      <c r="BU1098" s="147"/>
      <c r="BV1098" s="4"/>
      <c r="BW1098" s="4"/>
      <c r="BX1098" s="147"/>
      <c r="BY1098" s="4"/>
      <c r="CA1098" s="147"/>
      <c r="CB1098" s="4"/>
      <c r="CD1098" s="147"/>
      <c r="CF1098" s="4"/>
      <c r="CG1098" s="9"/>
      <c r="CH1098" s="35"/>
      <c r="CI1098" s="4"/>
      <c r="CJ1098" s="145"/>
      <c r="CK1098" s="4"/>
      <c r="CL1098" s="4"/>
      <c r="CM1098" s="4"/>
      <c r="CN1098" s="4"/>
      <c r="CP1098" s="29"/>
      <c r="CQ1098" s="33"/>
      <c r="CR1098" s="78"/>
      <c r="CS1098" s="78"/>
      <c r="CT1098" s="78"/>
      <c r="CU1098" s="78"/>
      <c r="CV1098" s="78"/>
      <c r="CW1098" s="78"/>
      <c r="CX1098" s="78"/>
      <c r="CY1098" s="78"/>
      <c r="CZ1098" s="78"/>
      <c r="DA1098" s="78"/>
      <c r="DB1098" s="78"/>
      <c r="DC1098" s="78"/>
      <c r="DD1098" s="78"/>
      <c r="DE1098" s="78"/>
      <c r="DF1098" s="78"/>
      <c r="DG1098" s="78"/>
      <c r="DH1098" s="78"/>
      <c r="DI1098" s="78"/>
      <c r="DJ1098" s="78"/>
      <c r="DK1098" s="78"/>
      <c r="DL1098" s="78"/>
      <c r="DM1098" s="78"/>
      <c r="DN1098" s="78"/>
      <c r="DO1098" s="78"/>
      <c r="DP1098" s="42"/>
      <c r="DQ1098" s="78"/>
      <c r="DR1098" s="101"/>
      <c r="DS1098" s="33"/>
      <c r="DT1098" s="29"/>
      <c r="DU1098" s="29"/>
      <c r="DV1098" s="29"/>
      <c r="DW1098" s="29"/>
      <c r="DX1098" s="29"/>
      <c r="DY1098" s="29"/>
      <c r="DZ1098" s="29"/>
      <c r="EA1098" s="29"/>
      <c r="EB1098" s="29"/>
      <c r="EC1098" s="29"/>
      <c r="ED1098" s="29"/>
      <c r="EE1098" s="29"/>
      <c r="EF1098" s="29"/>
      <c r="EG1098" s="29"/>
      <c r="EH1098" s="29"/>
      <c r="EI1098" s="29"/>
      <c r="EJ1098" s="29"/>
      <c r="EK1098" s="29"/>
      <c r="EL1098" s="29"/>
      <c r="EM1098" s="29"/>
      <c r="EN1098" s="29"/>
      <c r="EO1098" s="29"/>
      <c r="EP1098" s="29"/>
      <c r="EQ1098" s="29"/>
      <c r="ER1098" s="29"/>
      <c r="ES1098" s="29"/>
      <c r="ET1098" s="29"/>
      <c r="EU1098" s="29"/>
      <c r="EV1098" s="29"/>
      <c r="EW1098" s="29"/>
      <c r="EX1098" s="29"/>
      <c r="EY1098" s="29"/>
      <c r="EZ1098" s="29"/>
      <c r="FA1098" s="119"/>
      <c r="FB1098" s="119"/>
      <c r="FC1098" s="119"/>
      <c r="FD1098" s="119"/>
      <c r="FE1098" s="119"/>
      <c r="FF1098" s="119"/>
      <c r="FG1098" s="119"/>
      <c r="FH1098" s="119"/>
      <c r="FI1098" s="119"/>
    </row>
    <row r="1099" spans="1:165" s="45" customFormat="1" x14ac:dyDescent="0.25">
      <c r="A1099" s="29"/>
      <c r="B1099" s="35"/>
      <c r="C1099" s="35"/>
      <c r="D1099" s="4"/>
      <c r="E1099" s="35"/>
      <c r="F1099" s="4"/>
      <c r="G1099" s="35"/>
      <c r="I1099" s="35"/>
      <c r="K1099" s="11"/>
      <c r="M1099" s="4"/>
      <c r="N1099" s="46"/>
      <c r="P1099" s="35"/>
      <c r="Q1099" s="29"/>
      <c r="R1099" s="35"/>
      <c r="T1099" s="23"/>
      <c r="U1099" s="23"/>
      <c r="V1099" s="96"/>
      <c r="W1099" s="96"/>
      <c r="X1099" s="23"/>
      <c r="Y1099" s="96"/>
      <c r="Z1099" s="96"/>
      <c r="AA1099" s="23"/>
      <c r="AB1099" s="96"/>
      <c r="AC1099" s="96"/>
      <c r="AD1099" s="23"/>
      <c r="AE1099" s="96"/>
      <c r="AF1099" s="96"/>
      <c r="AG1099" s="23"/>
      <c r="AH1099" s="96"/>
      <c r="AI1099" s="96"/>
      <c r="AJ1099" s="23"/>
      <c r="AK1099" s="96"/>
      <c r="AL1099" s="96"/>
      <c r="AM1099" s="23"/>
      <c r="AN1099" s="96"/>
      <c r="AO1099" s="96"/>
      <c r="AP1099" s="23"/>
      <c r="AQ1099" s="96"/>
      <c r="AR1099" s="96"/>
      <c r="AS1099" s="23"/>
      <c r="AT1099" s="4"/>
      <c r="AU1099" s="4"/>
      <c r="AV1099" s="35"/>
      <c r="AW1099" s="4"/>
      <c r="AX1099" s="156"/>
      <c r="AY1099" s="104"/>
      <c r="AZ1099" s="7"/>
      <c r="BA1099" s="12"/>
      <c r="BB1099" s="12"/>
      <c r="BC1099" s="7"/>
      <c r="BD1099" s="12"/>
      <c r="BE1099" s="12"/>
      <c r="BF1099" s="4"/>
      <c r="BG1099" s="12"/>
      <c r="BH1099" s="36"/>
      <c r="BI1099" s="147"/>
      <c r="BJ1099" s="12"/>
      <c r="BK1099" s="36"/>
      <c r="BL1099" s="147"/>
      <c r="BM1099" s="12"/>
      <c r="BN1099" s="36"/>
      <c r="BO1099" s="147"/>
      <c r="BP1099" s="160"/>
      <c r="BQ1099" s="14"/>
      <c r="BR1099" s="4"/>
      <c r="BS1099" s="4"/>
      <c r="BU1099" s="147"/>
      <c r="BV1099" s="4"/>
      <c r="BW1099" s="4"/>
      <c r="BX1099" s="147"/>
      <c r="BY1099" s="4"/>
      <c r="CA1099" s="147"/>
      <c r="CB1099" s="4"/>
      <c r="CD1099" s="147"/>
      <c r="CF1099" s="4"/>
      <c r="CG1099" s="9"/>
      <c r="CH1099" s="35"/>
      <c r="CI1099" s="4"/>
      <c r="CJ1099" s="145"/>
      <c r="CK1099" s="4"/>
      <c r="CL1099" s="4"/>
      <c r="CM1099" s="4"/>
      <c r="CN1099" s="4"/>
      <c r="CP1099" s="29"/>
      <c r="CQ1099" s="33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  <c r="DD1099" s="78"/>
      <c r="DE1099" s="78"/>
      <c r="DF1099" s="78"/>
      <c r="DG1099" s="78"/>
      <c r="DH1099" s="78"/>
      <c r="DI1099" s="78"/>
      <c r="DJ1099" s="78"/>
      <c r="DK1099" s="78"/>
      <c r="DL1099" s="78"/>
      <c r="DM1099" s="78"/>
      <c r="DN1099" s="78"/>
      <c r="DO1099" s="78"/>
      <c r="DP1099" s="42"/>
      <c r="DQ1099" s="78"/>
      <c r="DR1099" s="101"/>
      <c r="DS1099" s="33"/>
      <c r="DT1099" s="29"/>
      <c r="DU1099" s="29"/>
      <c r="DV1099" s="29"/>
      <c r="DW1099" s="29"/>
      <c r="DX1099" s="29"/>
      <c r="DY1099" s="29"/>
      <c r="DZ1099" s="29"/>
      <c r="EA1099" s="29"/>
      <c r="EB1099" s="29"/>
      <c r="EC1099" s="29"/>
      <c r="ED1099" s="29"/>
      <c r="EE1099" s="29"/>
      <c r="EF1099" s="29"/>
      <c r="EG1099" s="29"/>
      <c r="EH1099" s="29"/>
      <c r="EI1099" s="29"/>
      <c r="EJ1099" s="29"/>
      <c r="EK1099" s="29"/>
      <c r="EL1099" s="29"/>
      <c r="EM1099" s="29"/>
      <c r="EN1099" s="29"/>
      <c r="EO1099" s="29"/>
      <c r="EP1099" s="29"/>
      <c r="EQ1099" s="29"/>
      <c r="ER1099" s="29"/>
      <c r="ES1099" s="29"/>
      <c r="ET1099" s="29"/>
      <c r="EU1099" s="29"/>
      <c r="EV1099" s="29"/>
      <c r="EW1099" s="29"/>
      <c r="EX1099" s="29"/>
      <c r="EY1099" s="29"/>
      <c r="EZ1099" s="29"/>
      <c r="FA1099" s="119"/>
      <c r="FB1099" s="119"/>
      <c r="FC1099" s="119"/>
      <c r="FD1099" s="119"/>
      <c r="FE1099" s="119"/>
      <c r="FF1099" s="119"/>
      <c r="FG1099" s="119"/>
      <c r="FH1099" s="119"/>
      <c r="FI1099" s="119"/>
    </row>
    <row r="1100" spans="1:165" s="45" customFormat="1" x14ac:dyDescent="0.25">
      <c r="A1100" s="29"/>
      <c r="B1100" s="35"/>
      <c r="C1100" s="35"/>
      <c r="D1100" s="4"/>
      <c r="E1100" s="35"/>
      <c r="F1100" s="4"/>
      <c r="G1100" s="35"/>
      <c r="I1100" s="35"/>
      <c r="K1100" s="11"/>
      <c r="M1100" s="4"/>
      <c r="N1100" s="46"/>
      <c r="P1100" s="35"/>
      <c r="Q1100" s="29"/>
      <c r="R1100" s="35"/>
      <c r="T1100" s="23"/>
      <c r="U1100" s="23"/>
      <c r="V1100" s="96"/>
      <c r="W1100" s="96"/>
      <c r="X1100" s="23"/>
      <c r="Y1100" s="96"/>
      <c r="Z1100" s="96"/>
      <c r="AA1100" s="23"/>
      <c r="AB1100" s="96"/>
      <c r="AC1100" s="96"/>
      <c r="AD1100" s="23"/>
      <c r="AE1100" s="96"/>
      <c r="AF1100" s="96"/>
      <c r="AG1100" s="23"/>
      <c r="AH1100" s="96"/>
      <c r="AI1100" s="96"/>
      <c r="AJ1100" s="23"/>
      <c r="AK1100" s="96"/>
      <c r="AL1100" s="96"/>
      <c r="AM1100" s="23"/>
      <c r="AN1100" s="96"/>
      <c r="AO1100" s="96"/>
      <c r="AP1100" s="23"/>
      <c r="AQ1100" s="96"/>
      <c r="AR1100" s="96"/>
      <c r="AS1100" s="23"/>
      <c r="AT1100" s="4"/>
      <c r="AU1100" s="4"/>
      <c r="AV1100" s="35"/>
      <c r="AW1100" s="4"/>
      <c r="AX1100" s="156"/>
      <c r="AY1100" s="104"/>
      <c r="AZ1100" s="7"/>
      <c r="BA1100" s="12"/>
      <c r="BB1100" s="12"/>
      <c r="BC1100" s="7"/>
      <c r="BD1100" s="12"/>
      <c r="BE1100" s="12"/>
      <c r="BF1100" s="4"/>
      <c r="BG1100" s="12"/>
      <c r="BH1100" s="36"/>
      <c r="BI1100" s="147"/>
      <c r="BJ1100" s="12"/>
      <c r="BK1100" s="36"/>
      <c r="BL1100" s="147"/>
      <c r="BM1100" s="12"/>
      <c r="BN1100" s="36"/>
      <c r="BO1100" s="147"/>
      <c r="BP1100" s="160"/>
      <c r="BQ1100" s="14"/>
      <c r="BR1100" s="4"/>
      <c r="BS1100" s="4"/>
      <c r="BU1100" s="147"/>
      <c r="BV1100" s="4"/>
      <c r="BW1100" s="4"/>
      <c r="BX1100" s="147"/>
      <c r="BY1100" s="4"/>
      <c r="CA1100" s="147"/>
      <c r="CB1100" s="4"/>
      <c r="CD1100" s="147"/>
      <c r="CF1100" s="4"/>
      <c r="CG1100" s="9"/>
      <c r="CH1100" s="35"/>
      <c r="CI1100" s="4"/>
      <c r="CJ1100" s="145"/>
      <c r="CK1100" s="4"/>
      <c r="CL1100" s="4"/>
      <c r="CM1100" s="4"/>
      <c r="CN1100" s="4"/>
      <c r="CP1100" s="29"/>
      <c r="CQ1100" s="33"/>
      <c r="CR1100" s="78"/>
      <c r="CS1100" s="78"/>
      <c r="CT1100" s="78"/>
      <c r="CU1100" s="78"/>
      <c r="CV1100" s="78"/>
      <c r="CW1100" s="78"/>
      <c r="CX1100" s="78"/>
      <c r="CY1100" s="78"/>
      <c r="CZ1100" s="78"/>
      <c r="DA1100" s="78"/>
      <c r="DB1100" s="78"/>
      <c r="DC1100" s="78"/>
      <c r="DD1100" s="78"/>
      <c r="DE1100" s="78"/>
      <c r="DF1100" s="78"/>
      <c r="DG1100" s="78"/>
      <c r="DH1100" s="78"/>
      <c r="DI1100" s="78"/>
      <c r="DJ1100" s="78"/>
      <c r="DK1100" s="78"/>
      <c r="DL1100" s="78"/>
      <c r="DM1100" s="78"/>
      <c r="DN1100" s="78"/>
      <c r="DO1100" s="78"/>
      <c r="DP1100" s="42"/>
      <c r="DQ1100" s="78"/>
      <c r="DR1100" s="101"/>
      <c r="DS1100" s="33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119"/>
      <c r="FB1100" s="119"/>
      <c r="FC1100" s="119"/>
      <c r="FD1100" s="119"/>
      <c r="FE1100" s="119"/>
      <c r="FF1100" s="119"/>
      <c r="FG1100" s="119"/>
      <c r="FH1100" s="119"/>
      <c r="FI1100" s="119"/>
    </row>
    <row r="1101" spans="1:165" s="45" customFormat="1" x14ac:dyDescent="0.25">
      <c r="A1101" s="29"/>
      <c r="B1101" s="35"/>
      <c r="C1101" s="35"/>
      <c r="D1101" s="4"/>
      <c r="E1101" s="35"/>
      <c r="F1101" s="4"/>
      <c r="G1101" s="35"/>
      <c r="I1101" s="35"/>
      <c r="K1101" s="11"/>
      <c r="M1101" s="4"/>
      <c r="N1101" s="46"/>
      <c r="P1101" s="35"/>
      <c r="Q1101" s="29"/>
      <c r="R1101" s="35"/>
      <c r="T1101" s="23"/>
      <c r="U1101" s="23"/>
      <c r="V1101" s="96"/>
      <c r="W1101" s="96"/>
      <c r="X1101" s="23"/>
      <c r="Y1101" s="96"/>
      <c r="Z1101" s="96"/>
      <c r="AA1101" s="23"/>
      <c r="AB1101" s="96"/>
      <c r="AC1101" s="96"/>
      <c r="AD1101" s="23"/>
      <c r="AE1101" s="96"/>
      <c r="AF1101" s="96"/>
      <c r="AG1101" s="23"/>
      <c r="AH1101" s="96"/>
      <c r="AI1101" s="96"/>
      <c r="AJ1101" s="23"/>
      <c r="AK1101" s="96"/>
      <c r="AL1101" s="96"/>
      <c r="AM1101" s="23"/>
      <c r="AN1101" s="96"/>
      <c r="AO1101" s="96"/>
      <c r="AP1101" s="23"/>
      <c r="AQ1101" s="96"/>
      <c r="AR1101" s="96"/>
      <c r="AS1101" s="23"/>
      <c r="AT1101" s="4"/>
      <c r="AU1101" s="4"/>
      <c r="AV1101" s="35"/>
      <c r="AW1101" s="4"/>
      <c r="AX1101" s="156"/>
      <c r="AY1101" s="104"/>
      <c r="AZ1101" s="7"/>
      <c r="BA1101" s="12"/>
      <c r="BB1101" s="12"/>
      <c r="BC1101" s="7"/>
      <c r="BD1101" s="12"/>
      <c r="BE1101" s="12"/>
      <c r="BF1101" s="4"/>
      <c r="BG1101" s="12"/>
      <c r="BH1101" s="36"/>
      <c r="BI1101" s="147"/>
      <c r="BJ1101" s="12"/>
      <c r="BK1101" s="36"/>
      <c r="BL1101" s="147"/>
      <c r="BM1101" s="12"/>
      <c r="BN1101" s="36"/>
      <c r="BO1101" s="147"/>
      <c r="BP1101" s="160"/>
      <c r="BQ1101" s="14"/>
      <c r="BR1101" s="4"/>
      <c r="BS1101" s="4"/>
      <c r="BU1101" s="147"/>
      <c r="BV1101" s="4"/>
      <c r="BW1101" s="4"/>
      <c r="BX1101" s="147"/>
      <c r="BY1101" s="4"/>
      <c r="CA1101" s="147"/>
      <c r="CB1101" s="4"/>
      <c r="CD1101" s="147"/>
      <c r="CF1101" s="4"/>
      <c r="CG1101" s="9"/>
      <c r="CH1101" s="35"/>
      <c r="CI1101" s="4"/>
      <c r="CJ1101" s="145"/>
      <c r="CK1101" s="4"/>
      <c r="CL1101" s="4"/>
      <c r="CM1101" s="4"/>
      <c r="CN1101" s="4"/>
      <c r="CP1101" s="29"/>
      <c r="CQ1101" s="33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  <c r="DC1101" s="78"/>
      <c r="DD1101" s="78"/>
      <c r="DE1101" s="78"/>
      <c r="DF1101" s="78"/>
      <c r="DG1101" s="78"/>
      <c r="DH1101" s="78"/>
      <c r="DI1101" s="78"/>
      <c r="DJ1101" s="78"/>
      <c r="DK1101" s="78"/>
      <c r="DL1101" s="78"/>
      <c r="DM1101" s="78"/>
      <c r="DN1101" s="78"/>
      <c r="DO1101" s="78"/>
      <c r="DP1101" s="42"/>
      <c r="DQ1101" s="78"/>
      <c r="DR1101" s="101"/>
      <c r="DS1101" s="33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119"/>
      <c r="FB1101" s="119"/>
      <c r="FC1101" s="119"/>
      <c r="FD1101" s="119"/>
      <c r="FE1101" s="119"/>
      <c r="FF1101" s="119"/>
      <c r="FG1101" s="119"/>
      <c r="FH1101" s="119"/>
      <c r="FI1101" s="119"/>
    </row>
    <row r="1102" spans="1:165" s="45" customFormat="1" x14ac:dyDescent="0.25">
      <c r="A1102" s="29"/>
      <c r="B1102" s="35"/>
      <c r="C1102" s="35"/>
      <c r="D1102" s="4"/>
      <c r="E1102" s="35"/>
      <c r="F1102" s="4"/>
      <c r="G1102" s="35"/>
      <c r="I1102" s="35"/>
      <c r="K1102" s="11"/>
      <c r="M1102" s="4"/>
      <c r="N1102" s="46"/>
      <c r="P1102" s="35"/>
      <c r="Q1102" s="29"/>
      <c r="R1102" s="35"/>
      <c r="T1102" s="23"/>
      <c r="U1102" s="23"/>
      <c r="V1102" s="96"/>
      <c r="W1102" s="96"/>
      <c r="X1102" s="23"/>
      <c r="Y1102" s="96"/>
      <c r="Z1102" s="96"/>
      <c r="AA1102" s="23"/>
      <c r="AB1102" s="96"/>
      <c r="AC1102" s="96"/>
      <c r="AD1102" s="23"/>
      <c r="AE1102" s="96"/>
      <c r="AF1102" s="96"/>
      <c r="AG1102" s="23"/>
      <c r="AH1102" s="96"/>
      <c r="AI1102" s="96"/>
      <c r="AJ1102" s="23"/>
      <c r="AK1102" s="96"/>
      <c r="AL1102" s="96"/>
      <c r="AM1102" s="23"/>
      <c r="AN1102" s="96"/>
      <c r="AO1102" s="96"/>
      <c r="AP1102" s="23"/>
      <c r="AQ1102" s="96"/>
      <c r="AR1102" s="96"/>
      <c r="AS1102" s="23"/>
      <c r="AT1102" s="4"/>
      <c r="AU1102" s="4"/>
      <c r="AV1102" s="35"/>
      <c r="AW1102" s="4"/>
      <c r="AX1102" s="156"/>
      <c r="AY1102" s="104"/>
      <c r="AZ1102" s="7"/>
      <c r="BA1102" s="12"/>
      <c r="BB1102" s="12"/>
      <c r="BC1102" s="7"/>
      <c r="BD1102" s="12"/>
      <c r="BE1102" s="12"/>
      <c r="BF1102" s="4"/>
      <c r="BG1102" s="12"/>
      <c r="BH1102" s="36"/>
      <c r="BI1102" s="147"/>
      <c r="BJ1102" s="12"/>
      <c r="BK1102" s="36"/>
      <c r="BL1102" s="147"/>
      <c r="BM1102" s="12"/>
      <c r="BN1102" s="36"/>
      <c r="BO1102" s="147"/>
      <c r="BP1102" s="160"/>
      <c r="BQ1102" s="14"/>
      <c r="BR1102" s="4"/>
      <c r="BS1102" s="4"/>
      <c r="BU1102" s="147"/>
      <c r="BV1102" s="4"/>
      <c r="BW1102" s="4"/>
      <c r="BX1102" s="147"/>
      <c r="BY1102" s="4"/>
      <c r="CA1102" s="147"/>
      <c r="CB1102" s="4"/>
      <c r="CD1102" s="147"/>
      <c r="CF1102" s="4"/>
      <c r="CG1102" s="9"/>
      <c r="CH1102" s="35"/>
      <c r="CI1102" s="4"/>
      <c r="CJ1102" s="145"/>
      <c r="CK1102" s="4"/>
      <c r="CL1102" s="4"/>
      <c r="CM1102" s="4"/>
      <c r="CN1102" s="4"/>
      <c r="CP1102" s="29"/>
      <c r="CQ1102" s="33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  <c r="DD1102" s="78"/>
      <c r="DE1102" s="78"/>
      <c r="DF1102" s="78"/>
      <c r="DG1102" s="78"/>
      <c r="DH1102" s="78"/>
      <c r="DI1102" s="78"/>
      <c r="DJ1102" s="78"/>
      <c r="DK1102" s="78"/>
      <c r="DL1102" s="78"/>
      <c r="DM1102" s="78"/>
      <c r="DN1102" s="78"/>
      <c r="DO1102" s="78"/>
      <c r="DP1102" s="42"/>
      <c r="DQ1102" s="78"/>
      <c r="DR1102" s="101"/>
      <c r="DS1102" s="33"/>
      <c r="DT1102" s="29"/>
      <c r="DU1102" s="29"/>
      <c r="DV1102" s="29"/>
      <c r="DW1102" s="29"/>
      <c r="DX1102" s="29"/>
      <c r="DY1102" s="29"/>
      <c r="DZ1102" s="29"/>
      <c r="EA1102" s="29"/>
      <c r="EB1102" s="29"/>
      <c r="EC1102" s="29"/>
      <c r="ED1102" s="29"/>
      <c r="EE1102" s="29"/>
      <c r="EF1102" s="29"/>
      <c r="EG1102" s="29"/>
      <c r="EH1102" s="29"/>
      <c r="EI1102" s="29"/>
      <c r="EJ1102" s="29"/>
      <c r="EK1102" s="29"/>
      <c r="EL1102" s="29"/>
      <c r="EM1102" s="29"/>
      <c r="EN1102" s="29"/>
      <c r="EO1102" s="29"/>
      <c r="EP1102" s="29"/>
      <c r="EQ1102" s="29"/>
      <c r="ER1102" s="29"/>
      <c r="ES1102" s="29"/>
      <c r="ET1102" s="29"/>
      <c r="EU1102" s="29"/>
      <c r="EV1102" s="29"/>
      <c r="EW1102" s="29"/>
      <c r="EX1102" s="29"/>
      <c r="EY1102" s="29"/>
      <c r="EZ1102" s="29"/>
      <c r="FA1102" s="119"/>
      <c r="FB1102" s="119"/>
      <c r="FC1102" s="119"/>
      <c r="FD1102" s="119"/>
      <c r="FE1102" s="119"/>
      <c r="FF1102" s="119"/>
      <c r="FG1102" s="119"/>
      <c r="FH1102" s="119"/>
      <c r="FI1102" s="119"/>
    </row>
    <row r="1103" spans="1:165" s="45" customFormat="1" x14ac:dyDescent="0.25">
      <c r="A1103" s="29"/>
      <c r="B1103" s="35"/>
      <c r="C1103" s="35"/>
      <c r="D1103" s="4"/>
      <c r="E1103" s="35"/>
      <c r="F1103" s="4"/>
      <c r="G1103" s="35"/>
      <c r="I1103" s="35"/>
      <c r="K1103" s="11"/>
      <c r="M1103" s="4"/>
      <c r="N1103" s="46"/>
      <c r="P1103" s="35"/>
      <c r="Q1103" s="29"/>
      <c r="R1103" s="35"/>
      <c r="T1103" s="23"/>
      <c r="U1103" s="23"/>
      <c r="V1103" s="96"/>
      <c r="W1103" s="96"/>
      <c r="X1103" s="23"/>
      <c r="Y1103" s="96"/>
      <c r="Z1103" s="96"/>
      <c r="AA1103" s="23"/>
      <c r="AB1103" s="96"/>
      <c r="AC1103" s="96"/>
      <c r="AD1103" s="23"/>
      <c r="AE1103" s="96"/>
      <c r="AF1103" s="96"/>
      <c r="AG1103" s="23"/>
      <c r="AH1103" s="96"/>
      <c r="AI1103" s="96"/>
      <c r="AJ1103" s="23"/>
      <c r="AK1103" s="96"/>
      <c r="AL1103" s="96"/>
      <c r="AM1103" s="23"/>
      <c r="AN1103" s="96"/>
      <c r="AO1103" s="96"/>
      <c r="AP1103" s="23"/>
      <c r="AQ1103" s="96"/>
      <c r="AR1103" s="96"/>
      <c r="AS1103" s="23"/>
      <c r="AT1103" s="4"/>
      <c r="AU1103" s="4"/>
      <c r="AV1103" s="35"/>
      <c r="AW1103" s="4"/>
      <c r="AX1103" s="156"/>
      <c r="AY1103" s="104"/>
      <c r="AZ1103" s="7"/>
      <c r="BA1103" s="12"/>
      <c r="BB1103" s="12"/>
      <c r="BC1103" s="7"/>
      <c r="BD1103" s="12"/>
      <c r="BE1103" s="12"/>
      <c r="BF1103" s="4"/>
      <c r="BG1103" s="12"/>
      <c r="BH1103" s="36"/>
      <c r="BI1103" s="147"/>
      <c r="BJ1103" s="12"/>
      <c r="BK1103" s="36"/>
      <c r="BL1103" s="147"/>
      <c r="BM1103" s="12"/>
      <c r="BN1103" s="36"/>
      <c r="BO1103" s="147"/>
      <c r="BP1103" s="160"/>
      <c r="BQ1103" s="14"/>
      <c r="BR1103" s="4"/>
      <c r="BS1103" s="4"/>
      <c r="BU1103" s="147"/>
      <c r="BV1103" s="4"/>
      <c r="BW1103" s="4"/>
      <c r="BX1103" s="147"/>
      <c r="BY1103" s="4"/>
      <c r="CA1103" s="147"/>
      <c r="CB1103" s="4"/>
      <c r="CD1103" s="147"/>
      <c r="CF1103" s="4"/>
      <c r="CG1103" s="9"/>
      <c r="CH1103" s="35"/>
      <c r="CI1103" s="4"/>
      <c r="CJ1103" s="145"/>
      <c r="CK1103" s="4"/>
      <c r="CL1103" s="4"/>
      <c r="CM1103" s="4"/>
      <c r="CN1103" s="4"/>
      <c r="CP1103" s="29"/>
      <c r="CQ1103" s="33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  <c r="DD1103" s="78"/>
      <c r="DE1103" s="78"/>
      <c r="DF1103" s="78"/>
      <c r="DG1103" s="78"/>
      <c r="DH1103" s="78"/>
      <c r="DI1103" s="78"/>
      <c r="DJ1103" s="78"/>
      <c r="DK1103" s="78"/>
      <c r="DL1103" s="78"/>
      <c r="DM1103" s="78"/>
      <c r="DN1103" s="78"/>
      <c r="DO1103" s="78"/>
      <c r="DP1103" s="42"/>
      <c r="DQ1103" s="78"/>
      <c r="DR1103" s="101"/>
      <c r="DS1103" s="33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119"/>
      <c r="FB1103" s="119"/>
      <c r="FC1103" s="119"/>
      <c r="FD1103" s="119"/>
      <c r="FE1103" s="119"/>
      <c r="FF1103" s="119"/>
      <c r="FG1103" s="119"/>
      <c r="FH1103" s="119"/>
      <c r="FI1103" s="119"/>
    </row>
    <row r="1104" spans="1:165" s="45" customFormat="1" x14ac:dyDescent="0.25">
      <c r="A1104" s="29"/>
      <c r="B1104" s="35"/>
      <c r="C1104" s="35"/>
      <c r="D1104" s="4"/>
      <c r="E1104" s="35"/>
      <c r="F1104" s="4"/>
      <c r="G1104" s="35"/>
      <c r="I1104" s="35"/>
      <c r="K1104" s="11"/>
      <c r="M1104" s="4"/>
      <c r="N1104" s="46"/>
      <c r="P1104" s="35"/>
      <c r="Q1104" s="29"/>
      <c r="R1104" s="35"/>
      <c r="T1104" s="23"/>
      <c r="U1104" s="23"/>
      <c r="V1104" s="96"/>
      <c r="W1104" s="96"/>
      <c r="X1104" s="23"/>
      <c r="Y1104" s="96"/>
      <c r="Z1104" s="96"/>
      <c r="AA1104" s="23"/>
      <c r="AB1104" s="96"/>
      <c r="AC1104" s="96"/>
      <c r="AD1104" s="23"/>
      <c r="AE1104" s="96"/>
      <c r="AF1104" s="96"/>
      <c r="AG1104" s="23"/>
      <c r="AH1104" s="96"/>
      <c r="AI1104" s="96"/>
      <c r="AJ1104" s="23"/>
      <c r="AK1104" s="96"/>
      <c r="AL1104" s="96"/>
      <c r="AM1104" s="23"/>
      <c r="AN1104" s="96"/>
      <c r="AO1104" s="96"/>
      <c r="AP1104" s="23"/>
      <c r="AQ1104" s="96"/>
      <c r="AR1104" s="96"/>
      <c r="AS1104" s="23"/>
      <c r="AT1104" s="4"/>
      <c r="AU1104" s="4"/>
      <c r="AV1104" s="35"/>
      <c r="AW1104" s="4"/>
      <c r="AX1104" s="156"/>
      <c r="AY1104" s="104"/>
      <c r="AZ1104" s="7"/>
      <c r="BA1104" s="12"/>
      <c r="BB1104" s="12"/>
      <c r="BC1104" s="7"/>
      <c r="BD1104" s="12"/>
      <c r="BE1104" s="12"/>
      <c r="BF1104" s="4"/>
      <c r="BG1104" s="12"/>
      <c r="BH1104" s="36"/>
      <c r="BI1104" s="147"/>
      <c r="BJ1104" s="12"/>
      <c r="BK1104" s="36"/>
      <c r="BL1104" s="147"/>
      <c r="BM1104" s="12"/>
      <c r="BN1104" s="36"/>
      <c r="BO1104" s="147"/>
      <c r="BP1104" s="160"/>
      <c r="BQ1104" s="14"/>
      <c r="BR1104" s="4"/>
      <c r="BS1104" s="4"/>
      <c r="BU1104" s="147"/>
      <c r="BV1104" s="4"/>
      <c r="BW1104" s="4"/>
      <c r="BX1104" s="147"/>
      <c r="BY1104" s="4"/>
      <c r="CA1104" s="147"/>
      <c r="CB1104" s="4"/>
      <c r="CD1104" s="147"/>
      <c r="CF1104" s="4"/>
      <c r="CG1104" s="9"/>
      <c r="CH1104" s="35"/>
      <c r="CI1104" s="4"/>
      <c r="CJ1104" s="145"/>
      <c r="CK1104" s="4"/>
      <c r="CL1104" s="4"/>
      <c r="CM1104" s="4"/>
      <c r="CN1104" s="4"/>
      <c r="CP1104" s="29"/>
      <c r="CQ1104" s="33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  <c r="DF1104" s="78"/>
      <c r="DG1104" s="78"/>
      <c r="DH1104" s="78"/>
      <c r="DI1104" s="78"/>
      <c r="DJ1104" s="78"/>
      <c r="DK1104" s="78"/>
      <c r="DL1104" s="78"/>
      <c r="DM1104" s="78"/>
      <c r="DN1104" s="78"/>
      <c r="DO1104" s="78"/>
      <c r="DP1104" s="42"/>
      <c r="DQ1104" s="78"/>
      <c r="DR1104" s="101"/>
      <c r="DS1104" s="33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119"/>
      <c r="FB1104" s="119"/>
      <c r="FC1104" s="119"/>
      <c r="FD1104" s="119"/>
      <c r="FE1104" s="119"/>
      <c r="FF1104" s="119"/>
      <c r="FG1104" s="119"/>
      <c r="FH1104" s="119"/>
      <c r="FI1104" s="119"/>
    </row>
    <row r="1105" spans="1:165" s="45" customFormat="1" x14ac:dyDescent="0.25">
      <c r="A1105" s="29"/>
      <c r="B1105" s="35"/>
      <c r="C1105" s="35"/>
      <c r="D1105" s="4"/>
      <c r="E1105" s="35"/>
      <c r="F1105" s="4"/>
      <c r="G1105" s="35"/>
      <c r="I1105" s="35"/>
      <c r="K1105" s="11"/>
      <c r="M1105" s="4"/>
      <c r="N1105" s="46"/>
      <c r="P1105" s="35"/>
      <c r="Q1105" s="29"/>
      <c r="R1105" s="35"/>
      <c r="T1105" s="23"/>
      <c r="U1105" s="23"/>
      <c r="V1105" s="96"/>
      <c r="W1105" s="96"/>
      <c r="X1105" s="23"/>
      <c r="Y1105" s="96"/>
      <c r="Z1105" s="96"/>
      <c r="AA1105" s="23"/>
      <c r="AB1105" s="96"/>
      <c r="AC1105" s="96"/>
      <c r="AD1105" s="23"/>
      <c r="AE1105" s="96"/>
      <c r="AF1105" s="96"/>
      <c r="AG1105" s="23"/>
      <c r="AH1105" s="96"/>
      <c r="AI1105" s="96"/>
      <c r="AJ1105" s="23"/>
      <c r="AK1105" s="96"/>
      <c r="AL1105" s="96"/>
      <c r="AM1105" s="23"/>
      <c r="AN1105" s="96"/>
      <c r="AO1105" s="96"/>
      <c r="AP1105" s="23"/>
      <c r="AQ1105" s="96"/>
      <c r="AR1105" s="96"/>
      <c r="AS1105" s="23"/>
      <c r="AT1105" s="4"/>
      <c r="AU1105" s="4"/>
      <c r="AV1105" s="35"/>
      <c r="AW1105" s="4"/>
      <c r="AX1105" s="156"/>
      <c r="AY1105" s="104"/>
      <c r="AZ1105" s="7"/>
      <c r="BA1105" s="12"/>
      <c r="BB1105" s="12"/>
      <c r="BC1105" s="7"/>
      <c r="BD1105" s="12"/>
      <c r="BE1105" s="12"/>
      <c r="BF1105" s="4"/>
      <c r="BG1105" s="12"/>
      <c r="BH1105" s="36"/>
      <c r="BI1105" s="147"/>
      <c r="BJ1105" s="12"/>
      <c r="BK1105" s="36"/>
      <c r="BL1105" s="147"/>
      <c r="BM1105" s="12"/>
      <c r="BN1105" s="36"/>
      <c r="BO1105" s="147"/>
      <c r="BP1105" s="160"/>
      <c r="BQ1105" s="14"/>
      <c r="BR1105" s="4"/>
      <c r="BS1105" s="4"/>
      <c r="BU1105" s="147"/>
      <c r="BV1105" s="4"/>
      <c r="BW1105" s="4"/>
      <c r="BX1105" s="147"/>
      <c r="BY1105" s="4"/>
      <c r="CA1105" s="147"/>
      <c r="CB1105" s="4"/>
      <c r="CD1105" s="147"/>
      <c r="CF1105" s="4"/>
      <c r="CG1105" s="9"/>
      <c r="CH1105" s="35"/>
      <c r="CI1105" s="4"/>
      <c r="CJ1105" s="145"/>
      <c r="CK1105" s="4"/>
      <c r="CL1105" s="4"/>
      <c r="CM1105" s="4"/>
      <c r="CN1105" s="4"/>
      <c r="CP1105" s="29"/>
      <c r="CQ1105" s="33"/>
      <c r="CR1105" s="78"/>
      <c r="CS1105" s="78"/>
      <c r="CT1105" s="78"/>
      <c r="CU1105" s="78"/>
      <c r="CV1105" s="78"/>
      <c r="CW1105" s="78"/>
      <c r="CX1105" s="78"/>
      <c r="CY1105" s="78"/>
      <c r="CZ1105" s="78"/>
      <c r="DA1105" s="78"/>
      <c r="DB1105" s="78"/>
      <c r="DC1105" s="78"/>
      <c r="DD1105" s="78"/>
      <c r="DE1105" s="78"/>
      <c r="DF1105" s="78"/>
      <c r="DG1105" s="78"/>
      <c r="DH1105" s="78"/>
      <c r="DI1105" s="78"/>
      <c r="DJ1105" s="78"/>
      <c r="DK1105" s="78"/>
      <c r="DL1105" s="78"/>
      <c r="DM1105" s="78"/>
      <c r="DN1105" s="78"/>
      <c r="DO1105" s="78"/>
      <c r="DP1105" s="42"/>
      <c r="DQ1105" s="78"/>
      <c r="DR1105" s="101"/>
      <c r="DS1105" s="33"/>
      <c r="DT1105" s="29"/>
      <c r="DU1105" s="29"/>
      <c r="DV1105" s="29"/>
      <c r="DW1105" s="29"/>
      <c r="DX1105" s="29"/>
      <c r="DY1105" s="29"/>
      <c r="DZ1105" s="29"/>
      <c r="EA1105" s="29"/>
      <c r="EB1105" s="29"/>
      <c r="EC1105" s="29"/>
      <c r="ED1105" s="29"/>
      <c r="EE1105" s="29"/>
      <c r="EF1105" s="29"/>
      <c r="EG1105" s="29"/>
      <c r="EH1105" s="29"/>
      <c r="EI1105" s="29"/>
      <c r="EJ1105" s="29"/>
      <c r="EK1105" s="29"/>
      <c r="EL1105" s="29"/>
      <c r="EM1105" s="29"/>
      <c r="EN1105" s="29"/>
      <c r="EO1105" s="29"/>
      <c r="EP1105" s="29"/>
      <c r="EQ1105" s="29"/>
      <c r="ER1105" s="29"/>
      <c r="ES1105" s="29"/>
      <c r="ET1105" s="29"/>
      <c r="EU1105" s="29"/>
      <c r="EV1105" s="29"/>
      <c r="EW1105" s="29"/>
      <c r="EX1105" s="29"/>
      <c r="EY1105" s="29"/>
      <c r="EZ1105" s="29"/>
      <c r="FA1105" s="119"/>
      <c r="FB1105" s="119"/>
      <c r="FC1105" s="119"/>
      <c r="FD1105" s="119"/>
      <c r="FE1105" s="119"/>
      <c r="FF1105" s="119"/>
      <c r="FG1105" s="119"/>
      <c r="FH1105" s="119"/>
      <c r="FI1105" s="119"/>
    </row>
    <row r="1106" spans="1:165" s="45" customFormat="1" x14ac:dyDescent="0.25">
      <c r="A1106" s="29"/>
      <c r="B1106" s="35"/>
      <c r="C1106" s="35"/>
      <c r="D1106" s="4"/>
      <c r="E1106" s="35"/>
      <c r="F1106" s="4"/>
      <c r="G1106" s="35"/>
      <c r="I1106" s="35"/>
      <c r="K1106" s="11"/>
      <c r="M1106" s="4"/>
      <c r="N1106" s="46"/>
      <c r="P1106" s="35"/>
      <c r="Q1106" s="29"/>
      <c r="R1106" s="35"/>
      <c r="T1106" s="23"/>
      <c r="U1106" s="23"/>
      <c r="V1106" s="96"/>
      <c r="W1106" s="96"/>
      <c r="X1106" s="23"/>
      <c r="Y1106" s="96"/>
      <c r="Z1106" s="96"/>
      <c r="AA1106" s="23"/>
      <c r="AB1106" s="96"/>
      <c r="AC1106" s="96"/>
      <c r="AD1106" s="23"/>
      <c r="AE1106" s="96"/>
      <c r="AF1106" s="96"/>
      <c r="AG1106" s="23"/>
      <c r="AH1106" s="96"/>
      <c r="AI1106" s="96"/>
      <c r="AJ1106" s="23"/>
      <c r="AK1106" s="96"/>
      <c r="AL1106" s="96"/>
      <c r="AM1106" s="23"/>
      <c r="AN1106" s="96"/>
      <c r="AO1106" s="96"/>
      <c r="AP1106" s="23"/>
      <c r="AQ1106" s="96"/>
      <c r="AR1106" s="96"/>
      <c r="AS1106" s="23"/>
      <c r="AT1106" s="4"/>
      <c r="AU1106" s="4"/>
      <c r="AV1106" s="35"/>
      <c r="AW1106" s="4"/>
      <c r="AX1106" s="156"/>
      <c r="AY1106" s="104"/>
      <c r="AZ1106" s="7"/>
      <c r="BA1106" s="12"/>
      <c r="BB1106" s="12"/>
      <c r="BC1106" s="7"/>
      <c r="BD1106" s="12"/>
      <c r="BE1106" s="12"/>
      <c r="BF1106" s="4"/>
      <c r="BG1106" s="12"/>
      <c r="BH1106" s="36"/>
      <c r="BI1106" s="147"/>
      <c r="BJ1106" s="12"/>
      <c r="BK1106" s="36"/>
      <c r="BL1106" s="147"/>
      <c r="BM1106" s="12"/>
      <c r="BN1106" s="36"/>
      <c r="BO1106" s="147"/>
      <c r="BP1106" s="160"/>
      <c r="BQ1106" s="14"/>
      <c r="BR1106" s="4"/>
      <c r="BS1106" s="4"/>
      <c r="BU1106" s="147"/>
      <c r="BV1106" s="4"/>
      <c r="BW1106" s="4"/>
      <c r="BX1106" s="147"/>
      <c r="BY1106" s="4"/>
      <c r="CA1106" s="147"/>
      <c r="CB1106" s="4"/>
      <c r="CD1106" s="147"/>
      <c r="CF1106" s="4"/>
      <c r="CG1106" s="9"/>
      <c r="CH1106" s="35"/>
      <c r="CI1106" s="4"/>
      <c r="CJ1106" s="145"/>
      <c r="CK1106" s="4"/>
      <c r="CL1106" s="4"/>
      <c r="CM1106" s="4"/>
      <c r="CN1106" s="4"/>
      <c r="CP1106" s="29"/>
      <c r="CQ1106" s="33"/>
      <c r="CR1106" s="78"/>
      <c r="CS1106" s="78"/>
      <c r="CT1106" s="78"/>
      <c r="CU1106" s="78"/>
      <c r="CV1106" s="78"/>
      <c r="CW1106" s="78"/>
      <c r="CX1106" s="78"/>
      <c r="CY1106" s="78"/>
      <c r="CZ1106" s="78"/>
      <c r="DA1106" s="78"/>
      <c r="DB1106" s="78"/>
      <c r="DC1106" s="78"/>
      <c r="DD1106" s="78"/>
      <c r="DE1106" s="78"/>
      <c r="DF1106" s="78"/>
      <c r="DG1106" s="78"/>
      <c r="DH1106" s="78"/>
      <c r="DI1106" s="78"/>
      <c r="DJ1106" s="78"/>
      <c r="DK1106" s="78"/>
      <c r="DL1106" s="78"/>
      <c r="DM1106" s="78"/>
      <c r="DN1106" s="78"/>
      <c r="DO1106" s="78"/>
      <c r="DP1106" s="42"/>
      <c r="DQ1106" s="78"/>
      <c r="DR1106" s="101"/>
      <c r="DS1106" s="33"/>
      <c r="DT1106" s="29"/>
      <c r="DU1106" s="29"/>
      <c r="DV1106" s="29"/>
      <c r="DW1106" s="29"/>
      <c r="DX1106" s="29"/>
      <c r="DY1106" s="29"/>
      <c r="DZ1106" s="29"/>
      <c r="EA1106" s="29"/>
      <c r="EB1106" s="29"/>
      <c r="EC1106" s="29"/>
      <c r="ED1106" s="29"/>
      <c r="EE1106" s="29"/>
      <c r="EF1106" s="29"/>
      <c r="EG1106" s="29"/>
      <c r="EH1106" s="29"/>
      <c r="EI1106" s="29"/>
      <c r="EJ1106" s="29"/>
      <c r="EK1106" s="29"/>
      <c r="EL1106" s="29"/>
      <c r="EM1106" s="29"/>
      <c r="EN1106" s="29"/>
      <c r="EO1106" s="29"/>
      <c r="EP1106" s="29"/>
      <c r="EQ1106" s="29"/>
      <c r="ER1106" s="29"/>
      <c r="ES1106" s="29"/>
      <c r="ET1106" s="29"/>
      <c r="EU1106" s="29"/>
      <c r="EV1106" s="29"/>
      <c r="EW1106" s="29"/>
      <c r="EX1106" s="29"/>
      <c r="EY1106" s="29"/>
      <c r="EZ1106" s="29"/>
      <c r="FA1106" s="119"/>
      <c r="FB1106" s="119"/>
      <c r="FC1106" s="119"/>
      <c r="FD1106" s="119"/>
      <c r="FE1106" s="119"/>
      <c r="FF1106" s="119"/>
      <c r="FG1106" s="119"/>
      <c r="FH1106" s="119"/>
      <c r="FI1106" s="119"/>
    </row>
    <row r="1107" spans="1:165" s="45" customFormat="1" x14ac:dyDescent="0.25">
      <c r="A1107" s="29"/>
      <c r="B1107" s="35"/>
      <c r="C1107" s="35"/>
      <c r="D1107" s="4"/>
      <c r="E1107" s="35"/>
      <c r="F1107" s="4"/>
      <c r="G1107" s="35"/>
      <c r="I1107" s="35"/>
      <c r="K1107" s="11"/>
      <c r="M1107" s="4"/>
      <c r="N1107" s="46"/>
      <c r="P1107" s="35"/>
      <c r="Q1107" s="29"/>
      <c r="R1107" s="35"/>
      <c r="T1107" s="23"/>
      <c r="U1107" s="23"/>
      <c r="V1107" s="96"/>
      <c r="W1107" s="96"/>
      <c r="X1107" s="23"/>
      <c r="Y1107" s="96"/>
      <c r="Z1107" s="96"/>
      <c r="AA1107" s="23"/>
      <c r="AB1107" s="96"/>
      <c r="AC1107" s="96"/>
      <c r="AD1107" s="23"/>
      <c r="AE1107" s="96"/>
      <c r="AF1107" s="96"/>
      <c r="AG1107" s="23"/>
      <c r="AH1107" s="96"/>
      <c r="AI1107" s="96"/>
      <c r="AJ1107" s="23"/>
      <c r="AK1107" s="96"/>
      <c r="AL1107" s="96"/>
      <c r="AM1107" s="23"/>
      <c r="AN1107" s="96"/>
      <c r="AO1107" s="96"/>
      <c r="AP1107" s="23"/>
      <c r="AQ1107" s="96"/>
      <c r="AR1107" s="96"/>
      <c r="AS1107" s="23"/>
      <c r="AT1107" s="4"/>
      <c r="AU1107" s="4"/>
      <c r="AV1107" s="35"/>
      <c r="AW1107" s="4"/>
      <c r="AX1107" s="156"/>
      <c r="AY1107" s="104"/>
      <c r="AZ1107" s="7"/>
      <c r="BA1107" s="12"/>
      <c r="BB1107" s="12"/>
      <c r="BC1107" s="7"/>
      <c r="BD1107" s="12"/>
      <c r="BE1107" s="12"/>
      <c r="BF1107" s="4"/>
      <c r="BG1107" s="12"/>
      <c r="BH1107" s="36"/>
      <c r="BI1107" s="147"/>
      <c r="BJ1107" s="12"/>
      <c r="BK1107" s="36"/>
      <c r="BL1107" s="147"/>
      <c r="BM1107" s="12"/>
      <c r="BN1107" s="36"/>
      <c r="BO1107" s="147"/>
      <c r="BP1107" s="160"/>
      <c r="BQ1107" s="14"/>
      <c r="BR1107" s="4"/>
      <c r="BS1107" s="4"/>
      <c r="BU1107" s="147"/>
      <c r="BV1107" s="4"/>
      <c r="BW1107" s="4"/>
      <c r="BX1107" s="147"/>
      <c r="BY1107" s="4"/>
      <c r="CA1107" s="147"/>
      <c r="CB1107" s="4"/>
      <c r="CD1107" s="147"/>
      <c r="CF1107" s="4"/>
      <c r="CG1107" s="9"/>
      <c r="CH1107" s="35"/>
      <c r="CI1107" s="4"/>
      <c r="CJ1107" s="145"/>
      <c r="CK1107" s="4"/>
      <c r="CL1107" s="4"/>
      <c r="CM1107" s="4"/>
      <c r="CN1107" s="4"/>
      <c r="CP1107" s="29"/>
      <c r="CQ1107" s="33"/>
      <c r="CR1107" s="78"/>
      <c r="CS1107" s="78"/>
      <c r="CT1107" s="78"/>
      <c r="CU1107" s="78"/>
      <c r="CV1107" s="78"/>
      <c r="CW1107" s="78"/>
      <c r="CX1107" s="78"/>
      <c r="CY1107" s="78"/>
      <c r="CZ1107" s="78"/>
      <c r="DA1107" s="78"/>
      <c r="DB1107" s="78"/>
      <c r="DC1107" s="78"/>
      <c r="DD1107" s="78"/>
      <c r="DE1107" s="78"/>
      <c r="DF1107" s="78"/>
      <c r="DG1107" s="78"/>
      <c r="DH1107" s="78"/>
      <c r="DI1107" s="78"/>
      <c r="DJ1107" s="78"/>
      <c r="DK1107" s="78"/>
      <c r="DL1107" s="78"/>
      <c r="DM1107" s="78"/>
      <c r="DN1107" s="78"/>
      <c r="DO1107" s="78"/>
      <c r="DP1107" s="42"/>
      <c r="DQ1107" s="78"/>
      <c r="DR1107" s="101"/>
      <c r="DS1107" s="33"/>
      <c r="DT1107" s="29"/>
      <c r="DU1107" s="29"/>
      <c r="DV1107" s="29"/>
      <c r="DW1107" s="29"/>
      <c r="DX1107" s="29"/>
      <c r="DY1107" s="29"/>
      <c r="DZ1107" s="29"/>
      <c r="EA1107" s="29"/>
      <c r="EB1107" s="29"/>
      <c r="EC1107" s="29"/>
      <c r="ED1107" s="29"/>
      <c r="EE1107" s="29"/>
      <c r="EF1107" s="29"/>
      <c r="EG1107" s="29"/>
      <c r="EH1107" s="29"/>
      <c r="EI1107" s="29"/>
      <c r="EJ1107" s="29"/>
      <c r="EK1107" s="29"/>
      <c r="EL1107" s="29"/>
      <c r="EM1107" s="29"/>
      <c r="EN1107" s="29"/>
      <c r="EO1107" s="29"/>
      <c r="EP1107" s="29"/>
      <c r="EQ1107" s="29"/>
      <c r="ER1107" s="29"/>
      <c r="ES1107" s="29"/>
      <c r="ET1107" s="29"/>
      <c r="EU1107" s="29"/>
      <c r="EV1107" s="29"/>
      <c r="EW1107" s="29"/>
      <c r="EX1107" s="29"/>
      <c r="EY1107" s="29"/>
      <c r="EZ1107" s="29"/>
      <c r="FA1107" s="119"/>
      <c r="FB1107" s="119"/>
      <c r="FC1107" s="119"/>
      <c r="FD1107" s="119"/>
      <c r="FE1107" s="119"/>
      <c r="FF1107" s="119"/>
      <c r="FG1107" s="119"/>
      <c r="FH1107" s="119"/>
      <c r="FI1107" s="119"/>
    </row>
    <row r="1108" spans="1:165" s="45" customFormat="1" x14ac:dyDescent="0.25">
      <c r="A1108" s="29"/>
      <c r="B1108" s="35"/>
      <c r="C1108" s="35"/>
      <c r="D1108" s="4"/>
      <c r="E1108" s="35"/>
      <c r="F1108" s="4"/>
      <c r="G1108" s="35"/>
      <c r="I1108" s="35"/>
      <c r="K1108" s="11"/>
      <c r="M1108" s="4"/>
      <c r="N1108" s="46"/>
      <c r="P1108" s="35"/>
      <c r="Q1108" s="29"/>
      <c r="R1108" s="35"/>
      <c r="T1108" s="23"/>
      <c r="U1108" s="23"/>
      <c r="V1108" s="96"/>
      <c r="W1108" s="96"/>
      <c r="X1108" s="23"/>
      <c r="Y1108" s="96"/>
      <c r="Z1108" s="96"/>
      <c r="AA1108" s="23"/>
      <c r="AB1108" s="96"/>
      <c r="AC1108" s="96"/>
      <c r="AD1108" s="23"/>
      <c r="AE1108" s="96"/>
      <c r="AF1108" s="96"/>
      <c r="AG1108" s="23"/>
      <c r="AH1108" s="96"/>
      <c r="AI1108" s="96"/>
      <c r="AJ1108" s="23"/>
      <c r="AK1108" s="96"/>
      <c r="AL1108" s="96"/>
      <c r="AM1108" s="23"/>
      <c r="AN1108" s="96"/>
      <c r="AO1108" s="96"/>
      <c r="AP1108" s="23"/>
      <c r="AQ1108" s="96"/>
      <c r="AR1108" s="96"/>
      <c r="AS1108" s="23"/>
      <c r="AT1108" s="4"/>
      <c r="AU1108" s="4"/>
      <c r="AV1108" s="35"/>
      <c r="AW1108" s="4"/>
      <c r="AX1108" s="156"/>
      <c r="AY1108" s="104"/>
      <c r="AZ1108" s="7"/>
      <c r="BA1108" s="12"/>
      <c r="BB1108" s="12"/>
      <c r="BC1108" s="7"/>
      <c r="BD1108" s="12"/>
      <c r="BE1108" s="12"/>
      <c r="BF1108" s="4"/>
      <c r="BG1108" s="12"/>
      <c r="BH1108" s="36"/>
      <c r="BI1108" s="147"/>
      <c r="BJ1108" s="12"/>
      <c r="BK1108" s="36"/>
      <c r="BL1108" s="147"/>
      <c r="BM1108" s="12"/>
      <c r="BN1108" s="36"/>
      <c r="BO1108" s="147"/>
      <c r="BP1108" s="160"/>
      <c r="BQ1108" s="14"/>
      <c r="BR1108" s="4"/>
      <c r="BS1108" s="4"/>
      <c r="BU1108" s="147"/>
      <c r="BV1108" s="4"/>
      <c r="BW1108" s="4"/>
      <c r="BX1108" s="147"/>
      <c r="BY1108" s="4"/>
      <c r="CA1108" s="147"/>
      <c r="CB1108" s="4"/>
      <c r="CD1108" s="147"/>
      <c r="CF1108" s="4"/>
      <c r="CG1108" s="9"/>
      <c r="CH1108" s="35"/>
      <c r="CI1108" s="4"/>
      <c r="CJ1108" s="145"/>
      <c r="CK1108" s="4"/>
      <c r="CL1108" s="4"/>
      <c r="CM1108" s="4"/>
      <c r="CN1108" s="4"/>
      <c r="CP1108" s="29"/>
      <c r="CQ1108" s="33"/>
      <c r="CR1108" s="78"/>
      <c r="CS1108" s="78"/>
      <c r="CT1108" s="78"/>
      <c r="CU1108" s="78"/>
      <c r="CV1108" s="78"/>
      <c r="CW1108" s="78"/>
      <c r="CX1108" s="78"/>
      <c r="CY1108" s="78"/>
      <c r="CZ1108" s="78"/>
      <c r="DA1108" s="78"/>
      <c r="DB1108" s="78"/>
      <c r="DC1108" s="78"/>
      <c r="DD1108" s="78"/>
      <c r="DE1108" s="78"/>
      <c r="DF1108" s="78"/>
      <c r="DG1108" s="78"/>
      <c r="DH1108" s="78"/>
      <c r="DI1108" s="78"/>
      <c r="DJ1108" s="78"/>
      <c r="DK1108" s="78"/>
      <c r="DL1108" s="78"/>
      <c r="DM1108" s="78"/>
      <c r="DN1108" s="78"/>
      <c r="DO1108" s="78"/>
      <c r="DP1108" s="42"/>
      <c r="DQ1108" s="78"/>
      <c r="DR1108" s="101"/>
      <c r="DS1108" s="33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119"/>
      <c r="FB1108" s="119"/>
      <c r="FC1108" s="119"/>
      <c r="FD1108" s="119"/>
      <c r="FE1108" s="119"/>
      <c r="FF1108" s="119"/>
      <c r="FG1108" s="119"/>
      <c r="FH1108" s="119"/>
      <c r="FI1108" s="119"/>
    </row>
    <row r="1109" spans="1:165" s="45" customFormat="1" x14ac:dyDescent="0.25">
      <c r="A1109" s="29"/>
      <c r="B1109" s="35"/>
      <c r="C1109" s="35"/>
      <c r="D1109" s="4"/>
      <c r="E1109" s="35"/>
      <c r="F1109" s="4"/>
      <c r="G1109" s="35"/>
      <c r="I1109" s="35"/>
      <c r="K1109" s="11"/>
      <c r="M1109" s="4"/>
      <c r="N1109" s="46"/>
      <c r="P1109" s="35"/>
      <c r="Q1109" s="29"/>
      <c r="R1109" s="35"/>
      <c r="T1109" s="23"/>
      <c r="U1109" s="23"/>
      <c r="V1109" s="96"/>
      <c r="W1109" s="96"/>
      <c r="X1109" s="23"/>
      <c r="Y1109" s="96"/>
      <c r="Z1109" s="96"/>
      <c r="AA1109" s="23"/>
      <c r="AB1109" s="96"/>
      <c r="AC1109" s="96"/>
      <c r="AD1109" s="23"/>
      <c r="AE1109" s="96"/>
      <c r="AF1109" s="96"/>
      <c r="AG1109" s="23"/>
      <c r="AH1109" s="96"/>
      <c r="AI1109" s="96"/>
      <c r="AJ1109" s="23"/>
      <c r="AK1109" s="96"/>
      <c r="AL1109" s="96"/>
      <c r="AM1109" s="23"/>
      <c r="AN1109" s="96"/>
      <c r="AO1109" s="96"/>
      <c r="AP1109" s="23"/>
      <c r="AQ1109" s="96"/>
      <c r="AR1109" s="96"/>
      <c r="AS1109" s="23"/>
      <c r="AT1109" s="4"/>
      <c r="AU1109" s="4"/>
      <c r="AV1109" s="35"/>
      <c r="AW1109" s="4"/>
      <c r="AX1109" s="156"/>
      <c r="AY1109" s="104"/>
      <c r="AZ1109" s="7"/>
      <c r="BA1109" s="12"/>
      <c r="BB1109" s="12"/>
      <c r="BC1109" s="7"/>
      <c r="BD1109" s="12"/>
      <c r="BE1109" s="12"/>
      <c r="BF1109" s="4"/>
      <c r="BG1109" s="12"/>
      <c r="BH1109" s="36"/>
      <c r="BI1109" s="147"/>
      <c r="BJ1109" s="12"/>
      <c r="BK1109" s="36"/>
      <c r="BL1109" s="147"/>
      <c r="BM1109" s="12"/>
      <c r="BN1109" s="36"/>
      <c r="BO1109" s="147"/>
      <c r="BP1109" s="160"/>
      <c r="BQ1109" s="14"/>
      <c r="BR1109" s="4"/>
      <c r="BS1109" s="4"/>
      <c r="BU1109" s="147"/>
      <c r="BV1109" s="4"/>
      <c r="BW1109" s="4"/>
      <c r="BX1109" s="147"/>
      <c r="BY1109" s="4"/>
      <c r="CA1109" s="147"/>
      <c r="CB1109" s="4"/>
      <c r="CD1109" s="147"/>
      <c r="CF1109" s="4"/>
      <c r="CG1109" s="9"/>
      <c r="CH1109" s="35"/>
      <c r="CI1109" s="4"/>
      <c r="CJ1109" s="145"/>
      <c r="CK1109" s="4"/>
      <c r="CL1109" s="4"/>
      <c r="CM1109" s="4"/>
      <c r="CN1109" s="4"/>
      <c r="CP1109" s="29"/>
      <c r="CQ1109" s="33"/>
      <c r="CR1109" s="78"/>
      <c r="CS1109" s="78"/>
      <c r="CT1109" s="78"/>
      <c r="CU1109" s="78"/>
      <c r="CV1109" s="78"/>
      <c r="CW1109" s="78"/>
      <c r="CX1109" s="78"/>
      <c r="CY1109" s="78"/>
      <c r="CZ1109" s="78"/>
      <c r="DA1109" s="78"/>
      <c r="DB1109" s="78"/>
      <c r="DC1109" s="78"/>
      <c r="DD1109" s="78"/>
      <c r="DE1109" s="78"/>
      <c r="DF1109" s="78"/>
      <c r="DG1109" s="78"/>
      <c r="DH1109" s="78"/>
      <c r="DI1109" s="78"/>
      <c r="DJ1109" s="78"/>
      <c r="DK1109" s="78"/>
      <c r="DL1109" s="78"/>
      <c r="DM1109" s="78"/>
      <c r="DN1109" s="78"/>
      <c r="DO1109" s="78"/>
      <c r="DP1109" s="42"/>
      <c r="DQ1109" s="78"/>
      <c r="DR1109" s="101"/>
      <c r="DS1109" s="33"/>
      <c r="DT1109" s="29"/>
      <c r="DU1109" s="29"/>
      <c r="DV1109" s="29"/>
      <c r="DW1109" s="29"/>
      <c r="DX1109" s="29"/>
      <c r="DY1109" s="29"/>
      <c r="DZ1109" s="29"/>
      <c r="EA1109" s="29"/>
      <c r="EB1109" s="29"/>
      <c r="EC1109" s="29"/>
      <c r="ED1109" s="29"/>
      <c r="EE1109" s="29"/>
      <c r="EF1109" s="29"/>
      <c r="EG1109" s="29"/>
      <c r="EH1109" s="29"/>
      <c r="EI1109" s="29"/>
      <c r="EJ1109" s="29"/>
      <c r="EK1109" s="29"/>
      <c r="EL1109" s="29"/>
      <c r="EM1109" s="29"/>
      <c r="EN1109" s="29"/>
      <c r="EO1109" s="29"/>
      <c r="EP1109" s="29"/>
      <c r="EQ1109" s="29"/>
      <c r="ER1109" s="29"/>
      <c r="ES1109" s="29"/>
      <c r="ET1109" s="29"/>
      <c r="EU1109" s="29"/>
      <c r="EV1109" s="29"/>
      <c r="EW1109" s="29"/>
      <c r="EX1109" s="29"/>
      <c r="EY1109" s="29"/>
      <c r="EZ1109" s="29"/>
      <c r="FA1109" s="119"/>
      <c r="FB1109" s="119"/>
      <c r="FC1109" s="119"/>
      <c r="FD1109" s="119"/>
      <c r="FE1109" s="119"/>
      <c r="FF1109" s="119"/>
      <c r="FG1109" s="119"/>
      <c r="FH1109" s="119"/>
      <c r="FI1109" s="119"/>
    </row>
    <row r="1110" spans="1:165" s="45" customFormat="1" x14ac:dyDescent="0.25">
      <c r="A1110" s="29"/>
      <c r="B1110" s="35"/>
      <c r="C1110" s="35"/>
      <c r="D1110" s="4"/>
      <c r="E1110" s="35"/>
      <c r="F1110" s="4"/>
      <c r="G1110" s="35"/>
      <c r="I1110" s="35"/>
      <c r="K1110" s="11"/>
      <c r="M1110" s="4"/>
      <c r="N1110" s="46"/>
      <c r="P1110" s="35"/>
      <c r="Q1110" s="29"/>
      <c r="R1110" s="35"/>
      <c r="T1110" s="23"/>
      <c r="U1110" s="23"/>
      <c r="V1110" s="96"/>
      <c r="W1110" s="96"/>
      <c r="X1110" s="23"/>
      <c r="Y1110" s="96"/>
      <c r="Z1110" s="96"/>
      <c r="AA1110" s="23"/>
      <c r="AB1110" s="96"/>
      <c r="AC1110" s="96"/>
      <c r="AD1110" s="23"/>
      <c r="AE1110" s="96"/>
      <c r="AF1110" s="96"/>
      <c r="AG1110" s="23"/>
      <c r="AH1110" s="96"/>
      <c r="AI1110" s="96"/>
      <c r="AJ1110" s="23"/>
      <c r="AK1110" s="96"/>
      <c r="AL1110" s="96"/>
      <c r="AM1110" s="23"/>
      <c r="AN1110" s="96"/>
      <c r="AO1110" s="96"/>
      <c r="AP1110" s="23"/>
      <c r="AQ1110" s="96"/>
      <c r="AR1110" s="96"/>
      <c r="AS1110" s="23"/>
      <c r="AT1110" s="4"/>
      <c r="AU1110" s="4"/>
      <c r="AV1110" s="35"/>
      <c r="AW1110" s="4"/>
      <c r="AX1110" s="156"/>
      <c r="AY1110" s="104"/>
      <c r="AZ1110" s="7"/>
      <c r="BA1110" s="12"/>
      <c r="BB1110" s="12"/>
      <c r="BC1110" s="7"/>
      <c r="BD1110" s="12"/>
      <c r="BE1110" s="12"/>
      <c r="BF1110" s="4"/>
      <c r="BG1110" s="12"/>
      <c r="BH1110" s="36"/>
      <c r="BI1110" s="147"/>
      <c r="BJ1110" s="12"/>
      <c r="BK1110" s="36"/>
      <c r="BL1110" s="147"/>
      <c r="BM1110" s="12"/>
      <c r="BN1110" s="36"/>
      <c r="BO1110" s="147"/>
      <c r="BP1110" s="160"/>
      <c r="BQ1110" s="14"/>
      <c r="BR1110" s="4"/>
      <c r="BS1110" s="4"/>
      <c r="BU1110" s="147"/>
      <c r="BV1110" s="4"/>
      <c r="BW1110" s="4"/>
      <c r="BX1110" s="147"/>
      <c r="BY1110" s="4"/>
      <c r="CA1110" s="147"/>
      <c r="CB1110" s="4"/>
      <c r="CD1110" s="147"/>
      <c r="CF1110" s="4"/>
      <c r="CG1110" s="9"/>
      <c r="CH1110" s="35"/>
      <c r="CI1110" s="4"/>
      <c r="CJ1110" s="145"/>
      <c r="CK1110" s="4"/>
      <c r="CL1110" s="4"/>
      <c r="CM1110" s="4"/>
      <c r="CN1110" s="4"/>
      <c r="CP1110" s="29"/>
      <c r="CQ1110" s="33"/>
      <c r="CR1110" s="78"/>
      <c r="CS1110" s="78"/>
      <c r="CT1110" s="78"/>
      <c r="CU1110" s="78"/>
      <c r="CV1110" s="78"/>
      <c r="CW1110" s="78"/>
      <c r="CX1110" s="78"/>
      <c r="CY1110" s="78"/>
      <c r="CZ1110" s="78"/>
      <c r="DA1110" s="78"/>
      <c r="DB1110" s="78"/>
      <c r="DC1110" s="78"/>
      <c r="DD1110" s="78"/>
      <c r="DE1110" s="78"/>
      <c r="DF1110" s="78"/>
      <c r="DG1110" s="78"/>
      <c r="DH1110" s="78"/>
      <c r="DI1110" s="78"/>
      <c r="DJ1110" s="78"/>
      <c r="DK1110" s="78"/>
      <c r="DL1110" s="78"/>
      <c r="DM1110" s="78"/>
      <c r="DN1110" s="78"/>
      <c r="DO1110" s="78"/>
      <c r="DP1110" s="42"/>
      <c r="DQ1110" s="78"/>
      <c r="DR1110" s="101"/>
      <c r="DS1110" s="33"/>
      <c r="DT1110" s="29"/>
      <c r="DU1110" s="29"/>
      <c r="DV1110" s="29"/>
      <c r="DW1110" s="29"/>
      <c r="DX1110" s="29"/>
      <c r="DY1110" s="29"/>
      <c r="DZ1110" s="29"/>
      <c r="EA1110" s="29"/>
      <c r="EB1110" s="29"/>
      <c r="EC1110" s="29"/>
      <c r="ED1110" s="29"/>
      <c r="EE1110" s="29"/>
      <c r="EF1110" s="29"/>
      <c r="EG1110" s="29"/>
      <c r="EH1110" s="29"/>
      <c r="EI1110" s="29"/>
      <c r="EJ1110" s="29"/>
      <c r="EK1110" s="29"/>
      <c r="EL1110" s="29"/>
      <c r="EM1110" s="29"/>
      <c r="EN1110" s="29"/>
      <c r="EO1110" s="29"/>
      <c r="EP1110" s="29"/>
      <c r="EQ1110" s="29"/>
      <c r="ER1110" s="29"/>
      <c r="ES1110" s="29"/>
      <c r="ET1110" s="29"/>
      <c r="EU1110" s="29"/>
      <c r="EV1110" s="29"/>
      <c r="EW1110" s="29"/>
      <c r="EX1110" s="29"/>
      <c r="EY1110" s="29"/>
      <c r="EZ1110" s="29"/>
      <c r="FA1110" s="119"/>
      <c r="FB1110" s="119"/>
      <c r="FC1110" s="119"/>
      <c r="FD1110" s="119"/>
      <c r="FE1110" s="119"/>
      <c r="FF1110" s="119"/>
      <c r="FG1110" s="119"/>
      <c r="FH1110" s="119"/>
      <c r="FI1110" s="119"/>
    </row>
    <row r="1111" spans="1:165" s="45" customFormat="1" x14ac:dyDescent="0.25">
      <c r="A1111" s="29"/>
      <c r="B1111" s="35"/>
      <c r="C1111" s="35"/>
      <c r="D1111" s="4"/>
      <c r="E1111" s="35"/>
      <c r="F1111" s="4"/>
      <c r="G1111" s="35"/>
      <c r="I1111" s="35"/>
      <c r="K1111" s="11"/>
      <c r="M1111" s="4"/>
      <c r="N1111" s="46"/>
      <c r="P1111" s="35"/>
      <c r="Q1111" s="29"/>
      <c r="R1111" s="35"/>
      <c r="T1111" s="23"/>
      <c r="U1111" s="23"/>
      <c r="V1111" s="96"/>
      <c r="W1111" s="96"/>
      <c r="X1111" s="23"/>
      <c r="Y1111" s="96"/>
      <c r="Z1111" s="96"/>
      <c r="AA1111" s="23"/>
      <c r="AB1111" s="96"/>
      <c r="AC1111" s="96"/>
      <c r="AD1111" s="23"/>
      <c r="AE1111" s="96"/>
      <c r="AF1111" s="96"/>
      <c r="AG1111" s="23"/>
      <c r="AH1111" s="96"/>
      <c r="AI1111" s="96"/>
      <c r="AJ1111" s="23"/>
      <c r="AK1111" s="96"/>
      <c r="AL1111" s="96"/>
      <c r="AM1111" s="23"/>
      <c r="AN1111" s="96"/>
      <c r="AO1111" s="96"/>
      <c r="AP1111" s="23"/>
      <c r="AQ1111" s="96"/>
      <c r="AR1111" s="96"/>
      <c r="AS1111" s="23"/>
      <c r="AT1111" s="4"/>
      <c r="AU1111" s="4"/>
      <c r="AV1111" s="35"/>
      <c r="AW1111" s="4"/>
      <c r="AX1111" s="156"/>
      <c r="AY1111" s="104"/>
      <c r="AZ1111" s="7"/>
      <c r="BA1111" s="12"/>
      <c r="BB1111" s="12"/>
      <c r="BC1111" s="7"/>
      <c r="BD1111" s="12"/>
      <c r="BE1111" s="12"/>
      <c r="BF1111" s="4"/>
      <c r="BG1111" s="12"/>
      <c r="BH1111" s="36"/>
      <c r="BI1111" s="147"/>
      <c r="BJ1111" s="12"/>
      <c r="BK1111" s="36"/>
      <c r="BL1111" s="147"/>
      <c r="BM1111" s="12"/>
      <c r="BN1111" s="36"/>
      <c r="BO1111" s="147"/>
      <c r="BP1111" s="160"/>
      <c r="BQ1111" s="14"/>
      <c r="BR1111" s="4"/>
      <c r="BS1111" s="4"/>
      <c r="BU1111" s="147"/>
      <c r="BV1111" s="4"/>
      <c r="BW1111" s="4"/>
      <c r="BX1111" s="147"/>
      <c r="BY1111" s="4"/>
      <c r="CA1111" s="147"/>
      <c r="CB1111" s="4"/>
      <c r="CD1111" s="147"/>
      <c r="CF1111" s="4"/>
      <c r="CG1111" s="9"/>
      <c r="CH1111" s="35"/>
      <c r="CI1111" s="4"/>
      <c r="CJ1111" s="145"/>
      <c r="CK1111" s="4"/>
      <c r="CL1111" s="4"/>
      <c r="CM1111" s="4"/>
      <c r="CN1111" s="4"/>
      <c r="CP1111" s="29"/>
      <c r="CQ1111" s="33"/>
      <c r="CR1111" s="78"/>
      <c r="CS1111" s="78"/>
      <c r="CT1111" s="78"/>
      <c r="CU1111" s="78"/>
      <c r="CV1111" s="78"/>
      <c r="CW1111" s="78"/>
      <c r="CX1111" s="78"/>
      <c r="CY1111" s="78"/>
      <c r="CZ1111" s="78"/>
      <c r="DA1111" s="78"/>
      <c r="DB1111" s="78"/>
      <c r="DC1111" s="78"/>
      <c r="DD1111" s="78"/>
      <c r="DE1111" s="78"/>
      <c r="DF1111" s="78"/>
      <c r="DG1111" s="78"/>
      <c r="DH1111" s="78"/>
      <c r="DI1111" s="78"/>
      <c r="DJ1111" s="78"/>
      <c r="DK1111" s="78"/>
      <c r="DL1111" s="78"/>
      <c r="DM1111" s="78"/>
      <c r="DN1111" s="78"/>
      <c r="DO1111" s="78"/>
      <c r="DP1111" s="42"/>
      <c r="DQ1111" s="78"/>
      <c r="DR1111" s="101"/>
      <c r="DS1111" s="33"/>
      <c r="DT1111" s="29"/>
      <c r="DU1111" s="29"/>
      <c r="DV1111" s="29"/>
      <c r="DW1111" s="29"/>
      <c r="DX1111" s="29"/>
      <c r="DY1111" s="29"/>
      <c r="DZ1111" s="29"/>
      <c r="EA1111" s="29"/>
      <c r="EB1111" s="29"/>
      <c r="EC1111" s="29"/>
      <c r="ED1111" s="29"/>
      <c r="EE1111" s="29"/>
      <c r="EF1111" s="29"/>
      <c r="EG1111" s="29"/>
      <c r="EH1111" s="29"/>
      <c r="EI1111" s="29"/>
      <c r="EJ1111" s="29"/>
      <c r="EK1111" s="29"/>
      <c r="EL1111" s="29"/>
      <c r="EM1111" s="29"/>
      <c r="EN1111" s="29"/>
      <c r="EO1111" s="29"/>
      <c r="EP1111" s="29"/>
      <c r="EQ1111" s="29"/>
      <c r="ER1111" s="29"/>
      <c r="ES1111" s="29"/>
      <c r="ET1111" s="29"/>
      <c r="EU1111" s="29"/>
      <c r="EV1111" s="29"/>
      <c r="EW1111" s="29"/>
      <c r="EX1111" s="29"/>
      <c r="EY1111" s="29"/>
      <c r="EZ1111" s="29"/>
      <c r="FA1111" s="119"/>
      <c r="FB1111" s="119"/>
      <c r="FC1111" s="119"/>
      <c r="FD1111" s="119"/>
      <c r="FE1111" s="119"/>
      <c r="FF1111" s="119"/>
      <c r="FG1111" s="119"/>
      <c r="FH1111" s="119"/>
      <c r="FI1111" s="119"/>
    </row>
    <row r="1112" spans="1:165" s="45" customFormat="1" x14ac:dyDescent="0.25">
      <c r="A1112" s="29"/>
      <c r="B1112" s="35"/>
      <c r="C1112" s="35"/>
      <c r="D1112" s="4"/>
      <c r="E1112" s="35"/>
      <c r="F1112" s="4"/>
      <c r="G1112" s="35"/>
      <c r="I1112" s="35"/>
      <c r="K1112" s="11"/>
      <c r="M1112" s="4"/>
      <c r="N1112" s="46"/>
      <c r="P1112" s="35"/>
      <c r="Q1112" s="29"/>
      <c r="R1112" s="35"/>
      <c r="T1112" s="23"/>
      <c r="U1112" s="23"/>
      <c r="V1112" s="96"/>
      <c r="W1112" s="96"/>
      <c r="X1112" s="23"/>
      <c r="Y1112" s="96"/>
      <c r="Z1112" s="96"/>
      <c r="AA1112" s="23"/>
      <c r="AB1112" s="96"/>
      <c r="AC1112" s="96"/>
      <c r="AD1112" s="23"/>
      <c r="AE1112" s="96"/>
      <c r="AF1112" s="96"/>
      <c r="AG1112" s="23"/>
      <c r="AH1112" s="96"/>
      <c r="AI1112" s="96"/>
      <c r="AJ1112" s="23"/>
      <c r="AK1112" s="96"/>
      <c r="AL1112" s="96"/>
      <c r="AM1112" s="23"/>
      <c r="AN1112" s="96"/>
      <c r="AO1112" s="96"/>
      <c r="AP1112" s="23"/>
      <c r="AQ1112" s="96"/>
      <c r="AR1112" s="96"/>
      <c r="AS1112" s="23"/>
      <c r="AT1112" s="4"/>
      <c r="AU1112" s="4"/>
      <c r="AV1112" s="35"/>
      <c r="AW1112" s="4"/>
      <c r="AX1112" s="156"/>
      <c r="AY1112" s="104"/>
      <c r="AZ1112" s="7"/>
      <c r="BA1112" s="12"/>
      <c r="BB1112" s="12"/>
      <c r="BC1112" s="7"/>
      <c r="BD1112" s="12"/>
      <c r="BE1112" s="12"/>
      <c r="BF1112" s="4"/>
      <c r="BG1112" s="12"/>
      <c r="BH1112" s="36"/>
      <c r="BI1112" s="147"/>
      <c r="BJ1112" s="12"/>
      <c r="BK1112" s="36"/>
      <c r="BL1112" s="147"/>
      <c r="BM1112" s="12"/>
      <c r="BN1112" s="36"/>
      <c r="BO1112" s="147"/>
      <c r="BP1112" s="160"/>
      <c r="BQ1112" s="14"/>
      <c r="BR1112" s="4"/>
      <c r="BS1112" s="4"/>
      <c r="BU1112" s="147"/>
      <c r="BV1112" s="4"/>
      <c r="BW1112" s="4"/>
      <c r="BX1112" s="147"/>
      <c r="BY1112" s="4"/>
      <c r="CA1112" s="147"/>
      <c r="CB1112" s="4"/>
      <c r="CD1112" s="147"/>
      <c r="CF1112" s="4"/>
      <c r="CG1112" s="9"/>
      <c r="CH1112" s="35"/>
      <c r="CI1112" s="4"/>
      <c r="CJ1112" s="145"/>
      <c r="CK1112" s="4"/>
      <c r="CL1112" s="4"/>
      <c r="CM1112" s="4"/>
      <c r="CN1112" s="4"/>
      <c r="CP1112" s="29"/>
      <c r="CQ1112" s="33"/>
      <c r="CR1112" s="78"/>
      <c r="CS1112" s="78"/>
      <c r="CT1112" s="78"/>
      <c r="CU1112" s="78"/>
      <c r="CV1112" s="78"/>
      <c r="CW1112" s="78"/>
      <c r="CX1112" s="78"/>
      <c r="CY1112" s="78"/>
      <c r="CZ1112" s="78"/>
      <c r="DA1112" s="78"/>
      <c r="DB1112" s="78"/>
      <c r="DC1112" s="78"/>
      <c r="DD1112" s="78"/>
      <c r="DE1112" s="78"/>
      <c r="DF1112" s="78"/>
      <c r="DG1112" s="78"/>
      <c r="DH1112" s="78"/>
      <c r="DI1112" s="78"/>
      <c r="DJ1112" s="78"/>
      <c r="DK1112" s="78"/>
      <c r="DL1112" s="78"/>
      <c r="DM1112" s="78"/>
      <c r="DN1112" s="78"/>
      <c r="DO1112" s="78"/>
      <c r="DP1112" s="42"/>
      <c r="DQ1112" s="78"/>
      <c r="DR1112" s="101"/>
      <c r="DS1112" s="33"/>
      <c r="DT1112" s="29"/>
      <c r="DU1112" s="29"/>
      <c r="DV1112" s="29"/>
      <c r="DW1112" s="29"/>
      <c r="DX1112" s="29"/>
      <c r="DY1112" s="29"/>
      <c r="DZ1112" s="29"/>
      <c r="EA1112" s="29"/>
      <c r="EB1112" s="29"/>
      <c r="EC1112" s="29"/>
      <c r="ED1112" s="29"/>
      <c r="EE1112" s="29"/>
      <c r="EF1112" s="29"/>
      <c r="EG1112" s="29"/>
      <c r="EH1112" s="29"/>
      <c r="EI1112" s="29"/>
      <c r="EJ1112" s="29"/>
      <c r="EK1112" s="29"/>
      <c r="EL1112" s="29"/>
      <c r="EM1112" s="29"/>
      <c r="EN1112" s="29"/>
      <c r="EO1112" s="29"/>
      <c r="EP1112" s="29"/>
      <c r="EQ1112" s="29"/>
      <c r="ER1112" s="29"/>
      <c r="ES1112" s="29"/>
      <c r="ET1112" s="29"/>
      <c r="EU1112" s="29"/>
      <c r="EV1112" s="29"/>
      <c r="EW1112" s="29"/>
      <c r="EX1112" s="29"/>
      <c r="EY1112" s="29"/>
      <c r="EZ1112" s="29"/>
      <c r="FA1112" s="119"/>
      <c r="FB1112" s="119"/>
      <c r="FC1112" s="119"/>
      <c r="FD1112" s="119"/>
      <c r="FE1112" s="119"/>
      <c r="FF1112" s="119"/>
      <c r="FG1112" s="119"/>
      <c r="FH1112" s="119"/>
      <c r="FI1112" s="119"/>
    </row>
    <row r="1113" spans="1:165" s="45" customFormat="1" x14ac:dyDescent="0.25">
      <c r="A1113" s="29"/>
      <c r="B1113" s="35"/>
      <c r="C1113" s="35"/>
      <c r="D1113" s="4"/>
      <c r="E1113" s="35"/>
      <c r="F1113" s="4"/>
      <c r="G1113" s="35"/>
      <c r="I1113" s="35"/>
      <c r="K1113" s="11"/>
      <c r="M1113" s="4"/>
      <c r="N1113" s="46"/>
      <c r="P1113" s="35"/>
      <c r="Q1113" s="29"/>
      <c r="R1113" s="35"/>
      <c r="T1113" s="23"/>
      <c r="U1113" s="23"/>
      <c r="V1113" s="96"/>
      <c r="W1113" s="96"/>
      <c r="X1113" s="23"/>
      <c r="Y1113" s="96"/>
      <c r="Z1113" s="96"/>
      <c r="AA1113" s="23"/>
      <c r="AB1113" s="96"/>
      <c r="AC1113" s="96"/>
      <c r="AD1113" s="23"/>
      <c r="AE1113" s="96"/>
      <c r="AF1113" s="96"/>
      <c r="AG1113" s="23"/>
      <c r="AH1113" s="96"/>
      <c r="AI1113" s="96"/>
      <c r="AJ1113" s="23"/>
      <c r="AK1113" s="96"/>
      <c r="AL1113" s="96"/>
      <c r="AM1113" s="23"/>
      <c r="AN1113" s="96"/>
      <c r="AO1113" s="96"/>
      <c r="AP1113" s="23"/>
      <c r="AQ1113" s="96"/>
      <c r="AR1113" s="96"/>
      <c r="AS1113" s="23"/>
      <c r="AT1113" s="4"/>
      <c r="AU1113" s="4"/>
      <c r="AV1113" s="35"/>
      <c r="AW1113" s="4"/>
      <c r="AX1113" s="156"/>
      <c r="AY1113" s="104"/>
      <c r="AZ1113" s="7"/>
      <c r="BA1113" s="12"/>
      <c r="BB1113" s="12"/>
      <c r="BC1113" s="7"/>
      <c r="BD1113" s="12"/>
      <c r="BE1113" s="12"/>
      <c r="BF1113" s="4"/>
      <c r="BG1113" s="12"/>
      <c r="BH1113" s="36"/>
      <c r="BI1113" s="147"/>
      <c r="BJ1113" s="12"/>
      <c r="BK1113" s="36"/>
      <c r="BL1113" s="147"/>
      <c r="BM1113" s="12"/>
      <c r="BN1113" s="36"/>
      <c r="BO1113" s="147"/>
      <c r="BP1113" s="160"/>
      <c r="BQ1113" s="14"/>
      <c r="BR1113" s="4"/>
      <c r="BS1113" s="4"/>
      <c r="BU1113" s="147"/>
      <c r="BV1113" s="4"/>
      <c r="BW1113" s="4"/>
      <c r="BX1113" s="147"/>
      <c r="BY1113" s="4"/>
      <c r="CA1113" s="147"/>
      <c r="CB1113" s="4"/>
      <c r="CD1113" s="147"/>
      <c r="CF1113" s="4"/>
      <c r="CG1113" s="9"/>
      <c r="CH1113" s="35"/>
      <c r="CI1113" s="4"/>
      <c r="CJ1113" s="145"/>
      <c r="CK1113" s="4"/>
      <c r="CL1113" s="4"/>
      <c r="CM1113" s="4"/>
      <c r="CN1113" s="4"/>
      <c r="CP1113" s="29"/>
      <c r="CQ1113" s="33"/>
      <c r="CR1113" s="78"/>
      <c r="CS1113" s="78"/>
      <c r="CT1113" s="78"/>
      <c r="CU1113" s="78"/>
      <c r="CV1113" s="78"/>
      <c r="CW1113" s="78"/>
      <c r="CX1113" s="78"/>
      <c r="CY1113" s="78"/>
      <c r="CZ1113" s="78"/>
      <c r="DA1113" s="78"/>
      <c r="DB1113" s="78"/>
      <c r="DC1113" s="78"/>
      <c r="DD1113" s="78"/>
      <c r="DE1113" s="78"/>
      <c r="DF1113" s="78"/>
      <c r="DG1113" s="78"/>
      <c r="DH1113" s="78"/>
      <c r="DI1113" s="78"/>
      <c r="DJ1113" s="78"/>
      <c r="DK1113" s="78"/>
      <c r="DL1113" s="78"/>
      <c r="DM1113" s="78"/>
      <c r="DN1113" s="78"/>
      <c r="DO1113" s="78"/>
      <c r="DP1113" s="42"/>
      <c r="DQ1113" s="78"/>
      <c r="DR1113" s="101"/>
      <c r="DS1113" s="33"/>
      <c r="DT1113" s="29"/>
      <c r="DU1113" s="29"/>
      <c r="DV1113" s="29"/>
      <c r="DW1113" s="29"/>
      <c r="DX1113" s="29"/>
      <c r="DY1113" s="29"/>
      <c r="DZ1113" s="29"/>
      <c r="EA1113" s="29"/>
      <c r="EB1113" s="29"/>
      <c r="EC1113" s="29"/>
      <c r="ED1113" s="29"/>
      <c r="EE1113" s="29"/>
      <c r="EF1113" s="29"/>
      <c r="EG1113" s="29"/>
      <c r="EH1113" s="29"/>
      <c r="EI1113" s="29"/>
      <c r="EJ1113" s="29"/>
      <c r="EK1113" s="29"/>
      <c r="EL1113" s="29"/>
      <c r="EM1113" s="29"/>
      <c r="EN1113" s="29"/>
      <c r="EO1113" s="29"/>
      <c r="EP1113" s="29"/>
      <c r="EQ1113" s="29"/>
      <c r="ER1113" s="29"/>
      <c r="ES1113" s="29"/>
      <c r="ET1113" s="29"/>
      <c r="EU1113" s="29"/>
      <c r="EV1113" s="29"/>
      <c r="EW1113" s="29"/>
      <c r="EX1113" s="29"/>
      <c r="EY1113" s="29"/>
      <c r="EZ1113" s="29"/>
      <c r="FA1113" s="119"/>
      <c r="FB1113" s="119"/>
      <c r="FC1113" s="119"/>
      <c r="FD1113" s="119"/>
      <c r="FE1113" s="119"/>
      <c r="FF1113" s="119"/>
      <c r="FG1113" s="119"/>
      <c r="FH1113" s="119"/>
      <c r="FI1113" s="119"/>
    </row>
    <row r="1114" spans="1:165" s="45" customFormat="1" x14ac:dyDescent="0.25">
      <c r="A1114" s="29"/>
      <c r="B1114" s="35"/>
      <c r="C1114" s="35"/>
      <c r="D1114" s="4"/>
      <c r="E1114" s="35"/>
      <c r="F1114" s="4"/>
      <c r="G1114" s="35"/>
      <c r="I1114" s="35"/>
      <c r="K1114" s="11"/>
      <c r="M1114" s="4"/>
      <c r="N1114" s="46"/>
      <c r="P1114" s="35"/>
      <c r="Q1114" s="29"/>
      <c r="R1114" s="35"/>
      <c r="T1114" s="23"/>
      <c r="U1114" s="23"/>
      <c r="V1114" s="96"/>
      <c r="W1114" s="96"/>
      <c r="X1114" s="23"/>
      <c r="Y1114" s="96"/>
      <c r="Z1114" s="96"/>
      <c r="AA1114" s="23"/>
      <c r="AB1114" s="96"/>
      <c r="AC1114" s="96"/>
      <c r="AD1114" s="23"/>
      <c r="AE1114" s="96"/>
      <c r="AF1114" s="96"/>
      <c r="AG1114" s="23"/>
      <c r="AH1114" s="96"/>
      <c r="AI1114" s="96"/>
      <c r="AJ1114" s="23"/>
      <c r="AK1114" s="96"/>
      <c r="AL1114" s="96"/>
      <c r="AM1114" s="23"/>
      <c r="AN1114" s="96"/>
      <c r="AO1114" s="96"/>
      <c r="AP1114" s="23"/>
      <c r="AQ1114" s="96"/>
      <c r="AR1114" s="96"/>
      <c r="AS1114" s="23"/>
      <c r="AT1114" s="4"/>
      <c r="AU1114" s="4"/>
      <c r="AV1114" s="35"/>
      <c r="AW1114" s="4"/>
      <c r="AX1114" s="156"/>
      <c r="AY1114" s="104"/>
      <c r="AZ1114" s="7"/>
      <c r="BA1114" s="12"/>
      <c r="BB1114" s="12"/>
      <c r="BC1114" s="7"/>
      <c r="BD1114" s="12"/>
      <c r="BE1114" s="12"/>
      <c r="BF1114" s="4"/>
      <c r="BG1114" s="12"/>
      <c r="BH1114" s="36"/>
      <c r="BI1114" s="147"/>
      <c r="BJ1114" s="12"/>
      <c r="BK1114" s="36"/>
      <c r="BL1114" s="147"/>
      <c r="BM1114" s="12"/>
      <c r="BN1114" s="36"/>
      <c r="BO1114" s="147"/>
      <c r="BP1114" s="160"/>
      <c r="BQ1114" s="14"/>
      <c r="BR1114" s="4"/>
      <c r="BS1114" s="4"/>
      <c r="BU1114" s="147"/>
      <c r="BV1114" s="4"/>
      <c r="BW1114" s="4"/>
      <c r="BX1114" s="147"/>
      <c r="BY1114" s="4"/>
      <c r="CA1114" s="147"/>
      <c r="CB1114" s="4"/>
      <c r="CD1114" s="147"/>
      <c r="CF1114" s="4"/>
      <c r="CG1114" s="9"/>
      <c r="CH1114" s="35"/>
      <c r="CI1114" s="4"/>
      <c r="CJ1114" s="145"/>
      <c r="CK1114" s="4"/>
      <c r="CL1114" s="4"/>
      <c r="CM1114" s="4"/>
      <c r="CN1114" s="4"/>
      <c r="CP1114" s="29"/>
      <c r="CQ1114" s="33"/>
      <c r="CR1114" s="78"/>
      <c r="CS1114" s="78"/>
      <c r="CT1114" s="78"/>
      <c r="CU1114" s="78"/>
      <c r="CV1114" s="78"/>
      <c r="CW1114" s="78"/>
      <c r="CX1114" s="78"/>
      <c r="CY1114" s="78"/>
      <c r="CZ1114" s="78"/>
      <c r="DA1114" s="78"/>
      <c r="DB1114" s="78"/>
      <c r="DC1114" s="78"/>
      <c r="DD1114" s="78"/>
      <c r="DE1114" s="78"/>
      <c r="DF1114" s="78"/>
      <c r="DG1114" s="78"/>
      <c r="DH1114" s="78"/>
      <c r="DI1114" s="78"/>
      <c r="DJ1114" s="78"/>
      <c r="DK1114" s="78"/>
      <c r="DL1114" s="78"/>
      <c r="DM1114" s="78"/>
      <c r="DN1114" s="78"/>
      <c r="DO1114" s="78"/>
      <c r="DP1114" s="42"/>
      <c r="DQ1114" s="78"/>
      <c r="DR1114" s="101"/>
      <c r="DS1114" s="33"/>
      <c r="DT1114" s="29"/>
      <c r="DU1114" s="29"/>
      <c r="DV1114" s="29"/>
      <c r="DW1114" s="29"/>
      <c r="DX1114" s="29"/>
      <c r="DY1114" s="29"/>
      <c r="DZ1114" s="29"/>
      <c r="EA1114" s="29"/>
      <c r="EB1114" s="29"/>
      <c r="EC1114" s="29"/>
      <c r="ED1114" s="29"/>
      <c r="EE1114" s="29"/>
      <c r="EF1114" s="29"/>
      <c r="EG1114" s="29"/>
      <c r="EH1114" s="29"/>
      <c r="EI1114" s="29"/>
      <c r="EJ1114" s="29"/>
      <c r="EK1114" s="29"/>
      <c r="EL1114" s="29"/>
      <c r="EM1114" s="29"/>
      <c r="EN1114" s="29"/>
      <c r="EO1114" s="29"/>
      <c r="EP1114" s="29"/>
      <c r="EQ1114" s="29"/>
      <c r="ER1114" s="29"/>
      <c r="ES1114" s="29"/>
      <c r="ET1114" s="29"/>
      <c r="EU1114" s="29"/>
      <c r="EV1114" s="29"/>
      <c r="EW1114" s="29"/>
      <c r="EX1114" s="29"/>
      <c r="EY1114" s="29"/>
      <c r="EZ1114" s="29"/>
      <c r="FA1114" s="119"/>
      <c r="FB1114" s="119"/>
      <c r="FC1114" s="119"/>
      <c r="FD1114" s="119"/>
      <c r="FE1114" s="119"/>
      <c r="FF1114" s="119"/>
      <c r="FG1114" s="119"/>
      <c r="FH1114" s="119"/>
      <c r="FI1114" s="119"/>
    </row>
    <row r="1115" spans="1:165" s="45" customFormat="1" x14ac:dyDescent="0.25">
      <c r="A1115" s="29"/>
      <c r="B1115" s="35"/>
      <c r="C1115" s="35"/>
      <c r="D1115" s="4"/>
      <c r="E1115" s="35"/>
      <c r="F1115" s="4"/>
      <c r="G1115" s="35"/>
      <c r="I1115" s="35"/>
      <c r="K1115" s="11"/>
      <c r="M1115" s="4"/>
      <c r="N1115" s="46"/>
      <c r="P1115" s="35"/>
      <c r="Q1115" s="29"/>
      <c r="R1115" s="35"/>
      <c r="T1115" s="23"/>
      <c r="U1115" s="23"/>
      <c r="V1115" s="96"/>
      <c r="W1115" s="96"/>
      <c r="X1115" s="23"/>
      <c r="Y1115" s="96"/>
      <c r="Z1115" s="96"/>
      <c r="AA1115" s="23"/>
      <c r="AB1115" s="96"/>
      <c r="AC1115" s="96"/>
      <c r="AD1115" s="23"/>
      <c r="AE1115" s="96"/>
      <c r="AF1115" s="96"/>
      <c r="AG1115" s="23"/>
      <c r="AH1115" s="96"/>
      <c r="AI1115" s="96"/>
      <c r="AJ1115" s="23"/>
      <c r="AK1115" s="96"/>
      <c r="AL1115" s="96"/>
      <c r="AM1115" s="23"/>
      <c r="AN1115" s="96"/>
      <c r="AO1115" s="96"/>
      <c r="AP1115" s="23"/>
      <c r="AQ1115" s="96"/>
      <c r="AR1115" s="96"/>
      <c r="AS1115" s="23"/>
      <c r="AT1115" s="4"/>
      <c r="AU1115" s="4"/>
      <c r="AV1115" s="35"/>
      <c r="AW1115" s="4"/>
      <c r="AX1115" s="156"/>
      <c r="AY1115" s="104"/>
      <c r="AZ1115" s="7"/>
      <c r="BA1115" s="12"/>
      <c r="BB1115" s="12"/>
      <c r="BC1115" s="7"/>
      <c r="BD1115" s="12"/>
      <c r="BE1115" s="12"/>
      <c r="BF1115" s="4"/>
      <c r="BG1115" s="12"/>
      <c r="BH1115" s="36"/>
      <c r="BI1115" s="147"/>
      <c r="BJ1115" s="12"/>
      <c r="BK1115" s="36"/>
      <c r="BL1115" s="147"/>
      <c r="BM1115" s="12"/>
      <c r="BN1115" s="36"/>
      <c r="BO1115" s="147"/>
      <c r="BP1115" s="160"/>
      <c r="BQ1115" s="14"/>
      <c r="BR1115" s="4"/>
      <c r="BS1115" s="4"/>
      <c r="BU1115" s="147"/>
      <c r="BV1115" s="4"/>
      <c r="BW1115" s="4"/>
      <c r="BX1115" s="147"/>
      <c r="BY1115" s="4"/>
      <c r="CA1115" s="147"/>
      <c r="CB1115" s="4"/>
      <c r="CD1115" s="147"/>
      <c r="CF1115" s="4"/>
      <c r="CG1115" s="9"/>
      <c r="CH1115" s="35"/>
      <c r="CI1115" s="4"/>
      <c r="CJ1115" s="145"/>
      <c r="CK1115" s="4"/>
      <c r="CL1115" s="4"/>
      <c r="CM1115" s="4"/>
      <c r="CN1115" s="4"/>
      <c r="CP1115" s="29"/>
      <c r="CQ1115" s="33"/>
      <c r="CR1115" s="78"/>
      <c r="CS1115" s="78"/>
      <c r="CT1115" s="78"/>
      <c r="CU1115" s="78"/>
      <c r="CV1115" s="78"/>
      <c r="CW1115" s="78"/>
      <c r="CX1115" s="78"/>
      <c r="CY1115" s="78"/>
      <c r="CZ1115" s="78"/>
      <c r="DA1115" s="78"/>
      <c r="DB1115" s="78"/>
      <c r="DC1115" s="78"/>
      <c r="DD1115" s="78"/>
      <c r="DE1115" s="78"/>
      <c r="DF1115" s="78"/>
      <c r="DG1115" s="78"/>
      <c r="DH1115" s="78"/>
      <c r="DI1115" s="78"/>
      <c r="DJ1115" s="78"/>
      <c r="DK1115" s="78"/>
      <c r="DL1115" s="78"/>
      <c r="DM1115" s="78"/>
      <c r="DN1115" s="78"/>
      <c r="DO1115" s="78"/>
      <c r="DP1115" s="42"/>
      <c r="DQ1115" s="78"/>
      <c r="DR1115" s="101"/>
      <c r="DS1115" s="33"/>
      <c r="DT1115" s="29"/>
      <c r="DU1115" s="29"/>
      <c r="DV1115" s="29"/>
      <c r="DW1115" s="29"/>
      <c r="DX1115" s="29"/>
      <c r="DY1115" s="29"/>
      <c r="DZ1115" s="29"/>
      <c r="EA1115" s="29"/>
      <c r="EB1115" s="29"/>
      <c r="EC1115" s="29"/>
      <c r="ED1115" s="29"/>
      <c r="EE1115" s="29"/>
      <c r="EF1115" s="29"/>
      <c r="EG1115" s="29"/>
      <c r="EH1115" s="29"/>
      <c r="EI1115" s="29"/>
      <c r="EJ1115" s="29"/>
      <c r="EK1115" s="29"/>
      <c r="EL1115" s="29"/>
      <c r="EM1115" s="29"/>
      <c r="EN1115" s="29"/>
      <c r="EO1115" s="29"/>
      <c r="EP1115" s="29"/>
      <c r="EQ1115" s="29"/>
      <c r="ER1115" s="29"/>
      <c r="ES1115" s="29"/>
      <c r="ET1115" s="29"/>
      <c r="EU1115" s="29"/>
      <c r="EV1115" s="29"/>
      <c r="EW1115" s="29"/>
      <c r="EX1115" s="29"/>
      <c r="EY1115" s="29"/>
      <c r="EZ1115" s="29"/>
      <c r="FA1115" s="119"/>
      <c r="FB1115" s="119"/>
      <c r="FC1115" s="119"/>
      <c r="FD1115" s="119"/>
      <c r="FE1115" s="119"/>
      <c r="FF1115" s="119"/>
      <c r="FG1115" s="119"/>
      <c r="FH1115" s="119"/>
      <c r="FI1115" s="119"/>
    </row>
    <row r="1116" spans="1:165" s="45" customFormat="1" x14ac:dyDescent="0.25">
      <c r="A1116" s="29"/>
      <c r="B1116" s="35"/>
      <c r="C1116" s="35"/>
      <c r="D1116" s="4"/>
      <c r="E1116" s="35"/>
      <c r="F1116" s="4"/>
      <c r="G1116" s="35"/>
      <c r="I1116" s="35"/>
      <c r="K1116" s="11"/>
      <c r="M1116" s="4"/>
      <c r="N1116" s="46"/>
      <c r="P1116" s="35"/>
      <c r="Q1116" s="29"/>
      <c r="R1116" s="35"/>
      <c r="T1116" s="23"/>
      <c r="U1116" s="23"/>
      <c r="V1116" s="96"/>
      <c r="W1116" s="96"/>
      <c r="X1116" s="23"/>
      <c r="Y1116" s="96"/>
      <c r="Z1116" s="96"/>
      <c r="AA1116" s="23"/>
      <c r="AB1116" s="96"/>
      <c r="AC1116" s="96"/>
      <c r="AD1116" s="23"/>
      <c r="AE1116" s="96"/>
      <c r="AF1116" s="96"/>
      <c r="AG1116" s="23"/>
      <c r="AH1116" s="96"/>
      <c r="AI1116" s="96"/>
      <c r="AJ1116" s="23"/>
      <c r="AK1116" s="96"/>
      <c r="AL1116" s="96"/>
      <c r="AM1116" s="23"/>
      <c r="AN1116" s="96"/>
      <c r="AO1116" s="96"/>
      <c r="AP1116" s="23"/>
      <c r="AQ1116" s="96"/>
      <c r="AR1116" s="96"/>
      <c r="AS1116" s="23"/>
      <c r="AT1116" s="4"/>
      <c r="AU1116" s="4"/>
      <c r="AV1116" s="35"/>
      <c r="AW1116" s="4"/>
      <c r="AX1116" s="156"/>
      <c r="AY1116" s="104"/>
      <c r="AZ1116" s="7"/>
      <c r="BA1116" s="12"/>
      <c r="BB1116" s="12"/>
      <c r="BC1116" s="7"/>
      <c r="BD1116" s="12"/>
      <c r="BE1116" s="12"/>
      <c r="BF1116" s="4"/>
      <c r="BG1116" s="12"/>
      <c r="BH1116" s="36"/>
      <c r="BI1116" s="147"/>
      <c r="BJ1116" s="12"/>
      <c r="BK1116" s="36"/>
      <c r="BL1116" s="147"/>
      <c r="BM1116" s="12"/>
      <c r="BN1116" s="36"/>
      <c r="BO1116" s="147"/>
      <c r="BP1116" s="160"/>
      <c r="BQ1116" s="14"/>
      <c r="BR1116" s="4"/>
      <c r="BS1116" s="4"/>
      <c r="BU1116" s="147"/>
      <c r="BV1116" s="4"/>
      <c r="BW1116" s="4"/>
      <c r="BX1116" s="147"/>
      <c r="BY1116" s="4"/>
      <c r="CA1116" s="147"/>
      <c r="CB1116" s="4"/>
      <c r="CD1116" s="147"/>
      <c r="CF1116" s="4"/>
      <c r="CG1116" s="9"/>
      <c r="CH1116" s="35"/>
      <c r="CI1116" s="4"/>
      <c r="CJ1116" s="145"/>
      <c r="CK1116" s="4"/>
      <c r="CL1116" s="4"/>
      <c r="CM1116" s="4"/>
      <c r="CN1116" s="4"/>
      <c r="CP1116" s="29"/>
      <c r="CQ1116" s="33"/>
      <c r="CR1116" s="78"/>
      <c r="CS1116" s="78"/>
      <c r="CT1116" s="78"/>
      <c r="CU1116" s="78"/>
      <c r="CV1116" s="78"/>
      <c r="CW1116" s="78"/>
      <c r="CX1116" s="78"/>
      <c r="CY1116" s="78"/>
      <c r="CZ1116" s="78"/>
      <c r="DA1116" s="78"/>
      <c r="DB1116" s="78"/>
      <c r="DC1116" s="78"/>
      <c r="DD1116" s="78"/>
      <c r="DE1116" s="78"/>
      <c r="DF1116" s="78"/>
      <c r="DG1116" s="78"/>
      <c r="DH1116" s="78"/>
      <c r="DI1116" s="78"/>
      <c r="DJ1116" s="78"/>
      <c r="DK1116" s="78"/>
      <c r="DL1116" s="78"/>
      <c r="DM1116" s="78"/>
      <c r="DN1116" s="78"/>
      <c r="DO1116" s="78"/>
      <c r="DP1116" s="42"/>
      <c r="DQ1116" s="78"/>
      <c r="DR1116" s="101"/>
      <c r="DS1116" s="33"/>
      <c r="DT1116" s="29"/>
      <c r="DU1116" s="29"/>
      <c r="DV1116" s="29"/>
      <c r="DW1116" s="29"/>
      <c r="DX1116" s="29"/>
      <c r="DY1116" s="29"/>
      <c r="DZ1116" s="29"/>
      <c r="EA1116" s="29"/>
      <c r="EB1116" s="29"/>
      <c r="EC1116" s="29"/>
      <c r="ED1116" s="29"/>
      <c r="EE1116" s="29"/>
      <c r="EF1116" s="29"/>
      <c r="EG1116" s="29"/>
      <c r="EH1116" s="29"/>
      <c r="EI1116" s="29"/>
      <c r="EJ1116" s="29"/>
      <c r="EK1116" s="29"/>
      <c r="EL1116" s="29"/>
      <c r="EM1116" s="29"/>
      <c r="EN1116" s="29"/>
      <c r="EO1116" s="29"/>
      <c r="EP1116" s="29"/>
      <c r="EQ1116" s="29"/>
      <c r="ER1116" s="29"/>
      <c r="ES1116" s="29"/>
      <c r="ET1116" s="29"/>
      <c r="EU1116" s="29"/>
      <c r="EV1116" s="29"/>
      <c r="EW1116" s="29"/>
      <c r="EX1116" s="29"/>
      <c r="EY1116" s="29"/>
      <c r="EZ1116" s="29"/>
      <c r="FA1116" s="119"/>
      <c r="FB1116" s="119"/>
      <c r="FC1116" s="119"/>
      <c r="FD1116" s="119"/>
      <c r="FE1116" s="119"/>
      <c r="FF1116" s="119"/>
      <c r="FG1116" s="119"/>
      <c r="FH1116" s="119"/>
      <c r="FI1116" s="119"/>
    </row>
    <row r="1117" spans="1:165" s="45" customFormat="1" x14ac:dyDescent="0.25">
      <c r="A1117" s="29"/>
      <c r="B1117" s="35"/>
      <c r="C1117" s="35"/>
      <c r="D1117" s="4"/>
      <c r="E1117" s="35"/>
      <c r="F1117" s="4"/>
      <c r="G1117" s="35"/>
      <c r="I1117" s="35"/>
      <c r="K1117" s="11"/>
      <c r="M1117" s="4"/>
      <c r="N1117" s="46"/>
      <c r="P1117" s="35"/>
      <c r="Q1117" s="29"/>
      <c r="R1117" s="35"/>
      <c r="T1117" s="23"/>
      <c r="U1117" s="23"/>
      <c r="V1117" s="96"/>
      <c r="W1117" s="96"/>
      <c r="X1117" s="23"/>
      <c r="Y1117" s="96"/>
      <c r="Z1117" s="96"/>
      <c r="AA1117" s="23"/>
      <c r="AB1117" s="96"/>
      <c r="AC1117" s="96"/>
      <c r="AD1117" s="23"/>
      <c r="AE1117" s="96"/>
      <c r="AF1117" s="96"/>
      <c r="AG1117" s="23"/>
      <c r="AH1117" s="96"/>
      <c r="AI1117" s="96"/>
      <c r="AJ1117" s="23"/>
      <c r="AK1117" s="96"/>
      <c r="AL1117" s="96"/>
      <c r="AM1117" s="23"/>
      <c r="AN1117" s="96"/>
      <c r="AO1117" s="96"/>
      <c r="AP1117" s="23"/>
      <c r="AQ1117" s="96"/>
      <c r="AR1117" s="96"/>
      <c r="AS1117" s="23"/>
      <c r="AT1117" s="4"/>
      <c r="AU1117" s="4"/>
      <c r="AV1117" s="35"/>
      <c r="AW1117" s="4"/>
      <c r="AX1117" s="156"/>
      <c r="AY1117" s="104"/>
      <c r="AZ1117" s="7"/>
      <c r="BA1117" s="12"/>
      <c r="BB1117" s="12"/>
      <c r="BC1117" s="7"/>
      <c r="BD1117" s="12"/>
      <c r="BE1117" s="12"/>
      <c r="BF1117" s="4"/>
      <c r="BG1117" s="12"/>
      <c r="BH1117" s="36"/>
      <c r="BI1117" s="147"/>
      <c r="BJ1117" s="12"/>
      <c r="BK1117" s="36"/>
      <c r="BL1117" s="147"/>
      <c r="BM1117" s="12"/>
      <c r="BN1117" s="36"/>
      <c r="BO1117" s="147"/>
      <c r="BP1117" s="160"/>
      <c r="BQ1117" s="14"/>
      <c r="BR1117" s="4"/>
      <c r="BS1117" s="4"/>
      <c r="BU1117" s="147"/>
      <c r="BV1117" s="4"/>
      <c r="BW1117" s="4"/>
      <c r="BX1117" s="147"/>
      <c r="BY1117" s="4"/>
      <c r="CA1117" s="147"/>
      <c r="CB1117" s="4"/>
      <c r="CD1117" s="147"/>
      <c r="CF1117" s="4"/>
      <c r="CG1117" s="9"/>
      <c r="CH1117" s="35"/>
      <c r="CI1117" s="4"/>
      <c r="CJ1117" s="145"/>
      <c r="CK1117" s="4"/>
      <c r="CL1117" s="4"/>
      <c r="CM1117" s="4"/>
      <c r="CN1117" s="4"/>
      <c r="CP1117" s="29"/>
      <c r="CQ1117" s="33"/>
      <c r="CR1117" s="78"/>
      <c r="CS1117" s="78"/>
      <c r="CT1117" s="78"/>
      <c r="CU1117" s="78"/>
      <c r="CV1117" s="78"/>
      <c r="CW1117" s="78"/>
      <c r="CX1117" s="78"/>
      <c r="CY1117" s="78"/>
      <c r="CZ1117" s="78"/>
      <c r="DA1117" s="78"/>
      <c r="DB1117" s="78"/>
      <c r="DC1117" s="78"/>
      <c r="DD1117" s="78"/>
      <c r="DE1117" s="78"/>
      <c r="DF1117" s="78"/>
      <c r="DG1117" s="78"/>
      <c r="DH1117" s="78"/>
      <c r="DI1117" s="78"/>
      <c r="DJ1117" s="78"/>
      <c r="DK1117" s="78"/>
      <c r="DL1117" s="78"/>
      <c r="DM1117" s="78"/>
      <c r="DN1117" s="78"/>
      <c r="DO1117" s="78"/>
      <c r="DP1117" s="42"/>
      <c r="DQ1117" s="78"/>
      <c r="DR1117" s="101"/>
      <c r="DS1117" s="33"/>
      <c r="DT1117" s="29"/>
      <c r="DU1117" s="29"/>
      <c r="DV1117" s="29"/>
      <c r="DW1117" s="29"/>
      <c r="DX1117" s="29"/>
      <c r="DY1117" s="29"/>
      <c r="DZ1117" s="29"/>
      <c r="EA1117" s="29"/>
      <c r="EB1117" s="29"/>
      <c r="EC1117" s="29"/>
      <c r="ED1117" s="29"/>
      <c r="EE1117" s="29"/>
      <c r="EF1117" s="29"/>
      <c r="EG1117" s="29"/>
      <c r="EH1117" s="29"/>
      <c r="EI1117" s="29"/>
      <c r="EJ1117" s="29"/>
      <c r="EK1117" s="29"/>
      <c r="EL1117" s="29"/>
      <c r="EM1117" s="29"/>
      <c r="EN1117" s="29"/>
      <c r="EO1117" s="29"/>
      <c r="EP1117" s="29"/>
      <c r="EQ1117" s="29"/>
      <c r="ER1117" s="29"/>
      <c r="ES1117" s="29"/>
      <c r="ET1117" s="29"/>
      <c r="EU1117" s="29"/>
      <c r="EV1117" s="29"/>
      <c r="EW1117" s="29"/>
      <c r="EX1117" s="29"/>
      <c r="EY1117" s="29"/>
      <c r="EZ1117" s="29"/>
      <c r="FA1117" s="119"/>
      <c r="FB1117" s="119"/>
      <c r="FC1117" s="119"/>
      <c r="FD1117" s="119"/>
      <c r="FE1117" s="119"/>
      <c r="FF1117" s="119"/>
      <c r="FG1117" s="119"/>
      <c r="FH1117" s="119"/>
      <c r="FI1117" s="119"/>
    </row>
    <row r="1118" spans="1:165" s="45" customFormat="1" x14ac:dyDescent="0.25">
      <c r="A1118" s="29"/>
      <c r="B1118" s="35"/>
      <c r="C1118" s="35"/>
      <c r="D1118" s="4"/>
      <c r="E1118" s="35"/>
      <c r="F1118" s="4"/>
      <c r="G1118" s="35"/>
      <c r="I1118" s="35"/>
      <c r="K1118" s="11"/>
      <c r="M1118" s="4"/>
      <c r="N1118" s="46"/>
      <c r="P1118" s="35"/>
      <c r="Q1118" s="29"/>
      <c r="R1118" s="35"/>
      <c r="T1118" s="23"/>
      <c r="U1118" s="23"/>
      <c r="V1118" s="96"/>
      <c r="W1118" s="96"/>
      <c r="X1118" s="23"/>
      <c r="Y1118" s="96"/>
      <c r="Z1118" s="96"/>
      <c r="AA1118" s="23"/>
      <c r="AB1118" s="96"/>
      <c r="AC1118" s="96"/>
      <c r="AD1118" s="23"/>
      <c r="AE1118" s="96"/>
      <c r="AF1118" s="96"/>
      <c r="AG1118" s="23"/>
      <c r="AH1118" s="96"/>
      <c r="AI1118" s="96"/>
      <c r="AJ1118" s="23"/>
      <c r="AK1118" s="96"/>
      <c r="AL1118" s="96"/>
      <c r="AM1118" s="23"/>
      <c r="AN1118" s="96"/>
      <c r="AO1118" s="96"/>
      <c r="AP1118" s="23"/>
      <c r="AQ1118" s="96"/>
      <c r="AR1118" s="96"/>
      <c r="AS1118" s="23"/>
      <c r="AT1118" s="4"/>
      <c r="AU1118" s="4"/>
      <c r="AV1118" s="35"/>
      <c r="AW1118" s="4"/>
      <c r="AX1118" s="156"/>
      <c r="AY1118" s="104"/>
      <c r="AZ1118" s="7"/>
      <c r="BA1118" s="12"/>
      <c r="BB1118" s="12"/>
      <c r="BC1118" s="7"/>
      <c r="BD1118" s="12"/>
      <c r="BE1118" s="12"/>
      <c r="BF1118" s="4"/>
      <c r="BG1118" s="12"/>
      <c r="BH1118" s="36"/>
      <c r="BI1118" s="147"/>
      <c r="BJ1118" s="12"/>
      <c r="BK1118" s="36"/>
      <c r="BL1118" s="147"/>
      <c r="BM1118" s="12"/>
      <c r="BN1118" s="36"/>
      <c r="BO1118" s="147"/>
      <c r="BP1118" s="160"/>
      <c r="BQ1118" s="14"/>
      <c r="BR1118" s="4"/>
      <c r="BS1118" s="4"/>
      <c r="BU1118" s="147"/>
      <c r="BV1118" s="4"/>
      <c r="BW1118" s="4"/>
      <c r="BX1118" s="147"/>
      <c r="BY1118" s="4"/>
      <c r="CA1118" s="147"/>
      <c r="CB1118" s="4"/>
      <c r="CD1118" s="147"/>
      <c r="CF1118" s="4"/>
      <c r="CG1118" s="9"/>
      <c r="CH1118" s="35"/>
      <c r="CI1118" s="4"/>
      <c r="CJ1118" s="145"/>
      <c r="CK1118" s="4"/>
      <c r="CL1118" s="4"/>
      <c r="CM1118" s="4"/>
      <c r="CN1118" s="4"/>
      <c r="CP1118" s="29"/>
      <c r="CQ1118" s="33"/>
      <c r="CR1118" s="78"/>
      <c r="CS1118" s="78"/>
      <c r="CT1118" s="78"/>
      <c r="CU1118" s="78"/>
      <c r="CV1118" s="78"/>
      <c r="CW1118" s="78"/>
      <c r="CX1118" s="78"/>
      <c r="CY1118" s="78"/>
      <c r="CZ1118" s="78"/>
      <c r="DA1118" s="78"/>
      <c r="DB1118" s="78"/>
      <c r="DC1118" s="78"/>
      <c r="DD1118" s="78"/>
      <c r="DE1118" s="78"/>
      <c r="DF1118" s="78"/>
      <c r="DG1118" s="78"/>
      <c r="DH1118" s="78"/>
      <c r="DI1118" s="78"/>
      <c r="DJ1118" s="78"/>
      <c r="DK1118" s="78"/>
      <c r="DL1118" s="78"/>
      <c r="DM1118" s="78"/>
      <c r="DN1118" s="78"/>
      <c r="DO1118" s="78"/>
      <c r="DP1118" s="42"/>
      <c r="DQ1118" s="78"/>
      <c r="DR1118" s="101"/>
      <c r="DS1118" s="33"/>
      <c r="DT1118" s="29"/>
      <c r="DU1118" s="29"/>
      <c r="DV1118" s="29"/>
      <c r="DW1118" s="29"/>
      <c r="DX1118" s="29"/>
      <c r="DY1118" s="29"/>
      <c r="DZ1118" s="29"/>
      <c r="EA1118" s="29"/>
      <c r="EB1118" s="29"/>
      <c r="EC1118" s="29"/>
      <c r="ED1118" s="29"/>
      <c r="EE1118" s="29"/>
      <c r="EF1118" s="29"/>
      <c r="EG1118" s="29"/>
      <c r="EH1118" s="29"/>
      <c r="EI1118" s="29"/>
      <c r="EJ1118" s="29"/>
      <c r="EK1118" s="29"/>
      <c r="EL1118" s="29"/>
      <c r="EM1118" s="29"/>
      <c r="EN1118" s="29"/>
      <c r="EO1118" s="29"/>
      <c r="EP1118" s="29"/>
      <c r="EQ1118" s="29"/>
      <c r="ER1118" s="29"/>
      <c r="ES1118" s="29"/>
      <c r="ET1118" s="29"/>
      <c r="EU1118" s="29"/>
      <c r="EV1118" s="29"/>
      <c r="EW1118" s="29"/>
      <c r="EX1118" s="29"/>
      <c r="EY1118" s="29"/>
      <c r="EZ1118" s="29"/>
      <c r="FA1118" s="119"/>
      <c r="FB1118" s="119"/>
      <c r="FC1118" s="119"/>
      <c r="FD1118" s="119"/>
      <c r="FE1118" s="119"/>
      <c r="FF1118" s="119"/>
      <c r="FG1118" s="119"/>
      <c r="FH1118" s="119"/>
      <c r="FI1118" s="119"/>
    </row>
    <row r="1119" spans="1:165" s="45" customFormat="1" x14ac:dyDescent="0.25">
      <c r="A1119" s="29"/>
      <c r="B1119" s="35"/>
      <c r="C1119" s="35"/>
      <c r="D1119" s="4"/>
      <c r="E1119" s="35"/>
      <c r="F1119" s="4"/>
      <c r="G1119" s="35"/>
      <c r="I1119" s="35"/>
      <c r="K1119" s="11"/>
      <c r="M1119" s="4"/>
      <c r="N1119" s="46"/>
      <c r="P1119" s="35"/>
      <c r="Q1119" s="29"/>
      <c r="R1119" s="35"/>
      <c r="T1119" s="23"/>
      <c r="U1119" s="23"/>
      <c r="V1119" s="96"/>
      <c r="W1119" s="96"/>
      <c r="X1119" s="23"/>
      <c r="Y1119" s="96"/>
      <c r="Z1119" s="96"/>
      <c r="AA1119" s="23"/>
      <c r="AB1119" s="96"/>
      <c r="AC1119" s="96"/>
      <c r="AD1119" s="23"/>
      <c r="AE1119" s="96"/>
      <c r="AF1119" s="96"/>
      <c r="AG1119" s="23"/>
      <c r="AH1119" s="96"/>
      <c r="AI1119" s="96"/>
      <c r="AJ1119" s="23"/>
      <c r="AK1119" s="96"/>
      <c r="AL1119" s="96"/>
      <c r="AM1119" s="23"/>
      <c r="AN1119" s="96"/>
      <c r="AO1119" s="96"/>
      <c r="AP1119" s="23"/>
      <c r="AQ1119" s="96"/>
      <c r="AR1119" s="96"/>
      <c r="AS1119" s="23"/>
      <c r="AT1119" s="4"/>
      <c r="AU1119" s="4"/>
      <c r="AV1119" s="35"/>
      <c r="AW1119" s="4"/>
      <c r="AX1119" s="156"/>
      <c r="AY1119" s="104"/>
      <c r="AZ1119" s="7"/>
      <c r="BA1119" s="12"/>
      <c r="BB1119" s="12"/>
      <c r="BC1119" s="7"/>
      <c r="BD1119" s="12"/>
      <c r="BE1119" s="12"/>
      <c r="BF1119" s="4"/>
      <c r="BG1119" s="12"/>
      <c r="BH1119" s="36"/>
      <c r="BI1119" s="147"/>
      <c r="BJ1119" s="12"/>
      <c r="BK1119" s="36"/>
      <c r="BL1119" s="147"/>
      <c r="BM1119" s="12"/>
      <c r="BN1119" s="36"/>
      <c r="BO1119" s="147"/>
      <c r="BP1119" s="160"/>
      <c r="BQ1119" s="14"/>
      <c r="BR1119" s="4"/>
      <c r="BS1119" s="4"/>
      <c r="BU1119" s="147"/>
      <c r="BV1119" s="4"/>
      <c r="BW1119" s="4"/>
      <c r="BX1119" s="147"/>
      <c r="BY1119" s="4"/>
      <c r="CA1119" s="147"/>
      <c r="CB1119" s="4"/>
      <c r="CD1119" s="147"/>
      <c r="CF1119" s="4"/>
      <c r="CG1119" s="9"/>
      <c r="CH1119" s="35"/>
      <c r="CI1119" s="4"/>
      <c r="CJ1119" s="145"/>
      <c r="CK1119" s="4"/>
      <c r="CL1119" s="4"/>
      <c r="CM1119" s="4"/>
      <c r="CN1119" s="4"/>
      <c r="CP1119" s="29"/>
      <c r="CQ1119" s="33"/>
      <c r="CR1119" s="78"/>
      <c r="CS1119" s="78"/>
      <c r="CT1119" s="78"/>
      <c r="CU1119" s="78"/>
      <c r="CV1119" s="78"/>
      <c r="CW1119" s="78"/>
      <c r="CX1119" s="78"/>
      <c r="CY1119" s="78"/>
      <c r="CZ1119" s="78"/>
      <c r="DA1119" s="78"/>
      <c r="DB1119" s="78"/>
      <c r="DC1119" s="78"/>
      <c r="DD1119" s="78"/>
      <c r="DE1119" s="78"/>
      <c r="DF1119" s="78"/>
      <c r="DG1119" s="78"/>
      <c r="DH1119" s="78"/>
      <c r="DI1119" s="78"/>
      <c r="DJ1119" s="78"/>
      <c r="DK1119" s="78"/>
      <c r="DL1119" s="78"/>
      <c r="DM1119" s="78"/>
      <c r="DN1119" s="78"/>
      <c r="DO1119" s="78"/>
      <c r="DP1119" s="42"/>
      <c r="DQ1119" s="78"/>
      <c r="DR1119" s="101"/>
      <c r="DS1119" s="33"/>
      <c r="DT1119" s="29"/>
      <c r="DU1119" s="29"/>
      <c r="DV1119" s="29"/>
      <c r="DW1119" s="29"/>
      <c r="DX1119" s="29"/>
      <c r="DY1119" s="29"/>
      <c r="DZ1119" s="29"/>
      <c r="EA1119" s="29"/>
      <c r="EB1119" s="29"/>
      <c r="EC1119" s="29"/>
      <c r="ED1119" s="29"/>
      <c r="EE1119" s="29"/>
      <c r="EF1119" s="29"/>
      <c r="EG1119" s="29"/>
      <c r="EH1119" s="29"/>
      <c r="EI1119" s="29"/>
      <c r="EJ1119" s="29"/>
      <c r="EK1119" s="29"/>
      <c r="EL1119" s="29"/>
      <c r="EM1119" s="29"/>
      <c r="EN1119" s="29"/>
      <c r="EO1119" s="29"/>
      <c r="EP1119" s="29"/>
      <c r="EQ1119" s="29"/>
      <c r="ER1119" s="29"/>
      <c r="ES1119" s="29"/>
      <c r="ET1119" s="29"/>
      <c r="EU1119" s="29"/>
      <c r="EV1119" s="29"/>
      <c r="EW1119" s="29"/>
      <c r="EX1119" s="29"/>
      <c r="EY1119" s="29"/>
      <c r="EZ1119" s="29"/>
      <c r="FA1119" s="119"/>
      <c r="FB1119" s="119"/>
      <c r="FC1119" s="119"/>
      <c r="FD1119" s="119"/>
      <c r="FE1119" s="119"/>
      <c r="FF1119" s="119"/>
      <c r="FG1119" s="119"/>
      <c r="FH1119" s="119"/>
      <c r="FI1119" s="119"/>
    </row>
    <row r="1120" spans="1:165" s="45" customFormat="1" x14ac:dyDescent="0.25">
      <c r="A1120" s="29"/>
      <c r="B1120" s="35"/>
      <c r="C1120" s="35"/>
      <c r="D1120" s="4"/>
      <c r="E1120" s="35"/>
      <c r="F1120" s="4"/>
      <c r="G1120" s="35"/>
      <c r="I1120" s="35"/>
      <c r="K1120" s="11"/>
      <c r="M1120" s="4"/>
      <c r="N1120" s="46"/>
      <c r="P1120" s="35"/>
      <c r="Q1120" s="29"/>
      <c r="R1120" s="35"/>
      <c r="T1120" s="23"/>
      <c r="U1120" s="23"/>
      <c r="V1120" s="96"/>
      <c r="W1120" s="96"/>
      <c r="X1120" s="23"/>
      <c r="Y1120" s="96"/>
      <c r="Z1120" s="96"/>
      <c r="AA1120" s="23"/>
      <c r="AB1120" s="96"/>
      <c r="AC1120" s="96"/>
      <c r="AD1120" s="23"/>
      <c r="AE1120" s="96"/>
      <c r="AF1120" s="96"/>
      <c r="AG1120" s="23"/>
      <c r="AH1120" s="96"/>
      <c r="AI1120" s="96"/>
      <c r="AJ1120" s="23"/>
      <c r="AK1120" s="96"/>
      <c r="AL1120" s="96"/>
      <c r="AM1120" s="23"/>
      <c r="AN1120" s="96"/>
      <c r="AO1120" s="96"/>
      <c r="AP1120" s="23"/>
      <c r="AQ1120" s="96"/>
      <c r="AR1120" s="96"/>
      <c r="AS1120" s="23"/>
      <c r="AT1120" s="4"/>
      <c r="AU1120" s="4"/>
      <c r="AV1120" s="35"/>
      <c r="AW1120" s="4"/>
      <c r="AX1120" s="156"/>
      <c r="AY1120" s="104"/>
      <c r="AZ1120" s="7"/>
      <c r="BA1120" s="12"/>
      <c r="BB1120" s="12"/>
      <c r="BC1120" s="7"/>
      <c r="BD1120" s="12"/>
      <c r="BE1120" s="12"/>
      <c r="BF1120" s="4"/>
      <c r="BG1120" s="12"/>
      <c r="BH1120" s="36"/>
      <c r="BI1120" s="147"/>
      <c r="BJ1120" s="12"/>
      <c r="BK1120" s="36"/>
      <c r="BL1120" s="147"/>
      <c r="BM1120" s="12"/>
      <c r="BN1120" s="36"/>
      <c r="BO1120" s="147"/>
      <c r="BP1120" s="160"/>
      <c r="BQ1120" s="14"/>
      <c r="BR1120" s="4"/>
      <c r="BS1120" s="4"/>
      <c r="BU1120" s="147"/>
      <c r="BV1120" s="4"/>
      <c r="BW1120" s="4"/>
      <c r="BX1120" s="147"/>
      <c r="BY1120" s="4"/>
      <c r="CA1120" s="147"/>
      <c r="CB1120" s="4"/>
      <c r="CD1120" s="147"/>
      <c r="CF1120" s="4"/>
      <c r="CG1120" s="9"/>
      <c r="CH1120" s="35"/>
      <c r="CI1120" s="4"/>
      <c r="CJ1120" s="145"/>
      <c r="CK1120" s="4"/>
      <c r="CL1120" s="4"/>
      <c r="CM1120" s="4"/>
      <c r="CN1120" s="4"/>
      <c r="CP1120" s="29"/>
      <c r="CQ1120" s="33"/>
      <c r="CR1120" s="78"/>
      <c r="CS1120" s="78"/>
      <c r="CT1120" s="78"/>
      <c r="CU1120" s="78"/>
      <c r="CV1120" s="78"/>
      <c r="CW1120" s="78"/>
      <c r="CX1120" s="78"/>
      <c r="CY1120" s="78"/>
      <c r="CZ1120" s="78"/>
      <c r="DA1120" s="78"/>
      <c r="DB1120" s="78"/>
      <c r="DC1120" s="78"/>
      <c r="DD1120" s="78"/>
      <c r="DE1120" s="78"/>
      <c r="DF1120" s="78"/>
      <c r="DG1120" s="78"/>
      <c r="DH1120" s="78"/>
      <c r="DI1120" s="78"/>
      <c r="DJ1120" s="78"/>
      <c r="DK1120" s="78"/>
      <c r="DL1120" s="78"/>
      <c r="DM1120" s="78"/>
      <c r="DN1120" s="78"/>
      <c r="DO1120" s="78"/>
      <c r="DP1120" s="42"/>
      <c r="DQ1120" s="78"/>
      <c r="DR1120" s="101"/>
      <c r="DS1120" s="33"/>
      <c r="DT1120" s="29"/>
      <c r="DU1120" s="29"/>
      <c r="DV1120" s="29"/>
      <c r="DW1120" s="29"/>
      <c r="DX1120" s="29"/>
      <c r="DY1120" s="29"/>
      <c r="DZ1120" s="29"/>
      <c r="EA1120" s="29"/>
      <c r="EB1120" s="29"/>
      <c r="EC1120" s="29"/>
      <c r="ED1120" s="29"/>
      <c r="EE1120" s="29"/>
      <c r="EF1120" s="29"/>
      <c r="EG1120" s="29"/>
      <c r="EH1120" s="29"/>
      <c r="EI1120" s="29"/>
      <c r="EJ1120" s="29"/>
      <c r="EK1120" s="29"/>
      <c r="EL1120" s="29"/>
      <c r="EM1120" s="29"/>
      <c r="EN1120" s="29"/>
      <c r="EO1120" s="29"/>
      <c r="EP1120" s="29"/>
      <c r="EQ1120" s="29"/>
      <c r="ER1120" s="29"/>
      <c r="ES1120" s="29"/>
      <c r="ET1120" s="29"/>
      <c r="EU1120" s="29"/>
      <c r="EV1120" s="29"/>
      <c r="EW1120" s="29"/>
      <c r="EX1120" s="29"/>
      <c r="EY1120" s="29"/>
      <c r="EZ1120" s="29"/>
      <c r="FA1120" s="119"/>
      <c r="FB1120" s="119"/>
      <c r="FC1120" s="119"/>
      <c r="FD1120" s="119"/>
      <c r="FE1120" s="119"/>
      <c r="FF1120" s="119"/>
      <c r="FG1120" s="119"/>
      <c r="FH1120" s="119"/>
      <c r="FI1120" s="119"/>
    </row>
    <row r="1121" spans="1:165" s="45" customFormat="1" x14ac:dyDescent="0.25">
      <c r="A1121" s="29"/>
      <c r="B1121" s="35"/>
      <c r="C1121" s="35"/>
      <c r="D1121" s="4"/>
      <c r="E1121" s="35"/>
      <c r="F1121" s="4"/>
      <c r="G1121" s="35"/>
      <c r="I1121" s="35"/>
      <c r="K1121" s="11"/>
      <c r="M1121" s="4"/>
      <c r="N1121" s="46"/>
      <c r="P1121" s="35"/>
      <c r="Q1121" s="29"/>
      <c r="R1121" s="35"/>
      <c r="T1121" s="23"/>
      <c r="U1121" s="23"/>
      <c r="V1121" s="96"/>
      <c r="W1121" s="96"/>
      <c r="X1121" s="23"/>
      <c r="Y1121" s="96"/>
      <c r="Z1121" s="96"/>
      <c r="AA1121" s="23"/>
      <c r="AB1121" s="96"/>
      <c r="AC1121" s="96"/>
      <c r="AD1121" s="23"/>
      <c r="AE1121" s="96"/>
      <c r="AF1121" s="96"/>
      <c r="AG1121" s="23"/>
      <c r="AH1121" s="96"/>
      <c r="AI1121" s="96"/>
      <c r="AJ1121" s="23"/>
      <c r="AK1121" s="96"/>
      <c r="AL1121" s="96"/>
      <c r="AM1121" s="23"/>
      <c r="AN1121" s="96"/>
      <c r="AO1121" s="96"/>
      <c r="AP1121" s="23"/>
      <c r="AQ1121" s="96"/>
      <c r="AR1121" s="96"/>
      <c r="AS1121" s="23"/>
      <c r="AT1121" s="4"/>
      <c r="AU1121" s="4"/>
      <c r="AV1121" s="35"/>
      <c r="AW1121" s="4"/>
      <c r="AX1121" s="156"/>
      <c r="AY1121" s="104"/>
      <c r="AZ1121" s="7"/>
      <c r="BA1121" s="12"/>
      <c r="BB1121" s="12"/>
      <c r="BC1121" s="7"/>
      <c r="BD1121" s="12"/>
      <c r="BE1121" s="12"/>
      <c r="BF1121" s="4"/>
      <c r="BG1121" s="12"/>
      <c r="BH1121" s="36"/>
      <c r="BI1121" s="147"/>
      <c r="BJ1121" s="12"/>
      <c r="BK1121" s="36"/>
      <c r="BL1121" s="147"/>
      <c r="BM1121" s="12"/>
      <c r="BN1121" s="36"/>
      <c r="BO1121" s="147"/>
      <c r="BP1121" s="160"/>
      <c r="BQ1121" s="14"/>
      <c r="BR1121" s="4"/>
      <c r="BS1121" s="4"/>
      <c r="BU1121" s="147"/>
      <c r="BV1121" s="4"/>
      <c r="BW1121" s="4"/>
      <c r="BX1121" s="147"/>
      <c r="BY1121" s="4"/>
      <c r="CA1121" s="147"/>
      <c r="CB1121" s="4"/>
      <c r="CD1121" s="147"/>
      <c r="CF1121" s="4"/>
      <c r="CG1121" s="9"/>
      <c r="CH1121" s="35"/>
      <c r="CI1121" s="4"/>
      <c r="CJ1121" s="145"/>
      <c r="CK1121" s="4"/>
      <c r="CL1121" s="4"/>
      <c r="CM1121" s="4"/>
      <c r="CN1121" s="4"/>
      <c r="CP1121" s="29"/>
      <c r="CQ1121" s="33"/>
      <c r="CR1121" s="78"/>
      <c r="CS1121" s="78"/>
      <c r="CT1121" s="78"/>
      <c r="CU1121" s="78"/>
      <c r="CV1121" s="78"/>
      <c r="CW1121" s="78"/>
      <c r="CX1121" s="78"/>
      <c r="CY1121" s="78"/>
      <c r="CZ1121" s="78"/>
      <c r="DA1121" s="78"/>
      <c r="DB1121" s="78"/>
      <c r="DC1121" s="78"/>
      <c r="DD1121" s="78"/>
      <c r="DE1121" s="78"/>
      <c r="DF1121" s="78"/>
      <c r="DG1121" s="78"/>
      <c r="DH1121" s="78"/>
      <c r="DI1121" s="78"/>
      <c r="DJ1121" s="78"/>
      <c r="DK1121" s="78"/>
      <c r="DL1121" s="78"/>
      <c r="DM1121" s="78"/>
      <c r="DN1121" s="78"/>
      <c r="DO1121" s="78"/>
      <c r="DP1121" s="42"/>
      <c r="DQ1121" s="78"/>
      <c r="DR1121" s="101"/>
      <c r="DS1121" s="33"/>
      <c r="DT1121" s="29"/>
      <c r="DU1121" s="29"/>
      <c r="DV1121" s="29"/>
      <c r="DW1121" s="29"/>
      <c r="DX1121" s="29"/>
      <c r="DY1121" s="29"/>
      <c r="DZ1121" s="29"/>
      <c r="EA1121" s="29"/>
      <c r="EB1121" s="29"/>
      <c r="EC1121" s="29"/>
      <c r="ED1121" s="29"/>
      <c r="EE1121" s="29"/>
      <c r="EF1121" s="29"/>
      <c r="EG1121" s="29"/>
      <c r="EH1121" s="29"/>
      <c r="EI1121" s="29"/>
      <c r="EJ1121" s="29"/>
      <c r="EK1121" s="29"/>
      <c r="EL1121" s="29"/>
      <c r="EM1121" s="29"/>
      <c r="EN1121" s="29"/>
      <c r="EO1121" s="29"/>
      <c r="EP1121" s="29"/>
      <c r="EQ1121" s="29"/>
      <c r="ER1121" s="29"/>
      <c r="ES1121" s="29"/>
      <c r="ET1121" s="29"/>
      <c r="EU1121" s="29"/>
      <c r="EV1121" s="29"/>
      <c r="EW1121" s="29"/>
      <c r="EX1121" s="29"/>
      <c r="EY1121" s="29"/>
      <c r="EZ1121" s="29"/>
      <c r="FA1121" s="119"/>
      <c r="FB1121" s="119"/>
      <c r="FC1121" s="119"/>
      <c r="FD1121" s="119"/>
      <c r="FE1121" s="119"/>
      <c r="FF1121" s="119"/>
      <c r="FG1121" s="119"/>
      <c r="FH1121" s="119"/>
      <c r="FI1121" s="119"/>
    </row>
    <row r="1122" spans="1:165" s="45" customFormat="1" x14ac:dyDescent="0.25">
      <c r="A1122" s="29"/>
      <c r="B1122" s="35"/>
      <c r="C1122" s="35"/>
      <c r="D1122" s="4"/>
      <c r="E1122" s="35"/>
      <c r="F1122" s="4"/>
      <c r="G1122" s="35"/>
      <c r="I1122" s="35"/>
      <c r="K1122" s="11"/>
      <c r="M1122" s="4"/>
      <c r="N1122" s="46"/>
      <c r="P1122" s="35"/>
      <c r="Q1122" s="29"/>
      <c r="R1122" s="35"/>
      <c r="T1122" s="23"/>
      <c r="U1122" s="23"/>
      <c r="V1122" s="96"/>
      <c r="W1122" s="96"/>
      <c r="X1122" s="23"/>
      <c r="Y1122" s="96"/>
      <c r="Z1122" s="96"/>
      <c r="AA1122" s="23"/>
      <c r="AB1122" s="96"/>
      <c r="AC1122" s="96"/>
      <c r="AD1122" s="23"/>
      <c r="AE1122" s="96"/>
      <c r="AF1122" s="96"/>
      <c r="AG1122" s="23"/>
      <c r="AH1122" s="96"/>
      <c r="AI1122" s="96"/>
      <c r="AJ1122" s="23"/>
      <c r="AK1122" s="96"/>
      <c r="AL1122" s="96"/>
      <c r="AM1122" s="23"/>
      <c r="AN1122" s="96"/>
      <c r="AO1122" s="96"/>
      <c r="AP1122" s="23"/>
      <c r="AQ1122" s="96"/>
      <c r="AR1122" s="96"/>
      <c r="AS1122" s="23"/>
      <c r="AT1122" s="4"/>
      <c r="AU1122" s="4"/>
      <c r="AV1122" s="35"/>
      <c r="AW1122" s="4"/>
      <c r="AX1122" s="156"/>
      <c r="AY1122" s="104"/>
      <c r="AZ1122" s="7"/>
      <c r="BA1122" s="12"/>
      <c r="BB1122" s="12"/>
      <c r="BC1122" s="7"/>
      <c r="BD1122" s="12"/>
      <c r="BE1122" s="12"/>
      <c r="BF1122" s="4"/>
      <c r="BG1122" s="12"/>
      <c r="BH1122" s="36"/>
      <c r="BI1122" s="147"/>
      <c r="BJ1122" s="12"/>
      <c r="BK1122" s="36"/>
      <c r="BL1122" s="147"/>
      <c r="BM1122" s="12"/>
      <c r="BN1122" s="36"/>
      <c r="BO1122" s="147"/>
      <c r="BP1122" s="160"/>
      <c r="BQ1122" s="14"/>
      <c r="BR1122" s="4"/>
      <c r="BS1122" s="4"/>
      <c r="BU1122" s="147"/>
      <c r="BV1122" s="4"/>
      <c r="BW1122" s="4"/>
      <c r="BX1122" s="147"/>
      <c r="BY1122" s="4"/>
      <c r="CA1122" s="147"/>
      <c r="CB1122" s="4"/>
      <c r="CD1122" s="147"/>
      <c r="CF1122" s="4"/>
      <c r="CG1122" s="9"/>
      <c r="CH1122" s="35"/>
      <c r="CI1122" s="4"/>
      <c r="CJ1122" s="145"/>
      <c r="CK1122" s="4"/>
      <c r="CL1122" s="4"/>
      <c r="CM1122" s="4"/>
      <c r="CN1122" s="4"/>
      <c r="CP1122" s="29"/>
      <c r="CQ1122" s="33"/>
      <c r="CR1122" s="78"/>
      <c r="CS1122" s="78"/>
      <c r="CT1122" s="78"/>
      <c r="CU1122" s="78"/>
      <c r="CV1122" s="78"/>
      <c r="CW1122" s="78"/>
      <c r="CX1122" s="78"/>
      <c r="CY1122" s="78"/>
      <c r="CZ1122" s="78"/>
      <c r="DA1122" s="78"/>
      <c r="DB1122" s="78"/>
      <c r="DC1122" s="78"/>
      <c r="DD1122" s="78"/>
      <c r="DE1122" s="78"/>
      <c r="DF1122" s="78"/>
      <c r="DG1122" s="78"/>
      <c r="DH1122" s="78"/>
      <c r="DI1122" s="78"/>
      <c r="DJ1122" s="78"/>
      <c r="DK1122" s="78"/>
      <c r="DL1122" s="78"/>
      <c r="DM1122" s="78"/>
      <c r="DN1122" s="78"/>
      <c r="DO1122" s="78"/>
      <c r="DP1122" s="42"/>
      <c r="DQ1122" s="78"/>
      <c r="DR1122" s="101"/>
      <c r="DS1122" s="33"/>
      <c r="DT1122" s="29"/>
      <c r="DU1122" s="29"/>
      <c r="DV1122" s="29"/>
      <c r="DW1122" s="29"/>
      <c r="DX1122" s="29"/>
      <c r="DY1122" s="29"/>
      <c r="DZ1122" s="29"/>
      <c r="EA1122" s="29"/>
      <c r="EB1122" s="29"/>
      <c r="EC1122" s="29"/>
      <c r="ED1122" s="29"/>
      <c r="EE1122" s="29"/>
      <c r="EF1122" s="29"/>
      <c r="EG1122" s="29"/>
      <c r="EH1122" s="29"/>
      <c r="EI1122" s="29"/>
      <c r="EJ1122" s="29"/>
      <c r="EK1122" s="29"/>
      <c r="EL1122" s="29"/>
      <c r="EM1122" s="29"/>
      <c r="EN1122" s="29"/>
      <c r="EO1122" s="29"/>
      <c r="EP1122" s="29"/>
      <c r="EQ1122" s="29"/>
      <c r="ER1122" s="29"/>
      <c r="ES1122" s="29"/>
      <c r="ET1122" s="29"/>
      <c r="EU1122" s="29"/>
      <c r="EV1122" s="29"/>
      <c r="EW1122" s="29"/>
      <c r="EX1122" s="29"/>
      <c r="EY1122" s="29"/>
      <c r="EZ1122" s="29"/>
      <c r="FA1122" s="119"/>
      <c r="FB1122" s="119"/>
      <c r="FC1122" s="119"/>
      <c r="FD1122" s="119"/>
      <c r="FE1122" s="119"/>
      <c r="FF1122" s="119"/>
      <c r="FG1122" s="119"/>
      <c r="FH1122" s="119"/>
      <c r="FI1122" s="119"/>
    </row>
    <row r="1123" spans="1:165" s="45" customFormat="1" x14ac:dyDescent="0.25">
      <c r="A1123" s="29"/>
      <c r="B1123" s="35"/>
      <c r="C1123" s="35"/>
      <c r="D1123" s="4"/>
      <c r="E1123" s="35"/>
      <c r="F1123" s="4"/>
      <c r="G1123" s="35"/>
      <c r="I1123" s="35"/>
      <c r="K1123" s="11"/>
      <c r="M1123" s="4"/>
      <c r="N1123" s="46"/>
      <c r="P1123" s="35"/>
      <c r="Q1123" s="29"/>
      <c r="R1123" s="35"/>
      <c r="T1123" s="23"/>
      <c r="U1123" s="23"/>
      <c r="V1123" s="96"/>
      <c r="W1123" s="96"/>
      <c r="X1123" s="23"/>
      <c r="Y1123" s="96"/>
      <c r="Z1123" s="96"/>
      <c r="AA1123" s="23"/>
      <c r="AB1123" s="96"/>
      <c r="AC1123" s="96"/>
      <c r="AD1123" s="23"/>
      <c r="AE1123" s="96"/>
      <c r="AF1123" s="96"/>
      <c r="AG1123" s="23"/>
      <c r="AH1123" s="96"/>
      <c r="AI1123" s="96"/>
      <c r="AJ1123" s="23"/>
      <c r="AK1123" s="96"/>
      <c r="AL1123" s="96"/>
      <c r="AM1123" s="23"/>
      <c r="AN1123" s="96"/>
      <c r="AO1123" s="96"/>
      <c r="AP1123" s="23"/>
      <c r="AQ1123" s="96"/>
      <c r="AR1123" s="96"/>
      <c r="AS1123" s="23"/>
      <c r="AT1123" s="4"/>
      <c r="AU1123" s="4"/>
      <c r="AV1123" s="35"/>
      <c r="AW1123" s="4"/>
      <c r="AX1123" s="156"/>
      <c r="AY1123" s="104"/>
      <c r="AZ1123" s="7"/>
      <c r="BA1123" s="12"/>
      <c r="BB1123" s="12"/>
      <c r="BC1123" s="7"/>
      <c r="BD1123" s="12"/>
      <c r="BE1123" s="12"/>
      <c r="BF1123" s="4"/>
      <c r="BG1123" s="12"/>
      <c r="BH1123" s="36"/>
      <c r="BI1123" s="147"/>
      <c r="BJ1123" s="12"/>
      <c r="BK1123" s="36"/>
      <c r="BL1123" s="147"/>
      <c r="BM1123" s="12"/>
      <c r="BN1123" s="36"/>
      <c r="BO1123" s="147"/>
      <c r="BP1123" s="160"/>
      <c r="BQ1123" s="14"/>
      <c r="BR1123" s="4"/>
      <c r="BS1123" s="4"/>
      <c r="BU1123" s="147"/>
      <c r="BV1123" s="4"/>
      <c r="BW1123" s="4"/>
      <c r="BX1123" s="147"/>
      <c r="BY1123" s="4"/>
      <c r="CA1123" s="147"/>
      <c r="CB1123" s="4"/>
      <c r="CD1123" s="147"/>
      <c r="CF1123" s="4"/>
      <c r="CG1123" s="9"/>
      <c r="CH1123" s="35"/>
      <c r="CI1123" s="4"/>
      <c r="CJ1123" s="145"/>
      <c r="CK1123" s="4"/>
      <c r="CL1123" s="4"/>
      <c r="CM1123" s="4"/>
      <c r="CN1123" s="4"/>
      <c r="CP1123" s="29"/>
      <c r="CQ1123" s="33"/>
      <c r="CR1123" s="78"/>
      <c r="CS1123" s="78"/>
      <c r="CT1123" s="78"/>
      <c r="CU1123" s="78"/>
      <c r="CV1123" s="78"/>
      <c r="CW1123" s="78"/>
      <c r="CX1123" s="78"/>
      <c r="CY1123" s="78"/>
      <c r="CZ1123" s="78"/>
      <c r="DA1123" s="78"/>
      <c r="DB1123" s="78"/>
      <c r="DC1123" s="78"/>
      <c r="DD1123" s="78"/>
      <c r="DE1123" s="78"/>
      <c r="DF1123" s="78"/>
      <c r="DG1123" s="78"/>
      <c r="DH1123" s="78"/>
      <c r="DI1123" s="78"/>
      <c r="DJ1123" s="78"/>
      <c r="DK1123" s="78"/>
      <c r="DL1123" s="78"/>
      <c r="DM1123" s="78"/>
      <c r="DN1123" s="78"/>
      <c r="DO1123" s="78"/>
      <c r="DP1123" s="42"/>
      <c r="DQ1123" s="78"/>
      <c r="DR1123" s="101"/>
      <c r="DS1123" s="33"/>
      <c r="DT1123" s="29"/>
      <c r="DU1123" s="29"/>
      <c r="DV1123" s="29"/>
      <c r="DW1123" s="29"/>
      <c r="DX1123" s="29"/>
      <c r="DY1123" s="29"/>
      <c r="DZ1123" s="29"/>
      <c r="EA1123" s="29"/>
      <c r="EB1123" s="29"/>
      <c r="EC1123" s="29"/>
      <c r="ED1123" s="29"/>
      <c r="EE1123" s="29"/>
      <c r="EF1123" s="29"/>
      <c r="EG1123" s="29"/>
      <c r="EH1123" s="29"/>
      <c r="EI1123" s="29"/>
      <c r="EJ1123" s="29"/>
      <c r="EK1123" s="29"/>
      <c r="EL1123" s="29"/>
      <c r="EM1123" s="29"/>
      <c r="EN1123" s="29"/>
      <c r="EO1123" s="29"/>
      <c r="EP1123" s="29"/>
      <c r="EQ1123" s="29"/>
      <c r="ER1123" s="29"/>
      <c r="ES1123" s="29"/>
      <c r="ET1123" s="29"/>
      <c r="EU1123" s="29"/>
      <c r="EV1123" s="29"/>
      <c r="EW1123" s="29"/>
      <c r="EX1123" s="29"/>
      <c r="EY1123" s="29"/>
      <c r="EZ1123" s="29"/>
      <c r="FA1123" s="119"/>
      <c r="FB1123" s="119"/>
      <c r="FC1123" s="119"/>
      <c r="FD1123" s="119"/>
      <c r="FE1123" s="119"/>
      <c r="FF1123" s="119"/>
      <c r="FG1123" s="119"/>
      <c r="FH1123" s="119"/>
      <c r="FI1123" s="119"/>
    </row>
    <row r="1124" spans="1:165" s="45" customFormat="1" x14ac:dyDescent="0.25">
      <c r="A1124" s="29"/>
      <c r="B1124" s="35"/>
      <c r="C1124" s="35"/>
      <c r="D1124" s="4"/>
      <c r="E1124" s="35"/>
      <c r="F1124" s="4"/>
      <c r="G1124" s="35"/>
      <c r="I1124" s="35"/>
      <c r="K1124" s="11"/>
      <c r="M1124" s="4"/>
      <c r="N1124" s="46"/>
      <c r="P1124" s="35"/>
      <c r="Q1124" s="29"/>
      <c r="R1124" s="35"/>
      <c r="T1124" s="23"/>
      <c r="U1124" s="23"/>
      <c r="V1124" s="96"/>
      <c r="W1124" s="96"/>
      <c r="X1124" s="23"/>
      <c r="Y1124" s="96"/>
      <c r="Z1124" s="96"/>
      <c r="AA1124" s="23"/>
      <c r="AB1124" s="96"/>
      <c r="AC1124" s="96"/>
      <c r="AD1124" s="23"/>
      <c r="AE1124" s="96"/>
      <c r="AF1124" s="96"/>
      <c r="AG1124" s="23"/>
      <c r="AH1124" s="96"/>
      <c r="AI1124" s="96"/>
      <c r="AJ1124" s="23"/>
      <c r="AK1124" s="96"/>
      <c r="AL1124" s="96"/>
      <c r="AM1124" s="23"/>
      <c r="AN1124" s="96"/>
      <c r="AO1124" s="96"/>
      <c r="AP1124" s="23"/>
      <c r="AQ1124" s="96"/>
      <c r="AR1124" s="96"/>
      <c r="AS1124" s="23"/>
      <c r="AT1124" s="4"/>
      <c r="AU1124" s="4"/>
      <c r="AV1124" s="35"/>
      <c r="AW1124" s="4"/>
      <c r="AX1124" s="156"/>
      <c r="AY1124" s="104"/>
      <c r="AZ1124" s="7"/>
      <c r="BA1124" s="12"/>
      <c r="BB1124" s="12"/>
      <c r="BC1124" s="7"/>
      <c r="BD1124" s="12"/>
      <c r="BE1124" s="12"/>
      <c r="BF1124" s="4"/>
      <c r="BG1124" s="12"/>
      <c r="BH1124" s="36"/>
      <c r="BI1124" s="147"/>
      <c r="BJ1124" s="12"/>
      <c r="BK1124" s="36"/>
      <c r="BL1124" s="147"/>
      <c r="BM1124" s="12"/>
      <c r="BN1124" s="36"/>
      <c r="BO1124" s="147"/>
      <c r="BP1124" s="160"/>
      <c r="BQ1124" s="14"/>
      <c r="BR1124" s="4"/>
      <c r="BS1124" s="4"/>
      <c r="BU1124" s="147"/>
      <c r="BV1124" s="4"/>
      <c r="BW1124" s="4"/>
      <c r="BX1124" s="147"/>
      <c r="BY1124" s="4"/>
      <c r="CA1124" s="147"/>
      <c r="CB1124" s="4"/>
      <c r="CD1124" s="147"/>
      <c r="CF1124" s="4"/>
      <c r="CG1124" s="9"/>
      <c r="CH1124" s="35"/>
      <c r="CI1124" s="4"/>
      <c r="CJ1124" s="145"/>
      <c r="CK1124" s="4"/>
      <c r="CL1124" s="4"/>
      <c r="CM1124" s="4"/>
      <c r="CN1124" s="4"/>
      <c r="CP1124" s="29"/>
      <c r="CQ1124" s="33"/>
      <c r="CR1124" s="78"/>
      <c r="CS1124" s="78"/>
      <c r="CT1124" s="78"/>
      <c r="CU1124" s="78"/>
      <c r="CV1124" s="78"/>
      <c r="CW1124" s="78"/>
      <c r="CX1124" s="78"/>
      <c r="CY1124" s="78"/>
      <c r="CZ1124" s="78"/>
      <c r="DA1124" s="78"/>
      <c r="DB1124" s="78"/>
      <c r="DC1124" s="78"/>
      <c r="DD1124" s="78"/>
      <c r="DE1124" s="78"/>
      <c r="DF1124" s="78"/>
      <c r="DG1124" s="78"/>
      <c r="DH1124" s="78"/>
      <c r="DI1124" s="78"/>
      <c r="DJ1124" s="78"/>
      <c r="DK1124" s="78"/>
      <c r="DL1124" s="78"/>
      <c r="DM1124" s="78"/>
      <c r="DN1124" s="78"/>
      <c r="DO1124" s="78"/>
      <c r="DP1124" s="42"/>
      <c r="DQ1124" s="78"/>
      <c r="DR1124" s="101"/>
      <c r="DS1124" s="33"/>
      <c r="DT1124" s="29"/>
      <c r="DU1124" s="29"/>
      <c r="DV1124" s="29"/>
      <c r="DW1124" s="29"/>
      <c r="DX1124" s="29"/>
      <c r="DY1124" s="29"/>
      <c r="DZ1124" s="29"/>
      <c r="EA1124" s="29"/>
      <c r="EB1124" s="29"/>
      <c r="EC1124" s="29"/>
      <c r="ED1124" s="29"/>
      <c r="EE1124" s="29"/>
      <c r="EF1124" s="29"/>
      <c r="EG1124" s="29"/>
      <c r="EH1124" s="29"/>
      <c r="EI1124" s="29"/>
      <c r="EJ1124" s="29"/>
      <c r="EK1124" s="29"/>
      <c r="EL1124" s="29"/>
      <c r="EM1124" s="29"/>
      <c r="EN1124" s="29"/>
      <c r="EO1124" s="29"/>
      <c r="EP1124" s="29"/>
      <c r="EQ1124" s="29"/>
      <c r="ER1124" s="29"/>
      <c r="ES1124" s="29"/>
      <c r="ET1124" s="29"/>
      <c r="EU1124" s="29"/>
      <c r="EV1124" s="29"/>
      <c r="EW1124" s="29"/>
      <c r="EX1124" s="29"/>
      <c r="EY1124" s="29"/>
      <c r="EZ1124" s="29"/>
      <c r="FA1124" s="119"/>
      <c r="FB1124" s="119"/>
      <c r="FC1124" s="119"/>
      <c r="FD1124" s="119"/>
      <c r="FE1124" s="119"/>
      <c r="FF1124" s="119"/>
      <c r="FG1124" s="119"/>
      <c r="FH1124" s="119"/>
      <c r="FI1124" s="119"/>
    </row>
    <row r="1125" spans="1:165" s="45" customFormat="1" x14ac:dyDescent="0.25">
      <c r="A1125" s="29"/>
      <c r="B1125" s="35"/>
      <c r="C1125" s="35"/>
      <c r="D1125" s="4"/>
      <c r="E1125" s="35"/>
      <c r="F1125" s="4"/>
      <c r="G1125" s="35"/>
      <c r="I1125" s="35"/>
      <c r="K1125" s="11"/>
      <c r="M1125" s="4"/>
      <c r="N1125" s="46"/>
      <c r="P1125" s="35"/>
      <c r="Q1125" s="29"/>
      <c r="R1125" s="35"/>
      <c r="T1125" s="23"/>
      <c r="U1125" s="23"/>
      <c r="V1125" s="96"/>
      <c r="W1125" s="96"/>
      <c r="X1125" s="23"/>
      <c r="Y1125" s="96"/>
      <c r="Z1125" s="96"/>
      <c r="AA1125" s="23"/>
      <c r="AB1125" s="96"/>
      <c r="AC1125" s="96"/>
      <c r="AD1125" s="23"/>
      <c r="AE1125" s="96"/>
      <c r="AF1125" s="96"/>
      <c r="AG1125" s="23"/>
      <c r="AH1125" s="96"/>
      <c r="AI1125" s="96"/>
      <c r="AJ1125" s="23"/>
      <c r="AK1125" s="96"/>
      <c r="AL1125" s="96"/>
      <c r="AM1125" s="23"/>
      <c r="AN1125" s="96"/>
      <c r="AO1125" s="96"/>
      <c r="AP1125" s="23"/>
      <c r="AQ1125" s="96"/>
      <c r="AR1125" s="96"/>
      <c r="AS1125" s="23"/>
      <c r="AT1125" s="4"/>
      <c r="AU1125" s="4"/>
      <c r="AV1125" s="35"/>
      <c r="AW1125" s="4"/>
      <c r="AX1125" s="156"/>
      <c r="AY1125" s="104"/>
      <c r="AZ1125" s="7"/>
      <c r="BA1125" s="12"/>
      <c r="BB1125" s="12"/>
      <c r="BC1125" s="7"/>
      <c r="BD1125" s="12"/>
      <c r="BE1125" s="12"/>
      <c r="BF1125" s="4"/>
      <c r="BG1125" s="12"/>
      <c r="BH1125" s="36"/>
      <c r="BI1125" s="147"/>
      <c r="BJ1125" s="12"/>
      <c r="BK1125" s="36"/>
      <c r="BL1125" s="147"/>
      <c r="BM1125" s="12"/>
      <c r="BN1125" s="36"/>
      <c r="BO1125" s="147"/>
      <c r="BP1125" s="160"/>
      <c r="BQ1125" s="14"/>
      <c r="BR1125" s="4"/>
      <c r="BS1125" s="4"/>
      <c r="BU1125" s="147"/>
      <c r="BV1125" s="4"/>
      <c r="BW1125" s="4"/>
      <c r="BX1125" s="147"/>
      <c r="BY1125" s="4"/>
      <c r="CA1125" s="147"/>
      <c r="CB1125" s="4"/>
      <c r="CD1125" s="147"/>
      <c r="CF1125" s="4"/>
      <c r="CG1125" s="9"/>
      <c r="CH1125" s="35"/>
      <c r="CI1125" s="4"/>
      <c r="CJ1125" s="145"/>
      <c r="CK1125" s="4"/>
      <c r="CL1125" s="4"/>
      <c r="CM1125" s="4"/>
      <c r="CN1125" s="4"/>
      <c r="CP1125" s="29"/>
      <c r="CQ1125" s="33"/>
      <c r="CR1125" s="78"/>
      <c r="CS1125" s="78"/>
      <c r="CT1125" s="78"/>
      <c r="CU1125" s="78"/>
      <c r="CV1125" s="78"/>
      <c r="CW1125" s="78"/>
      <c r="CX1125" s="78"/>
      <c r="CY1125" s="78"/>
      <c r="CZ1125" s="78"/>
      <c r="DA1125" s="78"/>
      <c r="DB1125" s="78"/>
      <c r="DC1125" s="78"/>
      <c r="DD1125" s="78"/>
      <c r="DE1125" s="78"/>
      <c r="DF1125" s="78"/>
      <c r="DG1125" s="78"/>
      <c r="DH1125" s="78"/>
      <c r="DI1125" s="78"/>
      <c r="DJ1125" s="78"/>
      <c r="DK1125" s="78"/>
      <c r="DL1125" s="78"/>
      <c r="DM1125" s="78"/>
      <c r="DN1125" s="78"/>
      <c r="DO1125" s="78"/>
      <c r="DP1125" s="42"/>
      <c r="DQ1125" s="78"/>
      <c r="DR1125" s="101"/>
      <c r="DS1125" s="33"/>
      <c r="DT1125" s="29"/>
      <c r="DU1125" s="29"/>
      <c r="DV1125" s="29"/>
      <c r="DW1125" s="29"/>
      <c r="DX1125" s="29"/>
      <c r="DY1125" s="29"/>
      <c r="DZ1125" s="29"/>
      <c r="EA1125" s="29"/>
      <c r="EB1125" s="29"/>
      <c r="EC1125" s="29"/>
      <c r="ED1125" s="29"/>
      <c r="EE1125" s="29"/>
      <c r="EF1125" s="29"/>
      <c r="EG1125" s="29"/>
      <c r="EH1125" s="29"/>
      <c r="EI1125" s="29"/>
      <c r="EJ1125" s="29"/>
      <c r="EK1125" s="29"/>
      <c r="EL1125" s="29"/>
      <c r="EM1125" s="29"/>
      <c r="EN1125" s="29"/>
      <c r="EO1125" s="29"/>
      <c r="EP1125" s="29"/>
      <c r="EQ1125" s="29"/>
      <c r="ER1125" s="29"/>
      <c r="ES1125" s="29"/>
      <c r="ET1125" s="29"/>
      <c r="EU1125" s="29"/>
      <c r="EV1125" s="29"/>
      <c r="EW1125" s="29"/>
      <c r="EX1125" s="29"/>
      <c r="EY1125" s="29"/>
      <c r="EZ1125" s="29"/>
      <c r="FA1125" s="119"/>
      <c r="FB1125" s="119"/>
      <c r="FC1125" s="119"/>
      <c r="FD1125" s="119"/>
      <c r="FE1125" s="119"/>
      <c r="FF1125" s="119"/>
      <c r="FG1125" s="119"/>
      <c r="FH1125" s="119"/>
      <c r="FI1125" s="119"/>
    </row>
    <row r="1126" spans="1:165" s="45" customFormat="1" x14ac:dyDescent="0.25">
      <c r="A1126" s="29"/>
      <c r="B1126" s="35"/>
      <c r="C1126" s="35"/>
      <c r="D1126" s="4"/>
      <c r="E1126" s="35"/>
      <c r="F1126" s="4"/>
      <c r="G1126" s="35"/>
      <c r="I1126" s="35"/>
      <c r="K1126" s="11"/>
      <c r="M1126" s="4"/>
      <c r="N1126" s="46"/>
      <c r="P1126" s="35"/>
      <c r="Q1126" s="29"/>
      <c r="R1126" s="35"/>
      <c r="T1126" s="23"/>
      <c r="U1126" s="23"/>
      <c r="V1126" s="96"/>
      <c r="W1126" s="96"/>
      <c r="X1126" s="23"/>
      <c r="Y1126" s="96"/>
      <c r="Z1126" s="96"/>
      <c r="AA1126" s="23"/>
      <c r="AB1126" s="96"/>
      <c r="AC1126" s="96"/>
      <c r="AD1126" s="23"/>
      <c r="AE1126" s="96"/>
      <c r="AF1126" s="96"/>
      <c r="AG1126" s="23"/>
      <c r="AH1126" s="96"/>
      <c r="AI1126" s="96"/>
      <c r="AJ1126" s="23"/>
      <c r="AK1126" s="96"/>
      <c r="AL1126" s="96"/>
      <c r="AM1126" s="23"/>
      <c r="AN1126" s="96"/>
      <c r="AO1126" s="96"/>
      <c r="AP1126" s="23"/>
      <c r="AQ1126" s="96"/>
      <c r="AR1126" s="96"/>
      <c r="AS1126" s="23"/>
      <c r="AT1126" s="4"/>
      <c r="AU1126" s="4"/>
      <c r="AV1126" s="35"/>
      <c r="AW1126" s="4"/>
      <c r="AX1126" s="156"/>
      <c r="AY1126" s="104"/>
      <c r="AZ1126" s="7"/>
      <c r="BA1126" s="12"/>
      <c r="BB1126" s="12"/>
      <c r="BC1126" s="7"/>
      <c r="BD1126" s="12"/>
      <c r="BE1126" s="12"/>
      <c r="BF1126" s="4"/>
      <c r="BG1126" s="12"/>
      <c r="BH1126" s="36"/>
      <c r="BI1126" s="147"/>
      <c r="BJ1126" s="12"/>
      <c r="BK1126" s="36"/>
      <c r="BL1126" s="147"/>
      <c r="BM1126" s="12"/>
      <c r="BN1126" s="36"/>
      <c r="BO1126" s="147"/>
      <c r="BP1126" s="160"/>
      <c r="BQ1126" s="14"/>
      <c r="BR1126" s="4"/>
      <c r="BS1126" s="4"/>
      <c r="BU1126" s="147"/>
      <c r="BV1126" s="4"/>
      <c r="BW1126" s="4"/>
      <c r="BX1126" s="147"/>
      <c r="BY1126" s="4"/>
      <c r="CA1126" s="147"/>
      <c r="CB1126" s="4"/>
      <c r="CD1126" s="147"/>
      <c r="CF1126" s="4"/>
      <c r="CG1126" s="9"/>
      <c r="CH1126" s="35"/>
      <c r="CI1126" s="4"/>
      <c r="CJ1126" s="145"/>
      <c r="CK1126" s="4"/>
      <c r="CL1126" s="4"/>
      <c r="CM1126" s="4"/>
      <c r="CN1126" s="4"/>
      <c r="CP1126" s="29"/>
      <c r="CQ1126" s="33"/>
      <c r="CR1126" s="78"/>
      <c r="CS1126" s="78"/>
      <c r="CT1126" s="78"/>
      <c r="CU1126" s="78"/>
      <c r="CV1126" s="78"/>
      <c r="CW1126" s="78"/>
      <c r="CX1126" s="78"/>
      <c r="CY1126" s="78"/>
      <c r="CZ1126" s="78"/>
      <c r="DA1126" s="78"/>
      <c r="DB1126" s="78"/>
      <c r="DC1126" s="78"/>
      <c r="DD1126" s="78"/>
      <c r="DE1126" s="78"/>
      <c r="DF1126" s="78"/>
      <c r="DG1126" s="78"/>
      <c r="DH1126" s="78"/>
      <c r="DI1126" s="78"/>
      <c r="DJ1126" s="78"/>
      <c r="DK1126" s="78"/>
      <c r="DL1126" s="78"/>
      <c r="DM1126" s="78"/>
      <c r="DN1126" s="78"/>
      <c r="DO1126" s="78"/>
      <c r="DP1126" s="42"/>
      <c r="DQ1126" s="78"/>
      <c r="DR1126" s="101"/>
      <c r="DS1126" s="33"/>
      <c r="DT1126" s="29"/>
      <c r="DU1126" s="29"/>
      <c r="DV1126" s="29"/>
      <c r="DW1126" s="29"/>
      <c r="DX1126" s="29"/>
      <c r="DY1126" s="29"/>
      <c r="DZ1126" s="29"/>
      <c r="EA1126" s="29"/>
      <c r="EB1126" s="29"/>
      <c r="EC1126" s="29"/>
      <c r="ED1126" s="29"/>
      <c r="EE1126" s="29"/>
      <c r="EF1126" s="29"/>
      <c r="EG1126" s="29"/>
      <c r="EH1126" s="29"/>
      <c r="EI1126" s="29"/>
      <c r="EJ1126" s="29"/>
      <c r="EK1126" s="29"/>
      <c r="EL1126" s="29"/>
      <c r="EM1126" s="29"/>
      <c r="EN1126" s="29"/>
      <c r="EO1126" s="29"/>
      <c r="EP1126" s="29"/>
      <c r="EQ1126" s="29"/>
      <c r="ER1126" s="29"/>
      <c r="ES1126" s="29"/>
      <c r="ET1126" s="29"/>
      <c r="EU1126" s="29"/>
      <c r="EV1126" s="29"/>
      <c r="EW1126" s="29"/>
      <c r="EX1126" s="29"/>
      <c r="EY1126" s="29"/>
      <c r="EZ1126" s="29"/>
      <c r="FA1126" s="119"/>
      <c r="FB1126" s="119"/>
      <c r="FC1126" s="119"/>
      <c r="FD1126" s="119"/>
      <c r="FE1126" s="119"/>
      <c r="FF1126" s="119"/>
      <c r="FG1126" s="119"/>
      <c r="FH1126" s="119"/>
      <c r="FI1126" s="119"/>
    </row>
    <row r="1127" spans="1:165" s="45" customFormat="1" x14ac:dyDescent="0.25">
      <c r="A1127" s="29"/>
      <c r="B1127" s="35"/>
      <c r="C1127" s="35"/>
      <c r="D1127" s="4"/>
      <c r="E1127" s="35"/>
      <c r="F1127" s="4"/>
      <c r="G1127" s="35"/>
      <c r="I1127" s="35"/>
      <c r="K1127" s="11"/>
      <c r="M1127" s="4"/>
      <c r="N1127" s="46"/>
      <c r="P1127" s="35"/>
      <c r="Q1127" s="29"/>
      <c r="R1127" s="35"/>
      <c r="T1127" s="23"/>
      <c r="U1127" s="23"/>
      <c r="V1127" s="96"/>
      <c r="W1127" s="96"/>
      <c r="X1127" s="23"/>
      <c r="Y1127" s="96"/>
      <c r="Z1127" s="96"/>
      <c r="AA1127" s="23"/>
      <c r="AB1127" s="96"/>
      <c r="AC1127" s="96"/>
      <c r="AD1127" s="23"/>
      <c r="AE1127" s="96"/>
      <c r="AF1127" s="96"/>
      <c r="AG1127" s="23"/>
      <c r="AH1127" s="96"/>
      <c r="AI1127" s="96"/>
      <c r="AJ1127" s="23"/>
      <c r="AK1127" s="96"/>
      <c r="AL1127" s="96"/>
      <c r="AM1127" s="23"/>
      <c r="AN1127" s="96"/>
      <c r="AO1127" s="96"/>
      <c r="AP1127" s="23"/>
      <c r="AQ1127" s="96"/>
      <c r="AR1127" s="96"/>
      <c r="AS1127" s="23"/>
      <c r="AT1127" s="4"/>
      <c r="AU1127" s="4"/>
      <c r="AV1127" s="35"/>
      <c r="AW1127" s="4"/>
      <c r="AX1127" s="156"/>
      <c r="AY1127" s="104"/>
      <c r="AZ1127" s="7"/>
      <c r="BA1127" s="12"/>
      <c r="BB1127" s="12"/>
      <c r="BC1127" s="7"/>
      <c r="BD1127" s="12"/>
      <c r="BE1127" s="12"/>
      <c r="BF1127" s="4"/>
      <c r="BG1127" s="12"/>
      <c r="BH1127" s="36"/>
      <c r="BI1127" s="147"/>
      <c r="BJ1127" s="12"/>
      <c r="BK1127" s="36"/>
      <c r="BL1127" s="147"/>
      <c r="BM1127" s="12"/>
      <c r="BN1127" s="36"/>
      <c r="BO1127" s="147"/>
      <c r="BP1127" s="160"/>
      <c r="BQ1127" s="14"/>
      <c r="BR1127" s="4"/>
      <c r="BS1127" s="4"/>
      <c r="BU1127" s="147"/>
      <c r="BV1127" s="4"/>
      <c r="BW1127" s="4"/>
      <c r="BX1127" s="147"/>
      <c r="BY1127" s="4"/>
      <c r="CA1127" s="147"/>
      <c r="CB1127" s="4"/>
      <c r="CD1127" s="147"/>
      <c r="CF1127" s="4"/>
      <c r="CG1127" s="9"/>
      <c r="CH1127" s="35"/>
      <c r="CI1127" s="4"/>
      <c r="CJ1127" s="145"/>
      <c r="CK1127" s="4"/>
      <c r="CL1127" s="4"/>
      <c r="CM1127" s="4"/>
      <c r="CN1127" s="4"/>
      <c r="CP1127" s="29"/>
      <c r="CQ1127" s="33"/>
      <c r="CR1127" s="78"/>
      <c r="CS1127" s="78"/>
      <c r="CT1127" s="78"/>
      <c r="CU1127" s="78"/>
      <c r="CV1127" s="78"/>
      <c r="CW1127" s="78"/>
      <c r="CX1127" s="78"/>
      <c r="CY1127" s="78"/>
      <c r="CZ1127" s="78"/>
      <c r="DA1127" s="78"/>
      <c r="DB1127" s="78"/>
      <c r="DC1127" s="78"/>
      <c r="DD1127" s="78"/>
      <c r="DE1127" s="78"/>
      <c r="DF1127" s="78"/>
      <c r="DG1127" s="78"/>
      <c r="DH1127" s="78"/>
      <c r="DI1127" s="78"/>
      <c r="DJ1127" s="78"/>
      <c r="DK1127" s="78"/>
      <c r="DL1127" s="78"/>
      <c r="DM1127" s="78"/>
      <c r="DN1127" s="78"/>
      <c r="DO1127" s="78"/>
      <c r="DP1127" s="42"/>
      <c r="DQ1127" s="78"/>
      <c r="DR1127" s="101"/>
      <c r="DS1127" s="33"/>
      <c r="DT1127" s="29"/>
      <c r="DU1127" s="29"/>
      <c r="DV1127" s="29"/>
      <c r="DW1127" s="29"/>
      <c r="DX1127" s="29"/>
      <c r="DY1127" s="29"/>
      <c r="DZ1127" s="29"/>
      <c r="EA1127" s="29"/>
      <c r="EB1127" s="29"/>
      <c r="EC1127" s="29"/>
      <c r="ED1127" s="29"/>
      <c r="EE1127" s="29"/>
      <c r="EF1127" s="29"/>
      <c r="EG1127" s="29"/>
      <c r="EH1127" s="29"/>
      <c r="EI1127" s="29"/>
      <c r="EJ1127" s="29"/>
      <c r="EK1127" s="29"/>
      <c r="EL1127" s="29"/>
      <c r="EM1127" s="29"/>
      <c r="EN1127" s="29"/>
      <c r="EO1127" s="29"/>
      <c r="EP1127" s="29"/>
      <c r="EQ1127" s="29"/>
      <c r="ER1127" s="29"/>
      <c r="ES1127" s="29"/>
      <c r="ET1127" s="29"/>
      <c r="EU1127" s="29"/>
      <c r="EV1127" s="29"/>
      <c r="EW1127" s="29"/>
      <c r="EX1127" s="29"/>
      <c r="EY1127" s="29"/>
      <c r="EZ1127" s="29"/>
      <c r="FA1127" s="119"/>
      <c r="FB1127" s="119"/>
      <c r="FC1127" s="119"/>
      <c r="FD1127" s="119"/>
      <c r="FE1127" s="119"/>
      <c r="FF1127" s="119"/>
      <c r="FG1127" s="119"/>
      <c r="FH1127" s="119"/>
      <c r="FI1127" s="119"/>
    </row>
    <row r="1128" spans="1:165" s="45" customFormat="1" x14ac:dyDescent="0.25">
      <c r="A1128" s="29"/>
      <c r="B1128" s="35"/>
      <c r="C1128" s="35"/>
      <c r="D1128" s="4"/>
      <c r="E1128" s="35"/>
      <c r="F1128" s="4"/>
      <c r="G1128" s="35"/>
      <c r="I1128" s="35"/>
      <c r="K1128" s="11"/>
      <c r="M1128" s="4"/>
      <c r="N1128" s="46"/>
      <c r="P1128" s="35"/>
      <c r="Q1128" s="29"/>
      <c r="R1128" s="35"/>
      <c r="T1128" s="23"/>
      <c r="U1128" s="23"/>
      <c r="V1128" s="96"/>
      <c r="W1128" s="96"/>
      <c r="X1128" s="23"/>
      <c r="Y1128" s="96"/>
      <c r="Z1128" s="96"/>
      <c r="AA1128" s="23"/>
      <c r="AB1128" s="96"/>
      <c r="AC1128" s="96"/>
      <c r="AD1128" s="23"/>
      <c r="AE1128" s="96"/>
      <c r="AF1128" s="96"/>
      <c r="AG1128" s="23"/>
      <c r="AH1128" s="96"/>
      <c r="AI1128" s="96"/>
      <c r="AJ1128" s="23"/>
      <c r="AK1128" s="96"/>
      <c r="AL1128" s="96"/>
      <c r="AM1128" s="23"/>
      <c r="AN1128" s="96"/>
      <c r="AO1128" s="96"/>
      <c r="AP1128" s="23"/>
      <c r="AQ1128" s="96"/>
      <c r="AR1128" s="96"/>
      <c r="AS1128" s="23"/>
      <c r="AT1128" s="4"/>
      <c r="AU1128" s="4"/>
      <c r="AV1128" s="35"/>
      <c r="AW1128" s="4"/>
      <c r="AX1128" s="156"/>
      <c r="AY1128" s="104"/>
      <c r="AZ1128" s="7"/>
      <c r="BA1128" s="12"/>
      <c r="BB1128" s="12"/>
      <c r="BC1128" s="7"/>
      <c r="BD1128" s="12"/>
      <c r="BE1128" s="12"/>
      <c r="BF1128" s="4"/>
      <c r="BG1128" s="12"/>
      <c r="BH1128" s="36"/>
      <c r="BI1128" s="147"/>
      <c r="BJ1128" s="12"/>
      <c r="BK1128" s="36"/>
      <c r="BL1128" s="147"/>
      <c r="BM1128" s="12"/>
      <c r="BN1128" s="36"/>
      <c r="BO1128" s="147"/>
      <c r="BP1128" s="160"/>
      <c r="BQ1128" s="14"/>
      <c r="BR1128" s="4"/>
      <c r="BS1128" s="4"/>
      <c r="BU1128" s="147"/>
      <c r="BV1128" s="4"/>
      <c r="BW1128" s="4"/>
      <c r="BX1128" s="147"/>
      <c r="BY1128" s="4"/>
      <c r="CA1128" s="147"/>
      <c r="CB1128" s="4"/>
      <c r="CD1128" s="147"/>
      <c r="CF1128" s="4"/>
      <c r="CG1128" s="9"/>
      <c r="CH1128" s="35"/>
      <c r="CI1128" s="4"/>
      <c r="CJ1128" s="145"/>
      <c r="CK1128" s="4"/>
      <c r="CL1128" s="4"/>
      <c r="CM1128" s="4"/>
      <c r="CN1128" s="4"/>
      <c r="CP1128" s="29"/>
      <c r="CQ1128" s="33"/>
      <c r="CR1128" s="78"/>
      <c r="CS1128" s="78"/>
      <c r="CT1128" s="78"/>
      <c r="CU1128" s="78"/>
      <c r="CV1128" s="78"/>
      <c r="CW1128" s="78"/>
      <c r="CX1128" s="78"/>
      <c r="CY1128" s="78"/>
      <c r="CZ1128" s="78"/>
      <c r="DA1128" s="78"/>
      <c r="DB1128" s="78"/>
      <c r="DC1128" s="78"/>
      <c r="DD1128" s="78"/>
      <c r="DE1128" s="78"/>
      <c r="DF1128" s="78"/>
      <c r="DG1128" s="78"/>
      <c r="DH1128" s="78"/>
      <c r="DI1128" s="78"/>
      <c r="DJ1128" s="78"/>
      <c r="DK1128" s="78"/>
      <c r="DL1128" s="78"/>
      <c r="DM1128" s="78"/>
      <c r="DN1128" s="78"/>
      <c r="DO1128" s="78"/>
      <c r="DP1128" s="42"/>
      <c r="DQ1128" s="78"/>
      <c r="DR1128" s="101"/>
      <c r="DS1128" s="33"/>
      <c r="DT1128" s="29"/>
      <c r="DU1128" s="29"/>
      <c r="DV1128" s="29"/>
      <c r="DW1128" s="29"/>
      <c r="DX1128" s="29"/>
      <c r="DY1128" s="29"/>
      <c r="DZ1128" s="29"/>
      <c r="EA1128" s="29"/>
      <c r="EB1128" s="29"/>
      <c r="EC1128" s="29"/>
      <c r="ED1128" s="29"/>
      <c r="EE1128" s="29"/>
      <c r="EF1128" s="29"/>
      <c r="EG1128" s="29"/>
      <c r="EH1128" s="29"/>
      <c r="EI1128" s="29"/>
      <c r="EJ1128" s="29"/>
      <c r="EK1128" s="29"/>
      <c r="EL1128" s="29"/>
      <c r="EM1128" s="29"/>
      <c r="EN1128" s="29"/>
      <c r="EO1128" s="29"/>
      <c r="EP1128" s="29"/>
      <c r="EQ1128" s="29"/>
      <c r="ER1128" s="29"/>
      <c r="ES1128" s="29"/>
      <c r="ET1128" s="29"/>
      <c r="EU1128" s="29"/>
      <c r="EV1128" s="29"/>
      <c r="EW1128" s="29"/>
      <c r="EX1128" s="29"/>
      <c r="EY1128" s="29"/>
      <c r="EZ1128" s="29"/>
      <c r="FA1128" s="119"/>
      <c r="FB1128" s="119"/>
      <c r="FC1128" s="119"/>
      <c r="FD1128" s="119"/>
      <c r="FE1128" s="119"/>
      <c r="FF1128" s="119"/>
      <c r="FG1128" s="119"/>
      <c r="FH1128" s="119"/>
      <c r="FI1128" s="119"/>
    </row>
    <row r="1129" spans="1:165" s="45" customFormat="1" x14ac:dyDescent="0.25">
      <c r="A1129" s="29"/>
      <c r="B1129" s="35"/>
      <c r="C1129" s="35"/>
      <c r="D1129" s="4"/>
      <c r="E1129" s="35"/>
      <c r="F1129" s="4"/>
      <c r="G1129" s="35"/>
      <c r="I1129" s="35"/>
      <c r="K1129" s="11"/>
      <c r="M1129" s="4"/>
      <c r="N1129" s="46"/>
      <c r="P1129" s="35"/>
      <c r="Q1129" s="29"/>
      <c r="R1129" s="35"/>
      <c r="T1129" s="23"/>
      <c r="U1129" s="23"/>
      <c r="V1129" s="96"/>
      <c r="W1129" s="96"/>
      <c r="X1129" s="23"/>
      <c r="Y1129" s="96"/>
      <c r="Z1129" s="96"/>
      <c r="AA1129" s="23"/>
      <c r="AB1129" s="96"/>
      <c r="AC1129" s="96"/>
      <c r="AD1129" s="23"/>
      <c r="AE1129" s="96"/>
      <c r="AF1129" s="96"/>
      <c r="AG1129" s="23"/>
      <c r="AH1129" s="96"/>
      <c r="AI1129" s="96"/>
      <c r="AJ1129" s="23"/>
      <c r="AK1129" s="96"/>
      <c r="AL1129" s="96"/>
      <c r="AM1129" s="23"/>
      <c r="AN1129" s="96"/>
      <c r="AO1129" s="96"/>
      <c r="AP1129" s="23"/>
      <c r="AQ1129" s="96"/>
      <c r="AR1129" s="96"/>
      <c r="AS1129" s="23"/>
      <c r="AT1129" s="4"/>
      <c r="AU1129" s="4"/>
      <c r="AV1129" s="35"/>
      <c r="AW1129" s="4"/>
      <c r="AX1129" s="156"/>
      <c r="AY1129" s="104"/>
      <c r="AZ1129" s="7"/>
      <c r="BA1129" s="12"/>
      <c r="BB1129" s="12"/>
      <c r="BC1129" s="7"/>
      <c r="BD1129" s="12"/>
      <c r="BE1129" s="12"/>
      <c r="BF1129" s="4"/>
      <c r="BG1129" s="12"/>
      <c r="BH1129" s="36"/>
      <c r="BI1129" s="147"/>
      <c r="BJ1129" s="12"/>
      <c r="BK1129" s="36"/>
      <c r="BL1129" s="147"/>
      <c r="BM1129" s="12"/>
      <c r="BN1129" s="36"/>
      <c r="BO1129" s="147"/>
      <c r="BP1129" s="160"/>
      <c r="BQ1129" s="14"/>
      <c r="BR1129" s="4"/>
      <c r="BS1129" s="4"/>
      <c r="BU1129" s="147"/>
      <c r="BV1129" s="4"/>
      <c r="BW1129" s="4"/>
      <c r="BX1129" s="147"/>
      <c r="BY1129" s="4"/>
      <c r="CA1129" s="147"/>
      <c r="CB1129" s="4"/>
      <c r="CD1129" s="147"/>
      <c r="CF1129" s="4"/>
      <c r="CG1129" s="9"/>
      <c r="CH1129" s="35"/>
      <c r="CI1129" s="4"/>
      <c r="CJ1129" s="145"/>
      <c r="CK1129" s="4"/>
      <c r="CL1129" s="4"/>
      <c r="CM1129" s="4"/>
      <c r="CN1129" s="4"/>
      <c r="CP1129" s="29"/>
      <c r="CQ1129" s="33"/>
      <c r="CR1129" s="78"/>
      <c r="CS1129" s="78"/>
      <c r="CT1129" s="78"/>
      <c r="CU1129" s="78"/>
      <c r="CV1129" s="78"/>
      <c r="CW1129" s="78"/>
      <c r="CX1129" s="78"/>
      <c r="CY1129" s="78"/>
      <c r="CZ1129" s="78"/>
      <c r="DA1129" s="78"/>
      <c r="DB1129" s="78"/>
      <c r="DC1129" s="78"/>
      <c r="DD1129" s="78"/>
      <c r="DE1129" s="78"/>
      <c r="DF1129" s="78"/>
      <c r="DG1129" s="78"/>
      <c r="DH1129" s="78"/>
      <c r="DI1129" s="78"/>
      <c r="DJ1129" s="78"/>
      <c r="DK1129" s="78"/>
      <c r="DL1129" s="78"/>
      <c r="DM1129" s="78"/>
      <c r="DN1129" s="78"/>
      <c r="DO1129" s="78"/>
      <c r="DP1129" s="42"/>
      <c r="DQ1129" s="78"/>
      <c r="DR1129" s="101"/>
      <c r="DS1129" s="33"/>
      <c r="DT1129" s="29"/>
      <c r="DU1129" s="29"/>
      <c r="DV1129" s="29"/>
      <c r="DW1129" s="29"/>
      <c r="DX1129" s="29"/>
      <c r="DY1129" s="29"/>
      <c r="DZ1129" s="29"/>
      <c r="EA1129" s="29"/>
      <c r="EB1129" s="29"/>
      <c r="EC1129" s="29"/>
      <c r="ED1129" s="29"/>
      <c r="EE1129" s="29"/>
      <c r="EF1129" s="29"/>
      <c r="EG1129" s="29"/>
      <c r="EH1129" s="29"/>
      <c r="EI1129" s="29"/>
      <c r="EJ1129" s="29"/>
      <c r="EK1129" s="29"/>
      <c r="EL1129" s="29"/>
      <c r="EM1129" s="29"/>
      <c r="EN1129" s="29"/>
      <c r="EO1129" s="29"/>
      <c r="EP1129" s="29"/>
      <c r="EQ1129" s="29"/>
      <c r="ER1129" s="29"/>
      <c r="ES1129" s="29"/>
      <c r="ET1129" s="29"/>
      <c r="EU1129" s="29"/>
      <c r="EV1129" s="29"/>
      <c r="EW1129" s="29"/>
      <c r="EX1129" s="29"/>
      <c r="EY1129" s="29"/>
      <c r="EZ1129" s="29"/>
      <c r="FA1129" s="119"/>
      <c r="FB1129" s="119"/>
      <c r="FC1129" s="119"/>
      <c r="FD1129" s="119"/>
      <c r="FE1129" s="119"/>
      <c r="FF1129" s="119"/>
      <c r="FG1129" s="119"/>
      <c r="FH1129" s="119"/>
      <c r="FI1129" s="119"/>
    </row>
    <row r="1130" spans="1:165" s="45" customFormat="1" x14ac:dyDescent="0.25">
      <c r="A1130" s="29"/>
      <c r="B1130" s="35"/>
      <c r="C1130" s="35"/>
      <c r="D1130" s="4"/>
      <c r="E1130" s="35"/>
      <c r="F1130" s="4"/>
      <c r="G1130" s="35"/>
      <c r="I1130" s="35"/>
      <c r="K1130" s="11"/>
      <c r="M1130" s="4"/>
      <c r="N1130" s="46"/>
      <c r="P1130" s="35"/>
      <c r="Q1130" s="29"/>
      <c r="R1130" s="35"/>
      <c r="T1130" s="23"/>
      <c r="U1130" s="23"/>
      <c r="V1130" s="96"/>
      <c r="W1130" s="96"/>
      <c r="X1130" s="23"/>
      <c r="Y1130" s="96"/>
      <c r="Z1130" s="96"/>
      <c r="AA1130" s="23"/>
      <c r="AB1130" s="96"/>
      <c r="AC1130" s="96"/>
      <c r="AD1130" s="23"/>
      <c r="AE1130" s="96"/>
      <c r="AF1130" s="96"/>
      <c r="AG1130" s="23"/>
      <c r="AH1130" s="96"/>
      <c r="AI1130" s="96"/>
      <c r="AJ1130" s="23"/>
      <c r="AK1130" s="96"/>
      <c r="AL1130" s="96"/>
      <c r="AM1130" s="23"/>
      <c r="AN1130" s="96"/>
      <c r="AO1130" s="96"/>
      <c r="AP1130" s="23"/>
      <c r="AQ1130" s="96"/>
      <c r="AR1130" s="96"/>
      <c r="AS1130" s="23"/>
      <c r="AT1130" s="4"/>
      <c r="AU1130" s="4"/>
      <c r="AV1130" s="35"/>
      <c r="AW1130" s="4"/>
      <c r="AX1130" s="156"/>
      <c r="AY1130" s="104"/>
      <c r="AZ1130" s="7"/>
      <c r="BA1130" s="12"/>
      <c r="BB1130" s="12"/>
      <c r="BC1130" s="7"/>
      <c r="BD1130" s="12"/>
      <c r="BE1130" s="12"/>
      <c r="BF1130" s="4"/>
      <c r="BG1130" s="12"/>
      <c r="BH1130" s="36"/>
      <c r="BI1130" s="147"/>
      <c r="BJ1130" s="12"/>
      <c r="BK1130" s="36"/>
      <c r="BL1130" s="147"/>
      <c r="BM1130" s="12"/>
      <c r="BN1130" s="36"/>
      <c r="BO1130" s="147"/>
      <c r="BP1130" s="160"/>
      <c r="BQ1130" s="14"/>
      <c r="BR1130" s="4"/>
      <c r="BS1130" s="4"/>
      <c r="BU1130" s="147"/>
      <c r="BV1130" s="4"/>
      <c r="BW1130" s="4"/>
      <c r="BX1130" s="147"/>
      <c r="BY1130" s="4"/>
      <c r="CA1130" s="147"/>
      <c r="CB1130" s="4"/>
      <c r="CD1130" s="147"/>
      <c r="CF1130" s="4"/>
      <c r="CG1130" s="9"/>
      <c r="CH1130" s="35"/>
      <c r="CI1130" s="4"/>
      <c r="CJ1130" s="145"/>
      <c r="CK1130" s="4"/>
      <c r="CL1130" s="4"/>
      <c r="CM1130" s="4"/>
      <c r="CN1130" s="4"/>
      <c r="CP1130" s="29"/>
      <c r="CQ1130" s="33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  <c r="DN1130" s="78"/>
      <c r="DO1130" s="78"/>
      <c r="DP1130" s="42"/>
      <c r="DQ1130" s="78"/>
      <c r="DR1130" s="101"/>
      <c r="DS1130" s="33"/>
      <c r="DT1130" s="29"/>
      <c r="DU1130" s="29"/>
      <c r="DV1130" s="29"/>
      <c r="DW1130" s="29"/>
      <c r="DX1130" s="29"/>
      <c r="DY1130" s="29"/>
      <c r="DZ1130" s="29"/>
      <c r="EA1130" s="29"/>
      <c r="EB1130" s="29"/>
      <c r="EC1130" s="29"/>
      <c r="ED1130" s="29"/>
      <c r="EE1130" s="29"/>
      <c r="EF1130" s="29"/>
      <c r="EG1130" s="29"/>
      <c r="EH1130" s="29"/>
      <c r="EI1130" s="29"/>
      <c r="EJ1130" s="29"/>
      <c r="EK1130" s="29"/>
      <c r="EL1130" s="29"/>
      <c r="EM1130" s="29"/>
      <c r="EN1130" s="29"/>
      <c r="EO1130" s="29"/>
      <c r="EP1130" s="29"/>
      <c r="EQ1130" s="29"/>
      <c r="ER1130" s="29"/>
      <c r="ES1130" s="29"/>
      <c r="ET1130" s="29"/>
      <c r="EU1130" s="29"/>
      <c r="EV1130" s="29"/>
      <c r="EW1130" s="29"/>
      <c r="EX1130" s="29"/>
      <c r="EY1130" s="29"/>
      <c r="EZ1130" s="29"/>
      <c r="FA1130" s="119"/>
      <c r="FB1130" s="119"/>
      <c r="FC1130" s="119"/>
      <c r="FD1130" s="119"/>
      <c r="FE1130" s="119"/>
      <c r="FF1130" s="119"/>
      <c r="FG1130" s="119"/>
      <c r="FH1130" s="119"/>
      <c r="FI1130" s="119"/>
    </row>
    <row r="1131" spans="1:165" s="45" customFormat="1" x14ac:dyDescent="0.25">
      <c r="A1131" s="29"/>
      <c r="B1131" s="35"/>
      <c r="C1131" s="35"/>
      <c r="D1131" s="4"/>
      <c r="E1131" s="35"/>
      <c r="F1131" s="4"/>
      <c r="G1131" s="35"/>
      <c r="I1131" s="35"/>
      <c r="K1131" s="11"/>
      <c r="M1131" s="4"/>
      <c r="N1131" s="46"/>
      <c r="P1131" s="35"/>
      <c r="Q1131" s="29"/>
      <c r="R1131" s="35"/>
      <c r="T1131" s="23"/>
      <c r="U1131" s="23"/>
      <c r="V1131" s="96"/>
      <c r="W1131" s="96"/>
      <c r="X1131" s="23"/>
      <c r="Y1131" s="96"/>
      <c r="Z1131" s="96"/>
      <c r="AA1131" s="23"/>
      <c r="AB1131" s="96"/>
      <c r="AC1131" s="96"/>
      <c r="AD1131" s="23"/>
      <c r="AE1131" s="96"/>
      <c r="AF1131" s="96"/>
      <c r="AG1131" s="23"/>
      <c r="AH1131" s="96"/>
      <c r="AI1131" s="96"/>
      <c r="AJ1131" s="23"/>
      <c r="AK1131" s="96"/>
      <c r="AL1131" s="96"/>
      <c r="AM1131" s="23"/>
      <c r="AN1131" s="96"/>
      <c r="AO1131" s="96"/>
      <c r="AP1131" s="23"/>
      <c r="AQ1131" s="96"/>
      <c r="AR1131" s="96"/>
      <c r="AS1131" s="23"/>
      <c r="AT1131" s="4"/>
      <c r="AU1131" s="4"/>
      <c r="AV1131" s="35"/>
      <c r="AW1131" s="4"/>
      <c r="AX1131" s="156"/>
      <c r="AY1131" s="104"/>
      <c r="AZ1131" s="7"/>
      <c r="BA1131" s="12"/>
      <c r="BB1131" s="12"/>
      <c r="BC1131" s="7"/>
      <c r="BD1131" s="12"/>
      <c r="BE1131" s="12"/>
      <c r="BF1131" s="4"/>
      <c r="BG1131" s="12"/>
      <c r="BH1131" s="36"/>
      <c r="BI1131" s="147"/>
      <c r="BJ1131" s="12"/>
      <c r="BK1131" s="36"/>
      <c r="BL1131" s="147"/>
      <c r="BM1131" s="12"/>
      <c r="BN1131" s="36"/>
      <c r="BO1131" s="147"/>
      <c r="BP1131" s="160"/>
      <c r="BQ1131" s="14"/>
      <c r="BR1131" s="4"/>
      <c r="BS1131" s="4"/>
      <c r="BU1131" s="147"/>
      <c r="BV1131" s="4"/>
      <c r="BW1131" s="4"/>
      <c r="BX1131" s="147"/>
      <c r="BY1131" s="4"/>
      <c r="CA1131" s="147"/>
      <c r="CB1131" s="4"/>
      <c r="CD1131" s="147"/>
      <c r="CF1131" s="4"/>
      <c r="CG1131" s="9"/>
      <c r="CH1131" s="35"/>
      <c r="CI1131" s="4"/>
      <c r="CJ1131" s="145"/>
      <c r="CK1131" s="4"/>
      <c r="CL1131" s="4"/>
      <c r="CM1131" s="4"/>
      <c r="CN1131" s="4"/>
      <c r="CP1131" s="29"/>
      <c r="CQ1131" s="33"/>
      <c r="CR1131" s="78"/>
      <c r="CS1131" s="78"/>
      <c r="CT1131" s="78"/>
      <c r="CU1131" s="78"/>
      <c r="CV1131" s="78"/>
      <c r="CW1131" s="78"/>
      <c r="CX1131" s="78"/>
      <c r="CY1131" s="78"/>
      <c r="CZ1131" s="78"/>
      <c r="DA1131" s="78"/>
      <c r="DB1131" s="78"/>
      <c r="DC1131" s="78"/>
      <c r="DD1131" s="78"/>
      <c r="DE1131" s="78"/>
      <c r="DF1131" s="78"/>
      <c r="DG1131" s="78"/>
      <c r="DH1131" s="78"/>
      <c r="DI1131" s="78"/>
      <c r="DJ1131" s="78"/>
      <c r="DK1131" s="78"/>
      <c r="DL1131" s="78"/>
      <c r="DM1131" s="78"/>
      <c r="DN1131" s="78"/>
      <c r="DO1131" s="78"/>
      <c r="DP1131" s="42"/>
      <c r="DQ1131" s="78"/>
      <c r="DR1131" s="101"/>
      <c r="DS1131" s="33"/>
      <c r="DT1131" s="29"/>
      <c r="DU1131" s="29"/>
      <c r="DV1131" s="29"/>
      <c r="DW1131" s="29"/>
      <c r="DX1131" s="29"/>
      <c r="DY1131" s="29"/>
      <c r="DZ1131" s="29"/>
      <c r="EA1131" s="29"/>
      <c r="EB1131" s="29"/>
      <c r="EC1131" s="29"/>
      <c r="ED1131" s="29"/>
      <c r="EE1131" s="29"/>
      <c r="EF1131" s="29"/>
      <c r="EG1131" s="29"/>
      <c r="EH1131" s="29"/>
      <c r="EI1131" s="29"/>
      <c r="EJ1131" s="29"/>
      <c r="EK1131" s="29"/>
      <c r="EL1131" s="29"/>
      <c r="EM1131" s="29"/>
      <c r="EN1131" s="29"/>
      <c r="EO1131" s="29"/>
      <c r="EP1131" s="29"/>
      <c r="EQ1131" s="29"/>
      <c r="ER1131" s="29"/>
      <c r="ES1131" s="29"/>
      <c r="ET1131" s="29"/>
      <c r="EU1131" s="29"/>
      <c r="EV1131" s="29"/>
      <c r="EW1131" s="29"/>
      <c r="EX1131" s="29"/>
      <c r="EY1131" s="29"/>
      <c r="EZ1131" s="29"/>
      <c r="FA1131" s="119"/>
      <c r="FB1131" s="119"/>
      <c r="FC1131" s="119"/>
      <c r="FD1131" s="119"/>
      <c r="FE1131" s="119"/>
      <c r="FF1131" s="119"/>
      <c r="FG1131" s="119"/>
      <c r="FH1131" s="119"/>
      <c r="FI1131" s="119"/>
    </row>
    <row r="1132" spans="1:165" s="45" customFormat="1" x14ac:dyDescent="0.25">
      <c r="A1132" s="29"/>
      <c r="B1132" s="35"/>
      <c r="C1132" s="35"/>
      <c r="D1132" s="4"/>
      <c r="E1132" s="35"/>
      <c r="F1132" s="4"/>
      <c r="G1132" s="35"/>
      <c r="I1132" s="35"/>
      <c r="K1132" s="11"/>
      <c r="M1132" s="4"/>
      <c r="N1132" s="46"/>
      <c r="P1132" s="35"/>
      <c r="Q1132" s="29"/>
      <c r="R1132" s="35"/>
      <c r="T1132" s="23"/>
      <c r="U1132" s="23"/>
      <c r="V1132" s="96"/>
      <c r="W1132" s="96"/>
      <c r="X1132" s="23"/>
      <c r="Y1132" s="96"/>
      <c r="Z1132" s="96"/>
      <c r="AA1132" s="23"/>
      <c r="AB1132" s="96"/>
      <c r="AC1132" s="96"/>
      <c r="AD1132" s="23"/>
      <c r="AE1132" s="96"/>
      <c r="AF1132" s="96"/>
      <c r="AG1132" s="23"/>
      <c r="AH1132" s="96"/>
      <c r="AI1132" s="96"/>
      <c r="AJ1132" s="23"/>
      <c r="AK1132" s="96"/>
      <c r="AL1132" s="96"/>
      <c r="AM1132" s="23"/>
      <c r="AN1132" s="96"/>
      <c r="AO1132" s="96"/>
      <c r="AP1132" s="23"/>
      <c r="AQ1132" s="96"/>
      <c r="AR1132" s="96"/>
      <c r="AS1132" s="23"/>
      <c r="AT1132" s="4"/>
      <c r="AU1132" s="4"/>
      <c r="AV1132" s="35"/>
      <c r="AW1132" s="4"/>
      <c r="AX1132" s="156"/>
      <c r="AY1132" s="104"/>
      <c r="AZ1132" s="7"/>
      <c r="BA1132" s="12"/>
      <c r="BB1132" s="12"/>
      <c r="BC1132" s="7"/>
      <c r="BD1132" s="12"/>
      <c r="BE1132" s="12"/>
      <c r="BF1132" s="4"/>
      <c r="BG1132" s="12"/>
      <c r="BH1132" s="36"/>
      <c r="BI1132" s="147"/>
      <c r="BJ1132" s="12"/>
      <c r="BK1132" s="36"/>
      <c r="BL1132" s="147"/>
      <c r="BM1132" s="12"/>
      <c r="BN1132" s="36"/>
      <c r="BO1132" s="147"/>
      <c r="BP1132" s="160"/>
      <c r="BQ1132" s="14"/>
      <c r="BR1132" s="4"/>
      <c r="BS1132" s="4"/>
      <c r="BU1132" s="147"/>
      <c r="BV1132" s="4"/>
      <c r="BW1132" s="4"/>
      <c r="BX1132" s="147"/>
      <c r="BY1132" s="4"/>
      <c r="CA1132" s="147"/>
      <c r="CB1132" s="4"/>
      <c r="CD1132" s="147"/>
      <c r="CF1132" s="4"/>
      <c r="CG1132" s="9"/>
      <c r="CH1132" s="35"/>
      <c r="CI1132" s="4"/>
      <c r="CJ1132" s="145"/>
      <c r="CK1132" s="4"/>
      <c r="CL1132" s="4"/>
      <c r="CM1132" s="4"/>
      <c r="CN1132" s="4"/>
      <c r="CP1132" s="29"/>
      <c r="CQ1132" s="33"/>
      <c r="CR1132" s="78"/>
      <c r="CS1132" s="78"/>
      <c r="CT1132" s="78"/>
      <c r="CU1132" s="78"/>
      <c r="CV1132" s="78"/>
      <c r="CW1132" s="78"/>
      <c r="CX1132" s="78"/>
      <c r="CY1132" s="78"/>
      <c r="CZ1132" s="78"/>
      <c r="DA1132" s="78"/>
      <c r="DB1132" s="78"/>
      <c r="DC1132" s="78"/>
      <c r="DD1132" s="78"/>
      <c r="DE1132" s="78"/>
      <c r="DF1132" s="78"/>
      <c r="DG1132" s="78"/>
      <c r="DH1132" s="78"/>
      <c r="DI1132" s="78"/>
      <c r="DJ1132" s="78"/>
      <c r="DK1132" s="78"/>
      <c r="DL1132" s="78"/>
      <c r="DM1132" s="78"/>
      <c r="DN1132" s="78"/>
      <c r="DO1132" s="78"/>
      <c r="DP1132" s="42"/>
      <c r="DQ1132" s="78"/>
      <c r="DR1132" s="101"/>
      <c r="DS1132" s="33"/>
      <c r="DT1132" s="29"/>
      <c r="DU1132" s="29"/>
      <c r="DV1132" s="29"/>
      <c r="DW1132" s="29"/>
      <c r="DX1132" s="29"/>
      <c r="DY1132" s="29"/>
      <c r="DZ1132" s="29"/>
      <c r="EA1132" s="29"/>
      <c r="EB1132" s="29"/>
      <c r="EC1132" s="29"/>
      <c r="ED1132" s="29"/>
      <c r="EE1132" s="29"/>
      <c r="EF1132" s="29"/>
      <c r="EG1132" s="29"/>
      <c r="EH1132" s="29"/>
      <c r="EI1132" s="29"/>
      <c r="EJ1132" s="29"/>
      <c r="EK1132" s="29"/>
      <c r="EL1132" s="29"/>
      <c r="EM1132" s="29"/>
      <c r="EN1132" s="29"/>
      <c r="EO1132" s="29"/>
      <c r="EP1132" s="29"/>
      <c r="EQ1132" s="29"/>
      <c r="ER1132" s="29"/>
      <c r="ES1132" s="29"/>
      <c r="ET1132" s="29"/>
      <c r="EU1132" s="29"/>
      <c r="EV1132" s="29"/>
      <c r="EW1132" s="29"/>
      <c r="EX1132" s="29"/>
      <c r="EY1132" s="29"/>
      <c r="EZ1132" s="29"/>
      <c r="FA1132" s="119"/>
      <c r="FB1132" s="119"/>
      <c r="FC1132" s="119"/>
      <c r="FD1132" s="119"/>
      <c r="FE1132" s="119"/>
      <c r="FF1132" s="119"/>
      <c r="FG1132" s="119"/>
      <c r="FH1132" s="119"/>
      <c r="FI1132" s="119"/>
    </row>
    <row r="1133" spans="1:165" s="45" customFormat="1" x14ac:dyDescent="0.25">
      <c r="A1133" s="29"/>
      <c r="B1133" s="35"/>
      <c r="C1133" s="35"/>
      <c r="D1133" s="4"/>
      <c r="E1133" s="35"/>
      <c r="F1133" s="4"/>
      <c r="G1133" s="35"/>
      <c r="I1133" s="35"/>
      <c r="K1133" s="11"/>
      <c r="M1133" s="4"/>
      <c r="N1133" s="46"/>
      <c r="P1133" s="35"/>
      <c r="Q1133" s="29"/>
      <c r="R1133" s="35"/>
      <c r="T1133" s="23"/>
      <c r="U1133" s="23"/>
      <c r="V1133" s="96"/>
      <c r="W1133" s="96"/>
      <c r="X1133" s="23"/>
      <c r="Y1133" s="96"/>
      <c r="Z1133" s="96"/>
      <c r="AA1133" s="23"/>
      <c r="AB1133" s="96"/>
      <c r="AC1133" s="96"/>
      <c r="AD1133" s="23"/>
      <c r="AE1133" s="96"/>
      <c r="AF1133" s="96"/>
      <c r="AG1133" s="23"/>
      <c r="AH1133" s="96"/>
      <c r="AI1133" s="96"/>
      <c r="AJ1133" s="23"/>
      <c r="AK1133" s="96"/>
      <c r="AL1133" s="96"/>
      <c r="AM1133" s="23"/>
      <c r="AN1133" s="96"/>
      <c r="AO1133" s="96"/>
      <c r="AP1133" s="23"/>
      <c r="AQ1133" s="96"/>
      <c r="AR1133" s="96"/>
      <c r="AS1133" s="23"/>
      <c r="AT1133" s="4"/>
      <c r="AU1133" s="4"/>
      <c r="AV1133" s="35"/>
      <c r="AW1133" s="4"/>
      <c r="AX1133" s="156"/>
      <c r="AY1133" s="104"/>
      <c r="AZ1133" s="7"/>
      <c r="BA1133" s="12"/>
      <c r="BB1133" s="12"/>
      <c r="BC1133" s="7"/>
      <c r="BD1133" s="12"/>
      <c r="BE1133" s="12"/>
      <c r="BF1133" s="4"/>
      <c r="BG1133" s="12"/>
      <c r="BH1133" s="36"/>
      <c r="BI1133" s="147"/>
      <c r="BJ1133" s="12"/>
      <c r="BK1133" s="36"/>
      <c r="BL1133" s="147"/>
      <c r="BM1133" s="12"/>
      <c r="BN1133" s="36"/>
      <c r="BO1133" s="147"/>
      <c r="BP1133" s="160"/>
      <c r="BQ1133" s="14"/>
      <c r="BR1133" s="4"/>
      <c r="BS1133" s="4"/>
      <c r="BU1133" s="147"/>
      <c r="BV1133" s="4"/>
      <c r="BW1133" s="4"/>
      <c r="BX1133" s="147"/>
      <c r="BY1133" s="4"/>
      <c r="CA1133" s="147"/>
      <c r="CB1133" s="4"/>
      <c r="CD1133" s="147"/>
      <c r="CF1133" s="4"/>
      <c r="CG1133" s="9"/>
      <c r="CH1133" s="35"/>
      <c r="CI1133" s="4"/>
      <c r="CJ1133" s="145"/>
      <c r="CK1133" s="4"/>
      <c r="CL1133" s="4"/>
      <c r="CM1133" s="4"/>
      <c r="CN1133" s="4"/>
      <c r="CP1133" s="29"/>
      <c r="CQ1133" s="33"/>
      <c r="CR1133" s="78"/>
      <c r="CS1133" s="78"/>
      <c r="CT1133" s="78"/>
      <c r="CU1133" s="78"/>
      <c r="CV1133" s="78"/>
      <c r="CW1133" s="78"/>
      <c r="CX1133" s="78"/>
      <c r="CY1133" s="78"/>
      <c r="CZ1133" s="78"/>
      <c r="DA1133" s="78"/>
      <c r="DB1133" s="78"/>
      <c r="DC1133" s="78"/>
      <c r="DD1133" s="78"/>
      <c r="DE1133" s="78"/>
      <c r="DF1133" s="78"/>
      <c r="DG1133" s="78"/>
      <c r="DH1133" s="78"/>
      <c r="DI1133" s="78"/>
      <c r="DJ1133" s="78"/>
      <c r="DK1133" s="78"/>
      <c r="DL1133" s="78"/>
      <c r="DM1133" s="78"/>
      <c r="DN1133" s="78"/>
      <c r="DO1133" s="78"/>
      <c r="DP1133" s="42"/>
      <c r="DQ1133" s="78"/>
      <c r="DR1133" s="101"/>
      <c r="DS1133" s="33"/>
      <c r="DT1133" s="29"/>
      <c r="DU1133" s="29"/>
      <c r="DV1133" s="29"/>
      <c r="DW1133" s="29"/>
      <c r="DX1133" s="29"/>
      <c r="DY1133" s="29"/>
      <c r="DZ1133" s="29"/>
      <c r="EA1133" s="29"/>
      <c r="EB1133" s="29"/>
      <c r="EC1133" s="29"/>
      <c r="ED1133" s="29"/>
      <c r="EE1133" s="29"/>
      <c r="EF1133" s="29"/>
      <c r="EG1133" s="29"/>
      <c r="EH1133" s="29"/>
      <c r="EI1133" s="29"/>
      <c r="EJ1133" s="29"/>
      <c r="EK1133" s="29"/>
      <c r="EL1133" s="29"/>
      <c r="EM1133" s="29"/>
      <c r="EN1133" s="29"/>
      <c r="EO1133" s="29"/>
      <c r="EP1133" s="29"/>
      <c r="EQ1133" s="29"/>
      <c r="ER1133" s="29"/>
      <c r="ES1133" s="29"/>
      <c r="ET1133" s="29"/>
      <c r="EU1133" s="29"/>
      <c r="EV1133" s="29"/>
      <c r="EW1133" s="29"/>
      <c r="EX1133" s="29"/>
      <c r="EY1133" s="29"/>
      <c r="EZ1133" s="29"/>
      <c r="FA1133" s="119"/>
      <c r="FB1133" s="119"/>
      <c r="FC1133" s="119"/>
      <c r="FD1133" s="119"/>
      <c r="FE1133" s="119"/>
      <c r="FF1133" s="119"/>
      <c r="FG1133" s="119"/>
      <c r="FH1133" s="119"/>
      <c r="FI1133" s="119"/>
    </row>
    <row r="1134" spans="1:165" s="45" customFormat="1" x14ac:dyDescent="0.25">
      <c r="A1134" s="29"/>
      <c r="B1134" s="35"/>
      <c r="C1134" s="35"/>
      <c r="D1134" s="4"/>
      <c r="E1134" s="35"/>
      <c r="F1134" s="4"/>
      <c r="G1134" s="35"/>
      <c r="I1134" s="35"/>
      <c r="K1134" s="11"/>
      <c r="M1134" s="4"/>
      <c r="N1134" s="46"/>
      <c r="P1134" s="35"/>
      <c r="Q1134" s="29"/>
      <c r="R1134" s="35"/>
      <c r="T1134" s="23"/>
      <c r="U1134" s="23"/>
      <c r="V1134" s="96"/>
      <c r="W1134" s="96"/>
      <c r="X1134" s="23"/>
      <c r="Y1134" s="96"/>
      <c r="Z1134" s="96"/>
      <c r="AA1134" s="23"/>
      <c r="AB1134" s="96"/>
      <c r="AC1134" s="96"/>
      <c r="AD1134" s="23"/>
      <c r="AE1134" s="96"/>
      <c r="AF1134" s="96"/>
      <c r="AG1134" s="23"/>
      <c r="AH1134" s="96"/>
      <c r="AI1134" s="96"/>
      <c r="AJ1134" s="23"/>
      <c r="AK1134" s="96"/>
      <c r="AL1134" s="96"/>
      <c r="AM1134" s="23"/>
      <c r="AN1134" s="96"/>
      <c r="AO1134" s="96"/>
      <c r="AP1134" s="23"/>
      <c r="AQ1134" s="96"/>
      <c r="AR1134" s="96"/>
      <c r="AS1134" s="23"/>
      <c r="AT1134" s="4"/>
      <c r="AU1134" s="4"/>
      <c r="AV1134" s="35"/>
      <c r="AW1134" s="4"/>
      <c r="AX1134" s="156"/>
      <c r="AY1134" s="104"/>
      <c r="AZ1134" s="7"/>
      <c r="BA1134" s="12"/>
      <c r="BB1134" s="12"/>
      <c r="BC1134" s="7"/>
      <c r="BD1134" s="12"/>
      <c r="BE1134" s="12"/>
      <c r="BF1134" s="4"/>
      <c r="BG1134" s="12"/>
      <c r="BH1134" s="36"/>
      <c r="BI1134" s="147"/>
      <c r="BJ1134" s="12"/>
      <c r="BK1134" s="36"/>
      <c r="BL1134" s="147"/>
      <c r="BM1134" s="12"/>
      <c r="BN1134" s="36"/>
      <c r="BO1134" s="147"/>
      <c r="BP1134" s="160"/>
      <c r="BQ1134" s="14"/>
      <c r="BR1134" s="4"/>
      <c r="BS1134" s="4"/>
      <c r="BU1134" s="147"/>
      <c r="BV1134" s="4"/>
      <c r="BW1134" s="4"/>
      <c r="BX1134" s="147"/>
      <c r="BY1134" s="4"/>
      <c r="CA1134" s="147"/>
      <c r="CB1134" s="4"/>
      <c r="CD1134" s="147"/>
      <c r="CF1134" s="4"/>
      <c r="CG1134" s="9"/>
      <c r="CH1134" s="35"/>
      <c r="CI1134" s="4"/>
      <c r="CJ1134" s="145"/>
      <c r="CK1134" s="4"/>
      <c r="CL1134" s="4"/>
      <c r="CM1134" s="4"/>
      <c r="CN1134" s="4"/>
      <c r="CP1134" s="29"/>
      <c r="CQ1134" s="33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  <c r="DN1134" s="78"/>
      <c r="DO1134" s="78"/>
      <c r="DP1134" s="42"/>
      <c r="DQ1134" s="78"/>
      <c r="DR1134" s="101"/>
      <c r="DS1134" s="33"/>
      <c r="DT1134" s="29"/>
      <c r="DU1134" s="29"/>
      <c r="DV1134" s="29"/>
      <c r="DW1134" s="29"/>
      <c r="DX1134" s="29"/>
      <c r="DY1134" s="29"/>
      <c r="DZ1134" s="29"/>
      <c r="EA1134" s="29"/>
      <c r="EB1134" s="29"/>
      <c r="EC1134" s="29"/>
      <c r="ED1134" s="29"/>
      <c r="EE1134" s="29"/>
      <c r="EF1134" s="29"/>
      <c r="EG1134" s="29"/>
      <c r="EH1134" s="29"/>
      <c r="EI1134" s="29"/>
      <c r="EJ1134" s="29"/>
      <c r="EK1134" s="29"/>
      <c r="EL1134" s="29"/>
      <c r="EM1134" s="29"/>
      <c r="EN1134" s="29"/>
      <c r="EO1134" s="29"/>
      <c r="EP1134" s="29"/>
      <c r="EQ1134" s="29"/>
      <c r="ER1134" s="29"/>
      <c r="ES1134" s="29"/>
      <c r="ET1134" s="29"/>
      <c r="EU1134" s="29"/>
      <c r="EV1134" s="29"/>
      <c r="EW1134" s="29"/>
      <c r="EX1134" s="29"/>
      <c r="EY1134" s="29"/>
      <c r="EZ1134" s="29"/>
      <c r="FA1134" s="119"/>
      <c r="FB1134" s="119"/>
      <c r="FC1134" s="119"/>
      <c r="FD1134" s="119"/>
      <c r="FE1134" s="119"/>
      <c r="FF1134" s="119"/>
      <c r="FG1134" s="119"/>
      <c r="FH1134" s="119"/>
      <c r="FI1134" s="119"/>
    </row>
    <row r="1135" spans="1:165" s="45" customFormat="1" x14ac:dyDescent="0.25">
      <c r="A1135" s="29"/>
      <c r="B1135" s="35"/>
      <c r="C1135" s="35"/>
      <c r="D1135" s="4"/>
      <c r="E1135" s="35"/>
      <c r="F1135" s="4"/>
      <c r="G1135" s="35"/>
      <c r="I1135" s="35"/>
      <c r="K1135" s="11"/>
      <c r="M1135" s="4"/>
      <c r="N1135" s="46"/>
      <c r="P1135" s="35"/>
      <c r="Q1135" s="29"/>
      <c r="R1135" s="35"/>
      <c r="T1135" s="23"/>
      <c r="U1135" s="23"/>
      <c r="V1135" s="96"/>
      <c r="W1135" s="96"/>
      <c r="X1135" s="23"/>
      <c r="Y1135" s="96"/>
      <c r="Z1135" s="96"/>
      <c r="AA1135" s="23"/>
      <c r="AB1135" s="96"/>
      <c r="AC1135" s="96"/>
      <c r="AD1135" s="23"/>
      <c r="AE1135" s="96"/>
      <c r="AF1135" s="96"/>
      <c r="AG1135" s="23"/>
      <c r="AH1135" s="96"/>
      <c r="AI1135" s="96"/>
      <c r="AJ1135" s="23"/>
      <c r="AK1135" s="96"/>
      <c r="AL1135" s="96"/>
      <c r="AM1135" s="23"/>
      <c r="AN1135" s="96"/>
      <c r="AO1135" s="96"/>
      <c r="AP1135" s="23"/>
      <c r="AQ1135" s="96"/>
      <c r="AR1135" s="96"/>
      <c r="AS1135" s="23"/>
      <c r="AT1135" s="4"/>
      <c r="AU1135" s="4"/>
      <c r="AV1135" s="35"/>
      <c r="AW1135" s="4"/>
      <c r="AX1135" s="156"/>
      <c r="AY1135" s="104"/>
      <c r="AZ1135" s="7"/>
      <c r="BA1135" s="12"/>
      <c r="BB1135" s="12"/>
      <c r="BC1135" s="7"/>
      <c r="BD1135" s="12"/>
      <c r="BE1135" s="12"/>
      <c r="BF1135" s="4"/>
      <c r="BG1135" s="12"/>
      <c r="BH1135" s="36"/>
      <c r="BI1135" s="147"/>
      <c r="BJ1135" s="12"/>
      <c r="BK1135" s="36"/>
      <c r="BL1135" s="147"/>
      <c r="BM1135" s="12"/>
      <c r="BN1135" s="36"/>
      <c r="BO1135" s="147"/>
      <c r="BP1135" s="160"/>
      <c r="BQ1135" s="14"/>
      <c r="BR1135" s="4"/>
      <c r="BS1135" s="4"/>
      <c r="BU1135" s="147"/>
      <c r="BV1135" s="4"/>
      <c r="BW1135" s="4"/>
      <c r="BX1135" s="147"/>
      <c r="BY1135" s="4"/>
      <c r="CA1135" s="147"/>
      <c r="CB1135" s="4"/>
      <c r="CD1135" s="147"/>
      <c r="CF1135" s="4"/>
      <c r="CG1135" s="9"/>
      <c r="CH1135" s="35"/>
      <c r="CI1135" s="4"/>
      <c r="CJ1135" s="145"/>
      <c r="CK1135" s="4"/>
      <c r="CL1135" s="4"/>
      <c r="CM1135" s="4"/>
      <c r="CN1135" s="4"/>
      <c r="CP1135" s="29"/>
      <c r="CQ1135" s="33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8"/>
      <c r="DF1135" s="78"/>
      <c r="DG1135" s="78"/>
      <c r="DH1135" s="78"/>
      <c r="DI1135" s="78"/>
      <c r="DJ1135" s="78"/>
      <c r="DK1135" s="78"/>
      <c r="DL1135" s="78"/>
      <c r="DM1135" s="78"/>
      <c r="DN1135" s="78"/>
      <c r="DO1135" s="78"/>
      <c r="DP1135" s="42"/>
      <c r="DQ1135" s="78"/>
      <c r="DR1135" s="101"/>
      <c r="DS1135" s="33"/>
      <c r="DT1135" s="29"/>
      <c r="DU1135" s="29"/>
      <c r="DV1135" s="29"/>
      <c r="DW1135" s="29"/>
      <c r="DX1135" s="29"/>
      <c r="DY1135" s="29"/>
      <c r="DZ1135" s="29"/>
      <c r="EA1135" s="29"/>
      <c r="EB1135" s="29"/>
      <c r="EC1135" s="29"/>
      <c r="ED1135" s="29"/>
      <c r="EE1135" s="29"/>
      <c r="EF1135" s="29"/>
      <c r="EG1135" s="29"/>
      <c r="EH1135" s="29"/>
      <c r="EI1135" s="29"/>
      <c r="EJ1135" s="29"/>
      <c r="EK1135" s="29"/>
      <c r="EL1135" s="29"/>
      <c r="EM1135" s="29"/>
      <c r="EN1135" s="29"/>
      <c r="EO1135" s="29"/>
      <c r="EP1135" s="29"/>
      <c r="EQ1135" s="29"/>
      <c r="ER1135" s="29"/>
      <c r="ES1135" s="29"/>
      <c r="ET1135" s="29"/>
      <c r="EU1135" s="29"/>
      <c r="EV1135" s="29"/>
      <c r="EW1135" s="29"/>
      <c r="EX1135" s="29"/>
      <c r="EY1135" s="29"/>
      <c r="EZ1135" s="29"/>
      <c r="FA1135" s="119"/>
      <c r="FB1135" s="119"/>
      <c r="FC1135" s="119"/>
      <c r="FD1135" s="119"/>
      <c r="FE1135" s="119"/>
      <c r="FF1135" s="119"/>
      <c r="FG1135" s="119"/>
      <c r="FH1135" s="119"/>
      <c r="FI1135" s="119"/>
    </row>
    <row r="1136" spans="1:165" s="45" customFormat="1" x14ac:dyDescent="0.25">
      <c r="A1136" s="29"/>
      <c r="B1136" s="35"/>
      <c r="C1136" s="35"/>
      <c r="D1136" s="4"/>
      <c r="E1136" s="35"/>
      <c r="F1136" s="4"/>
      <c r="G1136" s="35"/>
      <c r="I1136" s="35"/>
      <c r="K1136" s="11"/>
      <c r="M1136" s="4"/>
      <c r="N1136" s="46"/>
      <c r="P1136" s="35"/>
      <c r="Q1136" s="29"/>
      <c r="R1136" s="35"/>
      <c r="T1136" s="23"/>
      <c r="U1136" s="23"/>
      <c r="V1136" s="96"/>
      <c r="W1136" s="96"/>
      <c r="X1136" s="23"/>
      <c r="Y1136" s="96"/>
      <c r="Z1136" s="96"/>
      <c r="AA1136" s="23"/>
      <c r="AB1136" s="96"/>
      <c r="AC1136" s="96"/>
      <c r="AD1136" s="23"/>
      <c r="AE1136" s="96"/>
      <c r="AF1136" s="96"/>
      <c r="AG1136" s="23"/>
      <c r="AH1136" s="96"/>
      <c r="AI1136" s="96"/>
      <c r="AJ1136" s="23"/>
      <c r="AK1136" s="96"/>
      <c r="AL1136" s="96"/>
      <c r="AM1136" s="23"/>
      <c r="AN1136" s="96"/>
      <c r="AO1136" s="96"/>
      <c r="AP1136" s="23"/>
      <c r="AQ1136" s="96"/>
      <c r="AR1136" s="96"/>
      <c r="AS1136" s="23"/>
      <c r="AT1136" s="4"/>
      <c r="AU1136" s="4"/>
      <c r="AV1136" s="35"/>
      <c r="AW1136" s="4"/>
      <c r="AX1136" s="156"/>
      <c r="AY1136" s="104"/>
      <c r="AZ1136" s="7"/>
      <c r="BA1136" s="12"/>
      <c r="BB1136" s="12"/>
      <c r="BC1136" s="7"/>
      <c r="BD1136" s="12"/>
      <c r="BE1136" s="12"/>
      <c r="BF1136" s="4"/>
      <c r="BG1136" s="12"/>
      <c r="BH1136" s="36"/>
      <c r="BI1136" s="147"/>
      <c r="BJ1136" s="12"/>
      <c r="BK1136" s="36"/>
      <c r="BL1136" s="147"/>
      <c r="BM1136" s="12"/>
      <c r="BN1136" s="36"/>
      <c r="BO1136" s="147"/>
      <c r="BP1136" s="160"/>
      <c r="BQ1136" s="14"/>
      <c r="BR1136" s="4"/>
      <c r="BS1136" s="4"/>
      <c r="BU1136" s="147"/>
      <c r="BV1136" s="4"/>
      <c r="BW1136" s="4"/>
      <c r="BX1136" s="147"/>
      <c r="BY1136" s="4"/>
      <c r="CA1136" s="147"/>
      <c r="CB1136" s="4"/>
      <c r="CD1136" s="147"/>
      <c r="CF1136" s="4"/>
      <c r="CG1136" s="9"/>
      <c r="CH1136" s="35"/>
      <c r="CI1136" s="4"/>
      <c r="CJ1136" s="145"/>
      <c r="CK1136" s="4"/>
      <c r="CL1136" s="4"/>
      <c r="CM1136" s="4"/>
      <c r="CN1136" s="4"/>
      <c r="CP1136" s="29"/>
      <c r="CQ1136" s="33"/>
      <c r="CR1136" s="78"/>
      <c r="CS1136" s="78"/>
      <c r="CT1136" s="78"/>
      <c r="CU1136" s="78"/>
      <c r="CV1136" s="78"/>
      <c r="CW1136" s="78"/>
      <c r="CX1136" s="78"/>
      <c r="CY1136" s="78"/>
      <c r="CZ1136" s="78"/>
      <c r="DA1136" s="78"/>
      <c r="DB1136" s="78"/>
      <c r="DC1136" s="78"/>
      <c r="DD1136" s="78"/>
      <c r="DE1136" s="78"/>
      <c r="DF1136" s="78"/>
      <c r="DG1136" s="78"/>
      <c r="DH1136" s="78"/>
      <c r="DI1136" s="78"/>
      <c r="DJ1136" s="78"/>
      <c r="DK1136" s="78"/>
      <c r="DL1136" s="78"/>
      <c r="DM1136" s="78"/>
      <c r="DN1136" s="78"/>
      <c r="DO1136" s="78"/>
      <c r="DP1136" s="42"/>
      <c r="DQ1136" s="78"/>
      <c r="DR1136" s="101"/>
      <c r="DS1136" s="33"/>
      <c r="DT1136" s="29"/>
      <c r="DU1136" s="29"/>
      <c r="DV1136" s="29"/>
      <c r="DW1136" s="29"/>
      <c r="DX1136" s="29"/>
      <c r="DY1136" s="29"/>
      <c r="DZ1136" s="29"/>
      <c r="EA1136" s="29"/>
      <c r="EB1136" s="29"/>
      <c r="EC1136" s="29"/>
      <c r="ED1136" s="29"/>
      <c r="EE1136" s="29"/>
      <c r="EF1136" s="29"/>
      <c r="EG1136" s="29"/>
      <c r="EH1136" s="29"/>
      <c r="EI1136" s="29"/>
      <c r="EJ1136" s="29"/>
      <c r="EK1136" s="29"/>
      <c r="EL1136" s="29"/>
      <c r="EM1136" s="29"/>
      <c r="EN1136" s="29"/>
      <c r="EO1136" s="29"/>
      <c r="EP1136" s="29"/>
      <c r="EQ1136" s="29"/>
      <c r="ER1136" s="29"/>
      <c r="ES1136" s="29"/>
      <c r="ET1136" s="29"/>
      <c r="EU1136" s="29"/>
      <c r="EV1136" s="29"/>
      <c r="EW1136" s="29"/>
      <c r="EX1136" s="29"/>
      <c r="EY1136" s="29"/>
      <c r="EZ1136" s="29"/>
      <c r="FA1136" s="119"/>
      <c r="FB1136" s="119"/>
      <c r="FC1136" s="119"/>
      <c r="FD1136" s="119"/>
      <c r="FE1136" s="119"/>
      <c r="FF1136" s="119"/>
      <c r="FG1136" s="119"/>
      <c r="FH1136" s="119"/>
      <c r="FI1136" s="119"/>
    </row>
    <row r="1137" spans="1:165" s="45" customFormat="1" x14ac:dyDescent="0.25">
      <c r="A1137" s="29"/>
      <c r="B1137" s="35"/>
      <c r="C1137" s="35"/>
      <c r="D1137" s="4"/>
      <c r="E1137" s="35"/>
      <c r="F1137" s="4"/>
      <c r="G1137" s="35"/>
      <c r="I1137" s="35"/>
      <c r="K1137" s="11"/>
      <c r="M1137" s="4"/>
      <c r="N1137" s="46"/>
      <c r="P1137" s="35"/>
      <c r="Q1137" s="29"/>
      <c r="R1137" s="35"/>
      <c r="T1137" s="23"/>
      <c r="U1137" s="23"/>
      <c r="V1137" s="96"/>
      <c r="W1137" s="96"/>
      <c r="X1137" s="23"/>
      <c r="Y1137" s="96"/>
      <c r="Z1137" s="96"/>
      <c r="AA1137" s="23"/>
      <c r="AB1137" s="96"/>
      <c r="AC1137" s="96"/>
      <c r="AD1137" s="23"/>
      <c r="AE1137" s="96"/>
      <c r="AF1137" s="96"/>
      <c r="AG1137" s="23"/>
      <c r="AH1137" s="96"/>
      <c r="AI1137" s="96"/>
      <c r="AJ1137" s="23"/>
      <c r="AK1137" s="96"/>
      <c r="AL1137" s="96"/>
      <c r="AM1137" s="23"/>
      <c r="AN1137" s="96"/>
      <c r="AO1137" s="96"/>
      <c r="AP1137" s="23"/>
      <c r="AQ1137" s="96"/>
      <c r="AR1137" s="96"/>
      <c r="AS1137" s="23"/>
      <c r="AT1137" s="4"/>
      <c r="AU1137" s="4"/>
      <c r="AV1137" s="35"/>
      <c r="AW1137" s="4"/>
      <c r="AX1137" s="156"/>
      <c r="AY1137" s="104"/>
      <c r="AZ1137" s="7"/>
      <c r="BA1137" s="12"/>
      <c r="BB1137" s="12"/>
      <c r="BC1137" s="7"/>
      <c r="BD1137" s="12"/>
      <c r="BE1137" s="12"/>
      <c r="BF1137" s="4"/>
      <c r="BG1137" s="12"/>
      <c r="BH1137" s="36"/>
      <c r="BI1137" s="147"/>
      <c r="BJ1137" s="12"/>
      <c r="BK1137" s="36"/>
      <c r="BL1137" s="147"/>
      <c r="BM1137" s="12"/>
      <c r="BN1137" s="36"/>
      <c r="BO1137" s="147"/>
      <c r="BP1137" s="160"/>
      <c r="BQ1137" s="14"/>
      <c r="BR1137" s="4"/>
      <c r="BS1137" s="4"/>
      <c r="BU1137" s="147"/>
      <c r="BV1137" s="4"/>
      <c r="BW1137" s="4"/>
      <c r="BX1137" s="147"/>
      <c r="BY1137" s="4"/>
      <c r="CA1137" s="147"/>
      <c r="CB1137" s="4"/>
      <c r="CD1137" s="147"/>
      <c r="CF1137" s="4"/>
      <c r="CG1137" s="9"/>
      <c r="CH1137" s="35"/>
      <c r="CI1137" s="4"/>
      <c r="CJ1137" s="145"/>
      <c r="CK1137" s="4"/>
      <c r="CL1137" s="4"/>
      <c r="CM1137" s="4"/>
      <c r="CN1137" s="4"/>
      <c r="CP1137" s="29"/>
      <c r="CQ1137" s="33"/>
      <c r="CR1137" s="78"/>
      <c r="CS1137" s="78"/>
      <c r="CT1137" s="78"/>
      <c r="CU1137" s="78"/>
      <c r="CV1137" s="78"/>
      <c r="CW1137" s="78"/>
      <c r="CX1137" s="78"/>
      <c r="CY1137" s="78"/>
      <c r="CZ1137" s="78"/>
      <c r="DA1137" s="78"/>
      <c r="DB1137" s="78"/>
      <c r="DC1137" s="78"/>
      <c r="DD1137" s="78"/>
      <c r="DE1137" s="78"/>
      <c r="DF1137" s="78"/>
      <c r="DG1137" s="78"/>
      <c r="DH1137" s="78"/>
      <c r="DI1137" s="78"/>
      <c r="DJ1137" s="78"/>
      <c r="DK1137" s="78"/>
      <c r="DL1137" s="78"/>
      <c r="DM1137" s="78"/>
      <c r="DN1137" s="78"/>
      <c r="DO1137" s="78"/>
      <c r="DP1137" s="42"/>
      <c r="DQ1137" s="78"/>
      <c r="DR1137" s="101"/>
      <c r="DS1137" s="33"/>
      <c r="DT1137" s="29"/>
      <c r="DU1137" s="29"/>
      <c r="DV1137" s="29"/>
      <c r="DW1137" s="29"/>
      <c r="DX1137" s="29"/>
      <c r="DY1137" s="29"/>
      <c r="DZ1137" s="29"/>
      <c r="EA1137" s="29"/>
      <c r="EB1137" s="29"/>
      <c r="EC1137" s="29"/>
      <c r="ED1137" s="29"/>
      <c r="EE1137" s="29"/>
      <c r="EF1137" s="29"/>
      <c r="EG1137" s="29"/>
      <c r="EH1137" s="29"/>
      <c r="EI1137" s="29"/>
      <c r="EJ1137" s="29"/>
      <c r="EK1137" s="29"/>
      <c r="EL1137" s="29"/>
      <c r="EM1137" s="29"/>
      <c r="EN1137" s="29"/>
      <c r="EO1137" s="29"/>
      <c r="EP1137" s="29"/>
      <c r="EQ1137" s="29"/>
      <c r="ER1137" s="29"/>
      <c r="ES1137" s="29"/>
      <c r="ET1137" s="29"/>
      <c r="EU1137" s="29"/>
      <c r="EV1137" s="29"/>
      <c r="EW1137" s="29"/>
      <c r="EX1137" s="29"/>
      <c r="EY1137" s="29"/>
      <c r="EZ1137" s="29"/>
      <c r="FA1137" s="119"/>
      <c r="FB1137" s="119"/>
      <c r="FC1137" s="119"/>
      <c r="FD1137" s="119"/>
      <c r="FE1137" s="119"/>
      <c r="FF1137" s="119"/>
      <c r="FG1137" s="119"/>
      <c r="FH1137" s="119"/>
      <c r="FI1137" s="119"/>
    </row>
    <row r="1138" spans="1:165" s="45" customFormat="1" x14ac:dyDescent="0.25">
      <c r="A1138" s="29"/>
      <c r="B1138" s="35"/>
      <c r="C1138" s="35"/>
      <c r="D1138" s="4"/>
      <c r="E1138" s="35"/>
      <c r="F1138" s="4"/>
      <c r="G1138" s="35"/>
      <c r="I1138" s="35"/>
      <c r="K1138" s="11"/>
      <c r="M1138" s="4"/>
      <c r="N1138" s="46"/>
      <c r="P1138" s="35"/>
      <c r="Q1138" s="29"/>
      <c r="R1138" s="35"/>
      <c r="T1138" s="23"/>
      <c r="U1138" s="23"/>
      <c r="V1138" s="96"/>
      <c r="W1138" s="96"/>
      <c r="X1138" s="23"/>
      <c r="Y1138" s="96"/>
      <c r="Z1138" s="96"/>
      <c r="AA1138" s="23"/>
      <c r="AB1138" s="96"/>
      <c r="AC1138" s="96"/>
      <c r="AD1138" s="23"/>
      <c r="AE1138" s="96"/>
      <c r="AF1138" s="96"/>
      <c r="AG1138" s="23"/>
      <c r="AH1138" s="96"/>
      <c r="AI1138" s="96"/>
      <c r="AJ1138" s="23"/>
      <c r="AK1138" s="96"/>
      <c r="AL1138" s="96"/>
      <c r="AM1138" s="23"/>
      <c r="AN1138" s="96"/>
      <c r="AO1138" s="96"/>
      <c r="AP1138" s="23"/>
      <c r="AQ1138" s="96"/>
      <c r="AR1138" s="96"/>
      <c r="AS1138" s="23"/>
      <c r="AT1138" s="4"/>
      <c r="AU1138" s="4"/>
      <c r="AV1138" s="35"/>
      <c r="AW1138" s="4"/>
      <c r="AX1138" s="156"/>
      <c r="AY1138" s="104"/>
      <c r="AZ1138" s="7"/>
      <c r="BA1138" s="12"/>
      <c r="BB1138" s="12"/>
      <c r="BC1138" s="7"/>
      <c r="BD1138" s="12"/>
      <c r="BE1138" s="12"/>
      <c r="BF1138" s="4"/>
      <c r="BG1138" s="12"/>
      <c r="BH1138" s="36"/>
      <c r="BI1138" s="147"/>
      <c r="BJ1138" s="12"/>
      <c r="BK1138" s="36"/>
      <c r="BL1138" s="147"/>
      <c r="BM1138" s="12"/>
      <c r="BN1138" s="36"/>
      <c r="BO1138" s="147"/>
      <c r="BP1138" s="160"/>
      <c r="BQ1138" s="14"/>
      <c r="BR1138" s="4"/>
      <c r="BS1138" s="4"/>
      <c r="BU1138" s="147"/>
      <c r="BV1138" s="4"/>
      <c r="BW1138" s="4"/>
      <c r="BX1138" s="147"/>
      <c r="BY1138" s="4"/>
      <c r="CA1138" s="147"/>
      <c r="CB1138" s="4"/>
      <c r="CD1138" s="147"/>
      <c r="CF1138" s="4"/>
      <c r="CG1138" s="9"/>
      <c r="CH1138" s="35"/>
      <c r="CI1138" s="4"/>
      <c r="CJ1138" s="145"/>
      <c r="CK1138" s="4"/>
      <c r="CL1138" s="4"/>
      <c r="CM1138" s="4"/>
      <c r="CN1138" s="4"/>
      <c r="CP1138" s="29"/>
      <c r="CQ1138" s="33"/>
      <c r="CR1138" s="78"/>
      <c r="CS1138" s="78"/>
      <c r="CT1138" s="78"/>
      <c r="CU1138" s="78"/>
      <c r="CV1138" s="78"/>
      <c r="CW1138" s="78"/>
      <c r="CX1138" s="78"/>
      <c r="CY1138" s="78"/>
      <c r="CZ1138" s="78"/>
      <c r="DA1138" s="78"/>
      <c r="DB1138" s="78"/>
      <c r="DC1138" s="78"/>
      <c r="DD1138" s="78"/>
      <c r="DE1138" s="78"/>
      <c r="DF1138" s="78"/>
      <c r="DG1138" s="78"/>
      <c r="DH1138" s="78"/>
      <c r="DI1138" s="78"/>
      <c r="DJ1138" s="78"/>
      <c r="DK1138" s="78"/>
      <c r="DL1138" s="78"/>
      <c r="DM1138" s="78"/>
      <c r="DN1138" s="78"/>
      <c r="DO1138" s="78"/>
      <c r="DP1138" s="42"/>
      <c r="DQ1138" s="78"/>
      <c r="DR1138" s="101"/>
      <c r="DS1138" s="33"/>
      <c r="DT1138" s="29"/>
      <c r="DU1138" s="29"/>
      <c r="DV1138" s="29"/>
      <c r="DW1138" s="29"/>
      <c r="DX1138" s="29"/>
      <c r="DY1138" s="29"/>
      <c r="DZ1138" s="29"/>
      <c r="EA1138" s="29"/>
      <c r="EB1138" s="29"/>
      <c r="EC1138" s="29"/>
      <c r="ED1138" s="29"/>
      <c r="EE1138" s="29"/>
      <c r="EF1138" s="29"/>
      <c r="EG1138" s="29"/>
      <c r="EH1138" s="29"/>
      <c r="EI1138" s="29"/>
      <c r="EJ1138" s="29"/>
      <c r="EK1138" s="29"/>
      <c r="EL1138" s="29"/>
      <c r="EM1138" s="29"/>
      <c r="EN1138" s="29"/>
      <c r="EO1138" s="29"/>
      <c r="EP1138" s="29"/>
      <c r="EQ1138" s="29"/>
      <c r="ER1138" s="29"/>
      <c r="ES1138" s="29"/>
      <c r="ET1138" s="29"/>
      <c r="EU1138" s="29"/>
      <c r="EV1138" s="29"/>
      <c r="EW1138" s="29"/>
      <c r="EX1138" s="29"/>
      <c r="EY1138" s="29"/>
      <c r="EZ1138" s="29"/>
      <c r="FA1138" s="119"/>
      <c r="FB1138" s="119"/>
      <c r="FC1138" s="119"/>
      <c r="FD1138" s="119"/>
      <c r="FE1138" s="119"/>
      <c r="FF1138" s="119"/>
      <c r="FG1138" s="119"/>
      <c r="FH1138" s="119"/>
      <c r="FI1138" s="119"/>
    </row>
    <row r="1139" spans="1:165" s="45" customFormat="1" x14ac:dyDescent="0.25">
      <c r="A1139" s="29"/>
      <c r="B1139" s="35"/>
      <c r="C1139" s="35"/>
      <c r="D1139" s="4"/>
      <c r="E1139" s="35"/>
      <c r="F1139" s="4"/>
      <c r="G1139" s="35"/>
      <c r="I1139" s="35"/>
      <c r="K1139" s="11"/>
      <c r="M1139" s="4"/>
      <c r="N1139" s="46"/>
      <c r="P1139" s="35"/>
      <c r="Q1139" s="29"/>
      <c r="R1139" s="35"/>
      <c r="T1139" s="23"/>
      <c r="U1139" s="23"/>
      <c r="V1139" s="96"/>
      <c r="W1139" s="96"/>
      <c r="X1139" s="23"/>
      <c r="Y1139" s="96"/>
      <c r="Z1139" s="96"/>
      <c r="AA1139" s="23"/>
      <c r="AB1139" s="96"/>
      <c r="AC1139" s="96"/>
      <c r="AD1139" s="23"/>
      <c r="AE1139" s="96"/>
      <c r="AF1139" s="96"/>
      <c r="AG1139" s="23"/>
      <c r="AH1139" s="96"/>
      <c r="AI1139" s="96"/>
      <c r="AJ1139" s="23"/>
      <c r="AK1139" s="96"/>
      <c r="AL1139" s="96"/>
      <c r="AM1139" s="23"/>
      <c r="AN1139" s="96"/>
      <c r="AO1139" s="96"/>
      <c r="AP1139" s="23"/>
      <c r="AQ1139" s="96"/>
      <c r="AR1139" s="96"/>
      <c r="AS1139" s="23"/>
      <c r="AT1139" s="4"/>
      <c r="AU1139" s="4"/>
      <c r="AV1139" s="35"/>
      <c r="AW1139" s="4"/>
      <c r="AX1139" s="156"/>
      <c r="AY1139" s="104"/>
      <c r="AZ1139" s="7"/>
      <c r="BA1139" s="12"/>
      <c r="BB1139" s="12"/>
      <c r="BC1139" s="7"/>
      <c r="BD1139" s="12"/>
      <c r="BE1139" s="12"/>
      <c r="BF1139" s="4"/>
      <c r="BG1139" s="12"/>
      <c r="BH1139" s="36"/>
      <c r="BI1139" s="147"/>
      <c r="BJ1139" s="12"/>
      <c r="BK1139" s="36"/>
      <c r="BL1139" s="147"/>
      <c r="BM1139" s="12"/>
      <c r="BN1139" s="36"/>
      <c r="BO1139" s="147"/>
      <c r="BP1139" s="160"/>
      <c r="BQ1139" s="14"/>
      <c r="BR1139" s="4"/>
      <c r="BS1139" s="4"/>
      <c r="BU1139" s="147"/>
      <c r="BV1139" s="4"/>
      <c r="BW1139" s="4"/>
      <c r="BX1139" s="147"/>
      <c r="BY1139" s="4"/>
      <c r="CA1139" s="147"/>
      <c r="CB1139" s="4"/>
      <c r="CD1139" s="147"/>
      <c r="CF1139" s="4"/>
      <c r="CG1139" s="9"/>
      <c r="CH1139" s="35"/>
      <c r="CI1139" s="4"/>
      <c r="CJ1139" s="145"/>
      <c r="CK1139" s="4"/>
      <c r="CL1139" s="4"/>
      <c r="CM1139" s="4"/>
      <c r="CN1139" s="4"/>
      <c r="CP1139" s="29"/>
      <c r="CQ1139" s="33"/>
      <c r="CR1139" s="78"/>
      <c r="CS1139" s="78"/>
      <c r="CT1139" s="78"/>
      <c r="CU1139" s="78"/>
      <c r="CV1139" s="78"/>
      <c r="CW1139" s="78"/>
      <c r="CX1139" s="78"/>
      <c r="CY1139" s="78"/>
      <c r="CZ1139" s="78"/>
      <c r="DA1139" s="78"/>
      <c r="DB1139" s="78"/>
      <c r="DC1139" s="78"/>
      <c r="DD1139" s="78"/>
      <c r="DE1139" s="78"/>
      <c r="DF1139" s="78"/>
      <c r="DG1139" s="78"/>
      <c r="DH1139" s="78"/>
      <c r="DI1139" s="78"/>
      <c r="DJ1139" s="78"/>
      <c r="DK1139" s="78"/>
      <c r="DL1139" s="78"/>
      <c r="DM1139" s="78"/>
      <c r="DN1139" s="78"/>
      <c r="DO1139" s="78"/>
      <c r="DP1139" s="42"/>
      <c r="DQ1139" s="78"/>
      <c r="DR1139" s="101"/>
      <c r="DS1139" s="33"/>
      <c r="DT1139" s="29"/>
      <c r="DU1139" s="29"/>
      <c r="DV1139" s="29"/>
      <c r="DW1139" s="29"/>
      <c r="DX1139" s="29"/>
      <c r="DY1139" s="29"/>
      <c r="DZ1139" s="29"/>
      <c r="EA1139" s="29"/>
      <c r="EB1139" s="29"/>
      <c r="EC1139" s="29"/>
      <c r="ED1139" s="29"/>
      <c r="EE1139" s="29"/>
      <c r="EF1139" s="29"/>
      <c r="EG1139" s="29"/>
      <c r="EH1139" s="29"/>
      <c r="EI1139" s="29"/>
      <c r="EJ1139" s="29"/>
      <c r="EK1139" s="29"/>
      <c r="EL1139" s="29"/>
      <c r="EM1139" s="29"/>
      <c r="EN1139" s="29"/>
      <c r="EO1139" s="29"/>
      <c r="EP1139" s="29"/>
      <c r="EQ1139" s="29"/>
      <c r="ER1139" s="29"/>
      <c r="ES1139" s="29"/>
      <c r="ET1139" s="29"/>
      <c r="EU1139" s="29"/>
      <c r="EV1139" s="29"/>
      <c r="EW1139" s="29"/>
      <c r="EX1139" s="29"/>
      <c r="EY1139" s="29"/>
      <c r="EZ1139" s="29"/>
      <c r="FA1139" s="119"/>
      <c r="FB1139" s="119"/>
      <c r="FC1139" s="119"/>
      <c r="FD1139" s="119"/>
      <c r="FE1139" s="119"/>
      <c r="FF1139" s="119"/>
      <c r="FG1139" s="119"/>
      <c r="FH1139" s="119"/>
      <c r="FI1139" s="119"/>
    </row>
    <row r="1140" spans="1:165" s="45" customFormat="1" x14ac:dyDescent="0.25">
      <c r="A1140" s="29"/>
      <c r="B1140" s="35"/>
      <c r="C1140" s="35"/>
      <c r="D1140" s="4"/>
      <c r="E1140" s="35"/>
      <c r="F1140" s="4"/>
      <c r="G1140" s="35"/>
      <c r="I1140" s="35"/>
      <c r="K1140" s="11"/>
      <c r="M1140" s="4"/>
      <c r="N1140" s="46"/>
      <c r="P1140" s="35"/>
      <c r="Q1140" s="29"/>
      <c r="R1140" s="35"/>
      <c r="T1140" s="23"/>
      <c r="U1140" s="23"/>
      <c r="V1140" s="96"/>
      <c r="W1140" s="96"/>
      <c r="X1140" s="23"/>
      <c r="Y1140" s="96"/>
      <c r="Z1140" s="96"/>
      <c r="AA1140" s="23"/>
      <c r="AB1140" s="96"/>
      <c r="AC1140" s="96"/>
      <c r="AD1140" s="23"/>
      <c r="AE1140" s="96"/>
      <c r="AF1140" s="96"/>
      <c r="AG1140" s="23"/>
      <c r="AH1140" s="96"/>
      <c r="AI1140" s="96"/>
      <c r="AJ1140" s="23"/>
      <c r="AK1140" s="96"/>
      <c r="AL1140" s="96"/>
      <c r="AM1140" s="23"/>
      <c r="AN1140" s="96"/>
      <c r="AO1140" s="96"/>
      <c r="AP1140" s="23"/>
      <c r="AQ1140" s="96"/>
      <c r="AR1140" s="96"/>
      <c r="AS1140" s="23"/>
      <c r="AT1140" s="4"/>
      <c r="AU1140" s="4"/>
      <c r="AV1140" s="35"/>
      <c r="AW1140" s="4"/>
      <c r="AX1140" s="156"/>
      <c r="AY1140" s="104"/>
      <c r="AZ1140" s="7"/>
      <c r="BA1140" s="12"/>
      <c r="BB1140" s="12"/>
      <c r="BC1140" s="7"/>
      <c r="BD1140" s="12"/>
      <c r="BE1140" s="12"/>
      <c r="BF1140" s="4"/>
      <c r="BG1140" s="12"/>
      <c r="BH1140" s="36"/>
      <c r="BI1140" s="147"/>
      <c r="BJ1140" s="12"/>
      <c r="BK1140" s="36"/>
      <c r="BL1140" s="147"/>
      <c r="BM1140" s="12"/>
      <c r="BN1140" s="36"/>
      <c r="BO1140" s="147"/>
      <c r="BP1140" s="160"/>
      <c r="BQ1140" s="14"/>
      <c r="BR1140" s="4"/>
      <c r="BS1140" s="4"/>
      <c r="BU1140" s="147"/>
      <c r="BV1140" s="4"/>
      <c r="BW1140" s="4"/>
      <c r="BX1140" s="147"/>
      <c r="BY1140" s="4"/>
      <c r="CA1140" s="147"/>
      <c r="CB1140" s="4"/>
      <c r="CD1140" s="147"/>
      <c r="CF1140" s="4"/>
      <c r="CG1140" s="9"/>
      <c r="CH1140" s="35"/>
      <c r="CI1140" s="4"/>
      <c r="CJ1140" s="145"/>
      <c r="CK1140" s="4"/>
      <c r="CL1140" s="4"/>
      <c r="CM1140" s="4"/>
      <c r="CN1140" s="4"/>
      <c r="CP1140" s="29"/>
      <c r="CQ1140" s="33"/>
      <c r="CR1140" s="78"/>
      <c r="CS1140" s="78"/>
      <c r="CT1140" s="78"/>
      <c r="CU1140" s="78"/>
      <c r="CV1140" s="78"/>
      <c r="CW1140" s="78"/>
      <c r="CX1140" s="78"/>
      <c r="CY1140" s="78"/>
      <c r="CZ1140" s="78"/>
      <c r="DA1140" s="78"/>
      <c r="DB1140" s="78"/>
      <c r="DC1140" s="78"/>
      <c r="DD1140" s="78"/>
      <c r="DE1140" s="78"/>
      <c r="DF1140" s="78"/>
      <c r="DG1140" s="78"/>
      <c r="DH1140" s="78"/>
      <c r="DI1140" s="78"/>
      <c r="DJ1140" s="78"/>
      <c r="DK1140" s="78"/>
      <c r="DL1140" s="78"/>
      <c r="DM1140" s="78"/>
      <c r="DN1140" s="78"/>
      <c r="DO1140" s="78"/>
      <c r="DP1140" s="42"/>
      <c r="DQ1140" s="78"/>
      <c r="DR1140" s="101"/>
      <c r="DS1140" s="33"/>
      <c r="DT1140" s="29"/>
      <c r="DU1140" s="29"/>
      <c r="DV1140" s="29"/>
      <c r="DW1140" s="29"/>
      <c r="DX1140" s="29"/>
      <c r="DY1140" s="29"/>
      <c r="DZ1140" s="29"/>
      <c r="EA1140" s="29"/>
      <c r="EB1140" s="29"/>
      <c r="EC1140" s="29"/>
      <c r="ED1140" s="29"/>
      <c r="EE1140" s="29"/>
      <c r="EF1140" s="29"/>
      <c r="EG1140" s="29"/>
      <c r="EH1140" s="29"/>
      <c r="EI1140" s="29"/>
      <c r="EJ1140" s="29"/>
      <c r="EK1140" s="29"/>
      <c r="EL1140" s="29"/>
      <c r="EM1140" s="29"/>
      <c r="EN1140" s="29"/>
      <c r="EO1140" s="29"/>
      <c r="EP1140" s="29"/>
      <c r="EQ1140" s="29"/>
      <c r="ER1140" s="29"/>
      <c r="ES1140" s="29"/>
      <c r="ET1140" s="29"/>
      <c r="EU1140" s="29"/>
      <c r="EV1140" s="29"/>
      <c r="EW1140" s="29"/>
      <c r="EX1140" s="29"/>
      <c r="EY1140" s="29"/>
      <c r="EZ1140" s="29"/>
      <c r="FA1140" s="119"/>
      <c r="FB1140" s="119"/>
      <c r="FC1140" s="119"/>
      <c r="FD1140" s="119"/>
      <c r="FE1140" s="119"/>
      <c r="FF1140" s="119"/>
      <c r="FG1140" s="119"/>
      <c r="FH1140" s="119"/>
      <c r="FI1140" s="119"/>
    </row>
    <row r="1141" spans="1:165" s="45" customFormat="1" x14ac:dyDescent="0.25">
      <c r="A1141" s="29"/>
      <c r="B1141" s="35"/>
      <c r="C1141" s="35"/>
      <c r="D1141" s="4"/>
      <c r="E1141" s="35"/>
      <c r="F1141" s="4"/>
      <c r="G1141" s="35"/>
      <c r="I1141" s="35"/>
      <c r="K1141" s="11"/>
      <c r="M1141" s="4"/>
      <c r="N1141" s="46"/>
      <c r="P1141" s="35"/>
      <c r="Q1141" s="29"/>
      <c r="R1141" s="35"/>
      <c r="T1141" s="23"/>
      <c r="U1141" s="23"/>
      <c r="V1141" s="96"/>
      <c r="W1141" s="96"/>
      <c r="X1141" s="23"/>
      <c r="Y1141" s="96"/>
      <c r="Z1141" s="96"/>
      <c r="AA1141" s="23"/>
      <c r="AB1141" s="96"/>
      <c r="AC1141" s="96"/>
      <c r="AD1141" s="23"/>
      <c r="AE1141" s="96"/>
      <c r="AF1141" s="96"/>
      <c r="AG1141" s="23"/>
      <c r="AH1141" s="96"/>
      <c r="AI1141" s="96"/>
      <c r="AJ1141" s="23"/>
      <c r="AK1141" s="96"/>
      <c r="AL1141" s="96"/>
      <c r="AM1141" s="23"/>
      <c r="AN1141" s="96"/>
      <c r="AO1141" s="96"/>
      <c r="AP1141" s="23"/>
      <c r="AQ1141" s="96"/>
      <c r="AR1141" s="96"/>
      <c r="AS1141" s="23"/>
      <c r="AT1141" s="4"/>
      <c r="AU1141" s="4"/>
      <c r="AV1141" s="35"/>
      <c r="AW1141" s="4"/>
      <c r="AX1141" s="156"/>
      <c r="AY1141" s="104"/>
      <c r="AZ1141" s="7"/>
      <c r="BA1141" s="12"/>
      <c r="BB1141" s="12"/>
      <c r="BC1141" s="7"/>
      <c r="BD1141" s="12"/>
      <c r="BE1141" s="12"/>
      <c r="BF1141" s="4"/>
      <c r="BG1141" s="12"/>
      <c r="BH1141" s="36"/>
      <c r="BI1141" s="147"/>
      <c r="BJ1141" s="12"/>
      <c r="BK1141" s="36"/>
      <c r="BL1141" s="147"/>
      <c r="BM1141" s="12"/>
      <c r="BN1141" s="36"/>
      <c r="BO1141" s="147"/>
      <c r="BP1141" s="160"/>
      <c r="BQ1141" s="14"/>
      <c r="BR1141" s="4"/>
      <c r="BS1141" s="4"/>
      <c r="BU1141" s="147"/>
      <c r="BV1141" s="4"/>
      <c r="BW1141" s="4"/>
      <c r="BX1141" s="147"/>
      <c r="BY1141" s="4"/>
      <c r="CA1141" s="147"/>
      <c r="CB1141" s="4"/>
      <c r="CD1141" s="147"/>
      <c r="CF1141" s="4"/>
      <c r="CG1141" s="9"/>
      <c r="CH1141" s="35"/>
      <c r="CI1141" s="4"/>
      <c r="CJ1141" s="145"/>
      <c r="CK1141" s="4"/>
      <c r="CL1141" s="4"/>
      <c r="CM1141" s="4"/>
      <c r="CN1141" s="4"/>
      <c r="CP1141" s="29"/>
      <c r="CQ1141" s="33"/>
      <c r="CR1141" s="78"/>
      <c r="CS1141" s="78"/>
      <c r="CT1141" s="78"/>
      <c r="CU1141" s="78"/>
      <c r="CV1141" s="78"/>
      <c r="CW1141" s="78"/>
      <c r="CX1141" s="78"/>
      <c r="CY1141" s="78"/>
      <c r="CZ1141" s="78"/>
      <c r="DA1141" s="78"/>
      <c r="DB1141" s="78"/>
      <c r="DC1141" s="78"/>
      <c r="DD1141" s="78"/>
      <c r="DE1141" s="78"/>
      <c r="DF1141" s="78"/>
      <c r="DG1141" s="78"/>
      <c r="DH1141" s="78"/>
      <c r="DI1141" s="78"/>
      <c r="DJ1141" s="78"/>
      <c r="DK1141" s="78"/>
      <c r="DL1141" s="78"/>
      <c r="DM1141" s="78"/>
      <c r="DN1141" s="78"/>
      <c r="DO1141" s="78"/>
      <c r="DP1141" s="42"/>
      <c r="DQ1141" s="78"/>
      <c r="DR1141" s="101"/>
      <c r="DS1141" s="33"/>
      <c r="DT1141" s="29"/>
      <c r="DU1141" s="29"/>
      <c r="DV1141" s="29"/>
      <c r="DW1141" s="29"/>
      <c r="DX1141" s="29"/>
      <c r="DY1141" s="29"/>
      <c r="DZ1141" s="29"/>
      <c r="EA1141" s="29"/>
      <c r="EB1141" s="29"/>
      <c r="EC1141" s="29"/>
      <c r="ED1141" s="29"/>
      <c r="EE1141" s="29"/>
      <c r="EF1141" s="29"/>
      <c r="EG1141" s="29"/>
      <c r="EH1141" s="29"/>
      <c r="EI1141" s="29"/>
      <c r="EJ1141" s="29"/>
      <c r="EK1141" s="29"/>
      <c r="EL1141" s="29"/>
      <c r="EM1141" s="29"/>
      <c r="EN1141" s="29"/>
      <c r="EO1141" s="29"/>
      <c r="EP1141" s="29"/>
      <c r="EQ1141" s="29"/>
      <c r="ER1141" s="29"/>
      <c r="ES1141" s="29"/>
      <c r="ET1141" s="29"/>
      <c r="EU1141" s="29"/>
      <c r="EV1141" s="29"/>
      <c r="EW1141" s="29"/>
      <c r="EX1141" s="29"/>
      <c r="EY1141" s="29"/>
      <c r="EZ1141" s="29"/>
      <c r="FA1141" s="119"/>
      <c r="FB1141" s="119"/>
      <c r="FC1141" s="119"/>
      <c r="FD1141" s="119"/>
      <c r="FE1141" s="119"/>
      <c r="FF1141" s="119"/>
      <c r="FG1141" s="119"/>
      <c r="FH1141" s="119"/>
      <c r="FI1141" s="119"/>
    </row>
    <row r="1142" spans="1:165" s="45" customFormat="1" x14ac:dyDescent="0.25">
      <c r="A1142" s="29"/>
      <c r="B1142" s="35"/>
      <c r="C1142" s="35"/>
      <c r="D1142" s="4"/>
      <c r="E1142" s="35"/>
      <c r="F1142" s="4"/>
      <c r="G1142" s="35"/>
      <c r="I1142" s="35"/>
      <c r="K1142" s="11"/>
      <c r="M1142" s="4"/>
      <c r="N1142" s="46"/>
      <c r="P1142" s="35"/>
      <c r="Q1142" s="29"/>
      <c r="R1142" s="35"/>
      <c r="T1142" s="23"/>
      <c r="U1142" s="23"/>
      <c r="V1142" s="96"/>
      <c r="W1142" s="96"/>
      <c r="X1142" s="23"/>
      <c r="Y1142" s="96"/>
      <c r="Z1142" s="96"/>
      <c r="AA1142" s="23"/>
      <c r="AB1142" s="96"/>
      <c r="AC1142" s="96"/>
      <c r="AD1142" s="23"/>
      <c r="AE1142" s="96"/>
      <c r="AF1142" s="96"/>
      <c r="AG1142" s="23"/>
      <c r="AH1142" s="96"/>
      <c r="AI1142" s="96"/>
      <c r="AJ1142" s="23"/>
      <c r="AK1142" s="96"/>
      <c r="AL1142" s="96"/>
      <c r="AM1142" s="23"/>
      <c r="AN1142" s="96"/>
      <c r="AO1142" s="96"/>
      <c r="AP1142" s="23"/>
      <c r="AQ1142" s="96"/>
      <c r="AR1142" s="96"/>
      <c r="AS1142" s="23"/>
      <c r="AT1142" s="4"/>
      <c r="AU1142" s="4"/>
      <c r="AV1142" s="35"/>
      <c r="AW1142" s="4"/>
      <c r="AX1142" s="156"/>
      <c r="AY1142" s="104"/>
      <c r="AZ1142" s="7"/>
      <c r="BA1142" s="12"/>
      <c r="BB1142" s="12"/>
      <c r="BC1142" s="7"/>
      <c r="BD1142" s="12"/>
      <c r="BE1142" s="12"/>
      <c r="BF1142" s="4"/>
      <c r="BG1142" s="12"/>
      <c r="BH1142" s="36"/>
      <c r="BI1142" s="147"/>
      <c r="BJ1142" s="12"/>
      <c r="BK1142" s="36"/>
      <c r="BL1142" s="147"/>
      <c r="BM1142" s="12"/>
      <c r="BN1142" s="36"/>
      <c r="BO1142" s="147"/>
      <c r="BP1142" s="160"/>
      <c r="BQ1142" s="14"/>
      <c r="BR1142" s="4"/>
      <c r="BS1142" s="4"/>
      <c r="BU1142" s="147"/>
      <c r="BV1142" s="4"/>
      <c r="BW1142" s="4"/>
      <c r="BX1142" s="147"/>
      <c r="BY1142" s="4"/>
      <c r="CA1142" s="147"/>
      <c r="CB1142" s="4"/>
      <c r="CD1142" s="147"/>
      <c r="CF1142" s="4"/>
      <c r="CG1142" s="9"/>
      <c r="CH1142" s="35"/>
      <c r="CI1142" s="4"/>
      <c r="CJ1142" s="145"/>
      <c r="CK1142" s="4"/>
      <c r="CL1142" s="4"/>
      <c r="CM1142" s="4"/>
      <c r="CN1142" s="4"/>
      <c r="CP1142" s="29"/>
      <c r="CQ1142" s="33"/>
      <c r="CR1142" s="78"/>
      <c r="CS1142" s="78"/>
      <c r="CT1142" s="78"/>
      <c r="CU1142" s="78"/>
      <c r="CV1142" s="78"/>
      <c r="CW1142" s="78"/>
      <c r="CX1142" s="78"/>
      <c r="CY1142" s="78"/>
      <c r="CZ1142" s="78"/>
      <c r="DA1142" s="78"/>
      <c r="DB1142" s="78"/>
      <c r="DC1142" s="78"/>
      <c r="DD1142" s="78"/>
      <c r="DE1142" s="78"/>
      <c r="DF1142" s="78"/>
      <c r="DG1142" s="78"/>
      <c r="DH1142" s="78"/>
      <c r="DI1142" s="78"/>
      <c r="DJ1142" s="78"/>
      <c r="DK1142" s="78"/>
      <c r="DL1142" s="78"/>
      <c r="DM1142" s="78"/>
      <c r="DN1142" s="78"/>
      <c r="DO1142" s="78"/>
      <c r="DP1142" s="42"/>
      <c r="DQ1142" s="78"/>
      <c r="DR1142" s="101"/>
      <c r="DS1142" s="33"/>
      <c r="DT1142" s="29"/>
      <c r="DU1142" s="29"/>
      <c r="DV1142" s="29"/>
      <c r="DW1142" s="29"/>
      <c r="DX1142" s="29"/>
      <c r="DY1142" s="29"/>
      <c r="DZ1142" s="29"/>
      <c r="EA1142" s="29"/>
      <c r="EB1142" s="29"/>
      <c r="EC1142" s="29"/>
      <c r="ED1142" s="29"/>
      <c r="EE1142" s="29"/>
      <c r="EF1142" s="29"/>
      <c r="EG1142" s="29"/>
      <c r="EH1142" s="29"/>
      <c r="EI1142" s="29"/>
      <c r="EJ1142" s="29"/>
      <c r="EK1142" s="29"/>
      <c r="EL1142" s="29"/>
      <c r="EM1142" s="29"/>
      <c r="EN1142" s="29"/>
      <c r="EO1142" s="29"/>
      <c r="EP1142" s="29"/>
      <c r="EQ1142" s="29"/>
      <c r="ER1142" s="29"/>
      <c r="ES1142" s="29"/>
      <c r="ET1142" s="29"/>
      <c r="EU1142" s="29"/>
      <c r="EV1142" s="29"/>
      <c r="EW1142" s="29"/>
      <c r="EX1142" s="29"/>
      <c r="EY1142" s="29"/>
      <c r="EZ1142" s="29"/>
      <c r="FA1142" s="119"/>
      <c r="FB1142" s="119"/>
      <c r="FC1142" s="119"/>
      <c r="FD1142" s="119"/>
      <c r="FE1142" s="119"/>
      <c r="FF1142" s="119"/>
      <c r="FG1142" s="119"/>
      <c r="FH1142" s="119"/>
      <c r="FI1142" s="119"/>
    </row>
    <row r="1143" spans="1:165" s="45" customFormat="1" x14ac:dyDescent="0.25">
      <c r="A1143" s="29"/>
      <c r="B1143" s="35"/>
      <c r="C1143" s="35"/>
      <c r="D1143" s="4"/>
      <c r="E1143" s="35"/>
      <c r="F1143" s="4"/>
      <c r="G1143" s="35"/>
      <c r="I1143" s="35"/>
      <c r="K1143" s="11"/>
      <c r="M1143" s="4"/>
      <c r="N1143" s="46"/>
      <c r="P1143" s="35"/>
      <c r="Q1143" s="29"/>
      <c r="R1143" s="35"/>
      <c r="T1143" s="23"/>
      <c r="U1143" s="23"/>
      <c r="V1143" s="96"/>
      <c r="W1143" s="96"/>
      <c r="X1143" s="23"/>
      <c r="Y1143" s="96"/>
      <c r="Z1143" s="96"/>
      <c r="AA1143" s="23"/>
      <c r="AB1143" s="96"/>
      <c r="AC1143" s="96"/>
      <c r="AD1143" s="23"/>
      <c r="AE1143" s="96"/>
      <c r="AF1143" s="96"/>
      <c r="AG1143" s="23"/>
      <c r="AH1143" s="96"/>
      <c r="AI1143" s="96"/>
      <c r="AJ1143" s="23"/>
      <c r="AK1143" s="96"/>
      <c r="AL1143" s="96"/>
      <c r="AM1143" s="23"/>
      <c r="AN1143" s="96"/>
      <c r="AO1143" s="96"/>
      <c r="AP1143" s="23"/>
      <c r="AQ1143" s="96"/>
      <c r="AR1143" s="96"/>
      <c r="AS1143" s="23"/>
      <c r="AT1143" s="4"/>
      <c r="AU1143" s="4"/>
      <c r="AV1143" s="35"/>
      <c r="AW1143" s="4"/>
      <c r="AX1143" s="156"/>
      <c r="AY1143" s="104"/>
      <c r="AZ1143" s="7"/>
      <c r="BA1143" s="12"/>
      <c r="BB1143" s="12"/>
      <c r="BC1143" s="7"/>
      <c r="BD1143" s="12"/>
      <c r="BE1143" s="12"/>
      <c r="BF1143" s="4"/>
      <c r="BG1143" s="12"/>
      <c r="BH1143" s="36"/>
      <c r="BI1143" s="147"/>
      <c r="BJ1143" s="12"/>
      <c r="BK1143" s="36"/>
      <c r="BL1143" s="147"/>
      <c r="BM1143" s="12"/>
      <c r="BN1143" s="36"/>
      <c r="BO1143" s="147"/>
      <c r="BP1143" s="160"/>
      <c r="BQ1143" s="14"/>
      <c r="BR1143" s="4"/>
      <c r="BS1143" s="4"/>
      <c r="BU1143" s="147"/>
      <c r="BV1143" s="4"/>
      <c r="BW1143" s="4"/>
      <c r="BX1143" s="147"/>
      <c r="BY1143" s="4"/>
      <c r="CA1143" s="147"/>
      <c r="CB1143" s="4"/>
      <c r="CD1143" s="147"/>
      <c r="CF1143" s="4"/>
      <c r="CG1143" s="9"/>
      <c r="CH1143" s="35"/>
      <c r="CI1143" s="4"/>
      <c r="CJ1143" s="145"/>
      <c r="CK1143" s="4"/>
      <c r="CL1143" s="4"/>
      <c r="CM1143" s="4"/>
      <c r="CN1143" s="4"/>
      <c r="CP1143" s="29"/>
      <c r="CQ1143" s="33"/>
      <c r="CR1143" s="78"/>
      <c r="CS1143" s="78"/>
      <c r="CT1143" s="78"/>
      <c r="CU1143" s="78"/>
      <c r="CV1143" s="78"/>
      <c r="CW1143" s="78"/>
      <c r="CX1143" s="78"/>
      <c r="CY1143" s="78"/>
      <c r="CZ1143" s="78"/>
      <c r="DA1143" s="78"/>
      <c r="DB1143" s="78"/>
      <c r="DC1143" s="78"/>
      <c r="DD1143" s="78"/>
      <c r="DE1143" s="78"/>
      <c r="DF1143" s="78"/>
      <c r="DG1143" s="78"/>
      <c r="DH1143" s="78"/>
      <c r="DI1143" s="78"/>
      <c r="DJ1143" s="78"/>
      <c r="DK1143" s="78"/>
      <c r="DL1143" s="78"/>
      <c r="DM1143" s="78"/>
      <c r="DN1143" s="78"/>
      <c r="DO1143" s="78"/>
      <c r="DP1143" s="42"/>
      <c r="DQ1143" s="78"/>
      <c r="DR1143" s="101"/>
      <c r="DS1143" s="33"/>
      <c r="DT1143" s="29"/>
      <c r="DU1143" s="29"/>
      <c r="DV1143" s="29"/>
      <c r="DW1143" s="29"/>
      <c r="DX1143" s="29"/>
      <c r="DY1143" s="29"/>
      <c r="DZ1143" s="29"/>
      <c r="EA1143" s="29"/>
      <c r="EB1143" s="29"/>
      <c r="EC1143" s="29"/>
      <c r="ED1143" s="29"/>
      <c r="EE1143" s="29"/>
      <c r="EF1143" s="29"/>
      <c r="EG1143" s="29"/>
      <c r="EH1143" s="29"/>
      <c r="EI1143" s="29"/>
      <c r="EJ1143" s="29"/>
      <c r="EK1143" s="29"/>
      <c r="EL1143" s="29"/>
      <c r="EM1143" s="29"/>
      <c r="EN1143" s="29"/>
      <c r="EO1143" s="29"/>
      <c r="EP1143" s="29"/>
      <c r="EQ1143" s="29"/>
      <c r="ER1143" s="29"/>
      <c r="ES1143" s="29"/>
      <c r="ET1143" s="29"/>
      <c r="EU1143" s="29"/>
      <c r="EV1143" s="29"/>
      <c r="EW1143" s="29"/>
      <c r="EX1143" s="29"/>
      <c r="EY1143" s="29"/>
      <c r="EZ1143" s="29"/>
      <c r="FA1143" s="119"/>
      <c r="FB1143" s="119"/>
      <c r="FC1143" s="119"/>
      <c r="FD1143" s="119"/>
      <c r="FE1143" s="119"/>
      <c r="FF1143" s="119"/>
      <c r="FG1143" s="119"/>
      <c r="FH1143" s="119"/>
      <c r="FI1143" s="119"/>
    </row>
    <row r="1144" spans="1:165" s="45" customFormat="1" x14ac:dyDescent="0.25">
      <c r="A1144" s="29"/>
      <c r="B1144" s="35"/>
      <c r="C1144" s="35"/>
      <c r="D1144" s="4"/>
      <c r="E1144" s="35"/>
      <c r="F1144" s="4"/>
      <c r="G1144" s="35"/>
      <c r="I1144" s="35"/>
      <c r="K1144" s="11"/>
      <c r="M1144" s="4"/>
      <c r="N1144" s="46"/>
      <c r="P1144" s="35"/>
      <c r="Q1144" s="29"/>
      <c r="R1144" s="35"/>
      <c r="T1144" s="23"/>
      <c r="U1144" s="23"/>
      <c r="V1144" s="96"/>
      <c r="W1144" s="96"/>
      <c r="X1144" s="23"/>
      <c r="Y1144" s="96"/>
      <c r="Z1144" s="96"/>
      <c r="AA1144" s="23"/>
      <c r="AB1144" s="96"/>
      <c r="AC1144" s="96"/>
      <c r="AD1144" s="23"/>
      <c r="AE1144" s="96"/>
      <c r="AF1144" s="96"/>
      <c r="AG1144" s="23"/>
      <c r="AH1144" s="96"/>
      <c r="AI1144" s="96"/>
      <c r="AJ1144" s="23"/>
      <c r="AK1144" s="96"/>
      <c r="AL1144" s="96"/>
      <c r="AM1144" s="23"/>
      <c r="AN1144" s="96"/>
      <c r="AO1144" s="96"/>
      <c r="AP1144" s="23"/>
      <c r="AQ1144" s="96"/>
      <c r="AR1144" s="96"/>
      <c r="AS1144" s="23"/>
      <c r="AT1144" s="4"/>
      <c r="AU1144" s="4"/>
      <c r="AV1144" s="35"/>
      <c r="AW1144" s="4"/>
      <c r="AX1144" s="156"/>
      <c r="AY1144" s="104"/>
      <c r="AZ1144" s="7"/>
      <c r="BA1144" s="12"/>
      <c r="BB1144" s="12"/>
      <c r="BC1144" s="7"/>
      <c r="BD1144" s="12"/>
      <c r="BE1144" s="12"/>
      <c r="BF1144" s="4"/>
      <c r="BG1144" s="12"/>
      <c r="BH1144" s="36"/>
      <c r="BI1144" s="147"/>
      <c r="BJ1144" s="12"/>
      <c r="BK1144" s="36"/>
      <c r="BL1144" s="147"/>
      <c r="BM1144" s="12"/>
      <c r="BN1144" s="36"/>
      <c r="BO1144" s="147"/>
      <c r="BP1144" s="160"/>
      <c r="BQ1144" s="14"/>
      <c r="BR1144" s="4"/>
      <c r="BS1144" s="4"/>
      <c r="BU1144" s="147"/>
      <c r="BV1144" s="4"/>
      <c r="BW1144" s="4"/>
      <c r="BX1144" s="147"/>
      <c r="BY1144" s="4"/>
      <c r="CA1144" s="147"/>
      <c r="CB1144" s="4"/>
      <c r="CD1144" s="147"/>
      <c r="CF1144" s="4"/>
      <c r="CG1144" s="9"/>
      <c r="CH1144" s="35"/>
      <c r="CI1144" s="4"/>
      <c r="CJ1144" s="145"/>
      <c r="CK1144" s="4"/>
      <c r="CL1144" s="4"/>
      <c r="CM1144" s="4"/>
      <c r="CN1144" s="4"/>
      <c r="CP1144" s="29"/>
      <c r="CQ1144" s="33"/>
      <c r="CR1144" s="78"/>
      <c r="CS1144" s="78"/>
      <c r="CT1144" s="78"/>
      <c r="CU1144" s="78"/>
      <c r="CV1144" s="78"/>
      <c r="CW1144" s="78"/>
      <c r="CX1144" s="78"/>
      <c r="CY1144" s="78"/>
      <c r="CZ1144" s="78"/>
      <c r="DA1144" s="78"/>
      <c r="DB1144" s="78"/>
      <c r="DC1144" s="78"/>
      <c r="DD1144" s="78"/>
      <c r="DE1144" s="78"/>
      <c r="DF1144" s="78"/>
      <c r="DG1144" s="78"/>
      <c r="DH1144" s="78"/>
      <c r="DI1144" s="78"/>
      <c r="DJ1144" s="78"/>
      <c r="DK1144" s="78"/>
      <c r="DL1144" s="78"/>
      <c r="DM1144" s="78"/>
      <c r="DN1144" s="78"/>
      <c r="DO1144" s="78"/>
      <c r="DP1144" s="42"/>
      <c r="DQ1144" s="78"/>
      <c r="DR1144" s="101"/>
      <c r="DS1144" s="33"/>
      <c r="DT1144" s="29"/>
      <c r="DU1144" s="29"/>
      <c r="DV1144" s="29"/>
      <c r="DW1144" s="29"/>
      <c r="DX1144" s="29"/>
      <c r="DY1144" s="29"/>
      <c r="DZ1144" s="29"/>
      <c r="EA1144" s="29"/>
      <c r="EB1144" s="29"/>
      <c r="EC1144" s="29"/>
      <c r="ED1144" s="29"/>
      <c r="EE1144" s="29"/>
      <c r="EF1144" s="29"/>
      <c r="EG1144" s="29"/>
      <c r="EH1144" s="29"/>
      <c r="EI1144" s="29"/>
      <c r="EJ1144" s="29"/>
      <c r="EK1144" s="29"/>
      <c r="EL1144" s="29"/>
      <c r="EM1144" s="29"/>
      <c r="EN1144" s="29"/>
      <c r="EO1144" s="29"/>
      <c r="EP1144" s="29"/>
      <c r="EQ1144" s="29"/>
      <c r="ER1144" s="29"/>
      <c r="ES1144" s="29"/>
      <c r="ET1144" s="29"/>
      <c r="EU1144" s="29"/>
      <c r="EV1144" s="29"/>
      <c r="EW1144" s="29"/>
      <c r="EX1144" s="29"/>
      <c r="EY1144" s="29"/>
      <c r="EZ1144" s="29"/>
      <c r="FA1144" s="119"/>
      <c r="FB1144" s="119"/>
      <c r="FC1144" s="119"/>
      <c r="FD1144" s="119"/>
      <c r="FE1144" s="119"/>
      <c r="FF1144" s="119"/>
      <c r="FG1144" s="119"/>
      <c r="FH1144" s="119"/>
      <c r="FI1144" s="119"/>
    </row>
    <row r="1145" spans="1:165" s="45" customFormat="1" x14ac:dyDescent="0.25">
      <c r="A1145" s="29"/>
      <c r="B1145" s="35"/>
      <c r="C1145" s="35"/>
      <c r="D1145" s="4"/>
      <c r="E1145" s="35"/>
      <c r="F1145" s="4"/>
      <c r="G1145" s="35"/>
      <c r="I1145" s="35"/>
      <c r="K1145" s="11"/>
      <c r="M1145" s="4"/>
      <c r="N1145" s="46"/>
      <c r="P1145" s="35"/>
      <c r="Q1145" s="29"/>
      <c r="R1145" s="35"/>
      <c r="T1145" s="23"/>
      <c r="U1145" s="23"/>
      <c r="V1145" s="96"/>
      <c r="W1145" s="96"/>
      <c r="X1145" s="23"/>
      <c r="Y1145" s="96"/>
      <c r="Z1145" s="96"/>
      <c r="AA1145" s="23"/>
      <c r="AB1145" s="96"/>
      <c r="AC1145" s="96"/>
      <c r="AD1145" s="23"/>
      <c r="AE1145" s="96"/>
      <c r="AF1145" s="96"/>
      <c r="AG1145" s="23"/>
      <c r="AH1145" s="96"/>
      <c r="AI1145" s="96"/>
      <c r="AJ1145" s="23"/>
      <c r="AK1145" s="96"/>
      <c r="AL1145" s="96"/>
      <c r="AM1145" s="23"/>
      <c r="AN1145" s="96"/>
      <c r="AO1145" s="96"/>
      <c r="AP1145" s="23"/>
      <c r="AQ1145" s="96"/>
      <c r="AR1145" s="96"/>
      <c r="AS1145" s="23"/>
      <c r="AT1145" s="4"/>
      <c r="AU1145" s="4"/>
      <c r="AV1145" s="35"/>
      <c r="AW1145" s="4"/>
      <c r="AX1145" s="156"/>
      <c r="AY1145" s="104"/>
      <c r="AZ1145" s="7"/>
      <c r="BA1145" s="12"/>
      <c r="BB1145" s="12"/>
      <c r="BC1145" s="7"/>
      <c r="BD1145" s="12"/>
      <c r="BE1145" s="12"/>
      <c r="BF1145" s="4"/>
      <c r="BG1145" s="12"/>
      <c r="BH1145" s="36"/>
      <c r="BI1145" s="147"/>
      <c r="BJ1145" s="12"/>
      <c r="BK1145" s="36"/>
      <c r="BL1145" s="147"/>
      <c r="BM1145" s="12"/>
      <c r="BN1145" s="36"/>
      <c r="BO1145" s="147"/>
      <c r="BP1145" s="160"/>
      <c r="BQ1145" s="14"/>
      <c r="BR1145" s="4"/>
      <c r="BS1145" s="4"/>
      <c r="BU1145" s="147"/>
      <c r="BV1145" s="4"/>
      <c r="BW1145" s="4"/>
      <c r="BX1145" s="147"/>
      <c r="BY1145" s="4"/>
      <c r="CA1145" s="147"/>
      <c r="CB1145" s="4"/>
      <c r="CD1145" s="147"/>
      <c r="CF1145" s="4"/>
      <c r="CG1145" s="9"/>
      <c r="CH1145" s="35"/>
      <c r="CI1145" s="4"/>
      <c r="CJ1145" s="145"/>
      <c r="CK1145" s="4"/>
      <c r="CL1145" s="4"/>
      <c r="CM1145" s="4"/>
      <c r="CN1145" s="4"/>
      <c r="CP1145" s="29"/>
      <c r="CQ1145" s="33"/>
      <c r="CR1145" s="78"/>
      <c r="CS1145" s="78"/>
      <c r="CT1145" s="78"/>
      <c r="CU1145" s="78"/>
      <c r="CV1145" s="78"/>
      <c r="CW1145" s="78"/>
      <c r="CX1145" s="78"/>
      <c r="CY1145" s="78"/>
      <c r="CZ1145" s="78"/>
      <c r="DA1145" s="78"/>
      <c r="DB1145" s="78"/>
      <c r="DC1145" s="78"/>
      <c r="DD1145" s="78"/>
      <c r="DE1145" s="78"/>
      <c r="DF1145" s="78"/>
      <c r="DG1145" s="78"/>
      <c r="DH1145" s="78"/>
      <c r="DI1145" s="78"/>
      <c r="DJ1145" s="78"/>
      <c r="DK1145" s="78"/>
      <c r="DL1145" s="78"/>
      <c r="DM1145" s="78"/>
      <c r="DN1145" s="78"/>
      <c r="DO1145" s="78"/>
      <c r="DP1145" s="42"/>
      <c r="DQ1145" s="78"/>
      <c r="DR1145" s="101"/>
      <c r="DS1145" s="33"/>
      <c r="DT1145" s="29"/>
      <c r="DU1145" s="29"/>
      <c r="DV1145" s="29"/>
      <c r="DW1145" s="29"/>
      <c r="DX1145" s="29"/>
      <c r="DY1145" s="29"/>
      <c r="DZ1145" s="29"/>
      <c r="EA1145" s="29"/>
      <c r="EB1145" s="29"/>
      <c r="EC1145" s="29"/>
      <c r="ED1145" s="29"/>
      <c r="EE1145" s="29"/>
      <c r="EF1145" s="29"/>
      <c r="EG1145" s="29"/>
      <c r="EH1145" s="29"/>
      <c r="EI1145" s="29"/>
      <c r="EJ1145" s="29"/>
      <c r="EK1145" s="29"/>
      <c r="EL1145" s="29"/>
      <c r="EM1145" s="29"/>
      <c r="EN1145" s="29"/>
      <c r="EO1145" s="29"/>
      <c r="EP1145" s="29"/>
      <c r="EQ1145" s="29"/>
      <c r="ER1145" s="29"/>
      <c r="ES1145" s="29"/>
      <c r="ET1145" s="29"/>
      <c r="EU1145" s="29"/>
      <c r="EV1145" s="29"/>
      <c r="EW1145" s="29"/>
      <c r="EX1145" s="29"/>
      <c r="EY1145" s="29"/>
      <c r="EZ1145" s="29"/>
      <c r="FA1145" s="119"/>
      <c r="FB1145" s="119"/>
      <c r="FC1145" s="119"/>
      <c r="FD1145" s="119"/>
      <c r="FE1145" s="119"/>
      <c r="FF1145" s="119"/>
      <c r="FG1145" s="119"/>
      <c r="FH1145" s="119"/>
      <c r="FI1145" s="119"/>
    </row>
    <row r="1146" spans="1:165" s="45" customFormat="1" x14ac:dyDescent="0.25">
      <c r="A1146" s="29"/>
      <c r="B1146" s="35"/>
      <c r="C1146" s="35"/>
      <c r="D1146" s="4"/>
      <c r="E1146" s="35"/>
      <c r="F1146" s="4"/>
      <c r="G1146" s="35"/>
      <c r="I1146" s="35"/>
      <c r="K1146" s="11"/>
      <c r="M1146" s="4"/>
      <c r="N1146" s="46"/>
      <c r="P1146" s="35"/>
      <c r="Q1146" s="29"/>
      <c r="R1146" s="35"/>
      <c r="T1146" s="23"/>
      <c r="U1146" s="23"/>
      <c r="V1146" s="96"/>
      <c r="W1146" s="96"/>
      <c r="X1146" s="23"/>
      <c r="Y1146" s="96"/>
      <c r="Z1146" s="96"/>
      <c r="AA1146" s="23"/>
      <c r="AB1146" s="96"/>
      <c r="AC1146" s="96"/>
      <c r="AD1146" s="23"/>
      <c r="AE1146" s="96"/>
      <c r="AF1146" s="96"/>
      <c r="AG1146" s="23"/>
      <c r="AH1146" s="96"/>
      <c r="AI1146" s="96"/>
      <c r="AJ1146" s="23"/>
      <c r="AK1146" s="96"/>
      <c r="AL1146" s="96"/>
      <c r="AM1146" s="23"/>
      <c r="AN1146" s="96"/>
      <c r="AO1146" s="96"/>
      <c r="AP1146" s="23"/>
      <c r="AQ1146" s="96"/>
      <c r="AR1146" s="96"/>
      <c r="AS1146" s="23"/>
      <c r="AT1146" s="4"/>
      <c r="AU1146" s="4"/>
      <c r="AV1146" s="35"/>
      <c r="AW1146" s="4"/>
      <c r="AX1146" s="156"/>
      <c r="AY1146" s="104"/>
      <c r="AZ1146" s="7"/>
      <c r="BA1146" s="12"/>
      <c r="BB1146" s="12"/>
      <c r="BC1146" s="7"/>
      <c r="BD1146" s="12"/>
      <c r="BE1146" s="12"/>
      <c r="BF1146" s="4"/>
      <c r="BG1146" s="12"/>
      <c r="BH1146" s="36"/>
      <c r="BI1146" s="147"/>
      <c r="BJ1146" s="12"/>
      <c r="BK1146" s="36"/>
      <c r="BL1146" s="147"/>
      <c r="BM1146" s="12"/>
      <c r="BN1146" s="36"/>
      <c r="BO1146" s="147"/>
      <c r="BP1146" s="160"/>
      <c r="BQ1146" s="14"/>
      <c r="BR1146" s="4"/>
      <c r="BS1146" s="4"/>
      <c r="BU1146" s="147"/>
      <c r="BV1146" s="4"/>
      <c r="BW1146" s="4"/>
      <c r="BX1146" s="147"/>
      <c r="BY1146" s="4"/>
      <c r="CA1146" s="147"/>
      <c r="CB1146" s="4"/>
      <c r="CD1146" s="147"/>
      <c r="CF1146" s="4"/>
      <c r="CG1146" s="9"/>
      <c r="CH1146" s="35"/>
      <c r="CI1146" s="4"/>
      <c r="CJ1146" s="145"/>
      <c r="CK1146" s="4"/>
      <c r="CL1146" s="4"/>
      <c r="CM1146" s="4"/>
      <c r="CN1146" s="4"/>
      <c r="CP1146" s="29"/>
      <c r="CQ1146" s="33"/>
      <c r="CR1146" s="78"/>
      <c r="CS1146" s="78"/>
      <c r="CT1146" s="78"/>
      <c r="CU1146" s="78"/>
      <c r="CV1146" s="78"/>
      <c r="CW1146" s="78"/>
      <c r="CX1146" s="78"/>
      <c r="CY1146" s="78"/>
      <c r="CZ1146" s="78"/>
      <c r="DA1146" s="78"/>
      <c r="DB1146" s="78"/>
      <c r="DC1146" s="78"/>
      <c r="DD1146" s="78"/>
      <c r="DE1146" s="78"/>
      <c r="DF1146" s="78"/>
      <c r="DG1146" s="78"/>
      <c r="DH1146" s="78"/>
      <c r="DI1146" s="78"/>
      <c r="DJ1146" s="78"/>
      <c r="DK1146" s="78"/>
      <c r="DL1146" s="78"/>
      <c r="DM1146" s="78"/>
      <c r="DN1146" s="78"/>
      <c r="DO1146" s="78"/>
      <c r="DP1146" s="42"/>
      <c r="DQ1146" s="78"/>
      <c r="DR1146" s="101"/>
      <c r="DS1146" s="33"/>
      <c r="DT1146" s="29"/>
      <c r="DU1146" s="29"/>
      <c r="DV1146" s="29"/>
      <c r="DW1146" s="29"/>
      <c r="DX1146" s="29"/>
      <c r="DY1146" s="29"/>
      <c r="DZ1146" s="29"/>
      <c r="EA1146" s="29"/>
      <c r="EB1146" s="29"/>
      <c r="EC1146" s="29"/>
      <c r="ED1146" s="29"/>
      <c r="EE1146" s="29"/>
      <c r="EF1146" s="29"/>
      <c r="EG1146" s="29"/>
      <c r="EH1146" s="29"/>
      <c r="EI1146" s="29"/>
      <c r="EJ1146" s="29"/>
      <c r="EK1146" s="29"/>
      <c r="EL1146" s="29"/>
      <c r="EM1146" s="29"/>
      <c r="EN1146" s="29"/>
      <c r="EO1146" s="29"/>
      <c r="EP1146" s="29"/>
      <c r="EQ1146" s="29"/>
      <c r="ER1146" s="29"/>
      <c r="ES1146" s="29"/>
      <c r="ET1146" s="29"/>
      <c r="EU1146" s="29"/>
      <c r="EV1146" s="29"/>
      <c r="EW1146" s="29"/>
      <c r="EX1146" s="29"/>
      <c r="EY1146" s="29"/>
      <c r="EZ1146" s="29"/>
      <c r="FA1146" s="119"/>
      <c r="FB1146" s="119"/>
      <c r="FC1146" s="119"/>
      <c r="FD1146" s="119"/>
      <c r="FE1146" s="119"/>
      <c r="FF1146" s="119"/>
      <c r="FG1146" s="119"/>
      <c r="FH1146" s="119"/>
      <c r="FI1146" s="119"/>
    </row>
    <row r="1147" spans="1:165" s="45" customFormat="1" x14ac:dyDescent="0.25">
      <c r="A1147" s="29"/>
      <c r="B1147" s="35"/>
      <c r="C1147" s="35"/>
      <c r="D1147" s="4"/>
      <c r="E1147" s="35"/>
      <c r="F1147" s="4"/>
      <c r="G1147" s="35"/>
      <c r="I1147" s="35"/>
      <c r="K1147" s="11"/>
      <c r="M1147" s="4"/>
      <c r="N1147" s="46"/>
      <c r="P1147" s="35"/>
      <c r="Q1147" s="29"/>
      <c r="R1147" s="35"/>
      <c r="T1147" s="23"/>
      <c r="U1147" s="23"/>
      <c r="V1147" s="96"/>
      <c r="W1147" s="96"/>
      <c r="X1147" s="23"/>
      <c r="Y1147" s="96"/>
      <c r="Z1147" s="96"/>
      <c r="AA1147" s="23"/>
      <c r="AB1147" s="96"/>
      <c r="AC1147" s="96"/>
      <c r="AD1147" s="23"/>
      <c r="AE1147" s="96"/>
      <c r="AF1147" s="96"/>
      <c r="AG1147" s="23"/>
      <c r="AH1147" s="96"/>
      <c r="AI1147" s="96"/>
      <c r="AJ1147" s="23"/>
      <c r="AK1147" s="96"/>
      <c r="AL1147" s="96"/>
      <c r="AM1147" s="23"/>
      <c r="AN1147" s="96"/>
      <c r="AO1147" s="96"/>
      <c r="AP1147" s="23"/>
      <c r="AQ1147" s="96"/>
      <c r="AR1147" s="96"/>
      <c r="AS1147" s="23"/>
      <c r="AT1147" s="4"/>
      <c r="AU1147" s="4"/>
      <c r="AV1147" s="35"/>
      <c r="AW1147" s="4"/>
      <c r="AX1147" s="156"/>
      <c r="AY1147" s="104"/>
      <c r="AZ1147" s="7"/>
      <c r="BA1147" s="12"/>
      <c r="BB1147" s="12"/>
      <c r="BC1147" s="7"/>
      <c r="BD1147" s="12"/>
      <c r="BE1147" s="12"/>
      <c r="BF1147" s="4"/>
      <c r="BG1147" s="12"/>
      <c r="BH1147" s="36"/>
      <c r="BI1147" s="147"/>
      <c r="BJ1147" s="12"/>
      <c r="BK1147" s="36"/>
      <c r="BL1147" s="147"/>
      <c r="BM1147" s="12"/>
      <c r="BN1147" s="36"/>
      <c r="BO1147" s="147"/>
      <c r="BP1147" s="160"/>
      <c r="BQ1147" s="14"/>
      <c r="BR1147" s="4"/>
      <c r="BS1147" s="4"/>
      <c r="BU1147" s="147"/>
      <c r="BV1147" s="4"/>
      <c r="BW1147" s="4"/>
      <c r="BX1147" s="147"/>
      <c r="BY1147" s="4"/>
      <c r="CA1147" s="147"/>
      <c r="CB1147" s="4"/>
      <c r="CD1147" s="147"/>
      <c r="CF1147" s="4"/>
      <c r="CG1147" s="9"/>
      <c r="CH1147" s="35"/>
      <c r="CI1147" s="4"/>
      <c r="CJ1147" s="145"/>
      <c r="CK1147" s="4"/>
      <c r="CL1147" s="4"/>
      <c r="CM1147" s="4"/>
      <c r="CN1147" s="4"/>
      <c r="CP1147" s="29"/>
      <c r="CQ1147" s="33"/>
      <c r="CR1147" s="78"/>
      <c r="CS1147" s="78"/>
      <c r="CT1147" s="78"/>
      <c r="CU1147" s="78"/>
      <c r="CV1147" s="78"/>
      <c r="CW1147" s="78"/>
      <c r="CX1147" s="78"/>
      <c r="CY1147" s="78"/>
      <c r="CZ1147" s="78"/>
      <c r="DA1147" s="78"/>
      <c r="DB1147" s="78"/>
      <c r="DC1147" s="78"/>
      <c r="DD1147" s="78"/>
      <c r="DE1147" s="78"/>
      <c r="DF1147" s="78"/>
      <c r="DG1147" s="78"/>
      <c r="DH1147" s="78"/>
      <c r="DI1147" s="78"/>
      <c r="DJ1147" s="78"/>
      <c r="DK1147" s="78"/>
      <c r="DL1147" s="78"/>
      <c r="DM1147" s="78"/>
      <c r="DN1147" s="78"/>
      <c r="DO1147" s="78"/>
      <c r="DP1147" s="42"/>
      <c r="DQ1147" s="78"/>
      <c r="DR1147" s="101"/>
      <c r="DS1147" s="33"/>
      <c r="DT1147" s="29"/>
      <c r="DU1147" s="29"/>
      <c r="DV1147" s="29"/>
      <c r="DW1147" s="29"/>
      <c r="DX1147" s="29"/>
      <c r="DY1147" s="29"/>
      <c r="DZ1147" s="29"/>
      <c r="EA1147" s="29"/>
      <c r="EB1147" s="29"/>
      <c r="EC1147" s="29"/>
      <c r="ED1147" s="29"/>
      <c r="EE1147" s="29"/>
      <c r="EF1147" s="29"/>
      <c r="EG1147" s="29"/>
      <c r="EH1147" s="29"/>
      <c r="EI1147" s="29"/>
      <c r="EJ1147" s="29"/>
      <c r="EK1147" s="29"/>
      <c r="EL1147" s="29"/>
      <c r="EM1147" s="29"/>
      <c r="EN1147" s="29"/>
      <c r="EO1147" s="29"/>
      <c r="EP1147" s="29"/>
      <c r="EQ1147" s="29"/>
      <c r="ER1147" s="29"/>
      <c r="ES1147" s="29"/>
      <c r="ET1147" s="29"/>
      <c r="EU1147" s="29"/>
      <c r="EV1147" s="29"/>
      <c r="EW1147" s="29"/>
      <c r="EX1147" s="29"/>
      <c r="EY1147" s="29"/>
      <c r="EZ1147" s="29"/>
      <c r="FA1147" s="119"/>
      <c r="FB1147" s="119"/>
      <c r="FC1147" s="119"/>
      <c r="FD1147" s="119"/>
      <c r="FE1147" s="119"/>
      <c r="FF1147" s="119"/>
      <c r="FG1147" s="119"/>
      <c r="FH1147" s="119"/>
      <c r="FI1147" s="119"/>
    </row>
    <row r="1148" spans="1:165" s="45" customFormat="1" x14ac:dyDescent="0.25">
      <c r="A1148" s="29"/>
      <c r="B1148" s="35"/>
      <c r="C1148" s="35"/>
      <c r="D1148" s="4"/>
      <c r="E1148" s="35"/>
      <c r="F1148" s="4"/>
      <c r="G1148" s="35"/>
      <c r="I1148" s="35"/>
      <c r="K1148" s="11"/>
      <c r="M1148" s="4"/>
      <c r="N1148" s="46"/>
      <c r="P1148" s="35"/>
      <c r="Q1148" s="29"/>
      <c r="R1148" s="35"/>
      <c r="T1148" s="23"/>
      <c r="U1148" s="23"/>
      <c r="V1148" s="96"/>
      <c r="W1148" s="96"/>
      <c r="X1148" s="23"/>
      <c r="Y1148" s="96"/>
      <c r="Z1148" s="96"/>
      <c r="AA1148" s="23"/>
      <c r="AB1148" s="96"/>
      <c r="AC1148" s="96"/>
      <c r="AD1148" s="23"/>
      <c r="AE1148" s="96"/>
      <c r="AF1148" s="96"/>
      <c r="AG1148" s="23"/>
      <c r="AH1148" s="96"/>
      <c r="AI1148" s="96"/>
      <c r="AJ1148" s="23"/>
      <c r="AK1148" s="96"/>
      <c r="AL1148" s="96"/>
      <c r="AM1148" s="23"/>
      <c r="AN1148" s="96"/>
      <c r="AO1148" s="96"/>
      <c r="AP1148" s="23"/>
      <c r="AQ1148" s="96"/>
      <c r="AR1148" s="96"/>
      <c r="AS1148" s="23"/>
      <c r="AT1148" s="4"/>
      <c r="AU1148" s="4"/>
      <c r="AV1148" s="35"/>
      <c r="AW1148" s="4"/>
      <c r="AX1148" s="156"/>
      <c r="AY1148" s="104"/>
      <c r="AZ1148" s="7"/>
      <c r="BA1148" s="12"/>
      <c r="BB1148" s="12"/>
      <c r="BC1148" s="7"/>
      <c r="BD1148" s="12"/>
      <c r="BE1148" s="12"/>
      <c r="BF1148" s="4"/>
      <c r="BG1148" s="12"/>
      <c r="BH1148" s="36"/>
      <c r="BI1148" s="147"/>
      <c r="BJ1148" s="12"/>
      <c r="BK1148" s="36"/>
      <c r="BL1148" s="147"/>
      <c r="BM1148" s="12"/>
      <c r="BN1148" s="36"/>
      <c r="BO1148" s="147"/>
      <c r="BP1148" s="160"/>
      <c r="BQ1148" s="14"/>
      <c r="BR1148" s="4"/>
      <c r="BS1148" s="4"/>
      <c r="BU1148" s="147"/>
      <c r="BV1148" s="4"/>
      <c r="BW1148" s="4"/>
      <c r="BX1148" s="147"/>
      <c r="BY1148" s="4"/>
      <c r="CA1148" s="147"/>
      <c r="CB1148" s="4"/>
      <c r="CD1148" s="147"/>
      <c r="CF1148" s="4"/>
      <c r="CG1148" s="9"/>
      <c r="CH1148" s="35"/>
      <c r="CI1148" s="4"/>
      <c r="CJ1148" s="145"/>
      <c r="CK1148" s="4"/>
      <c r="CL1148" s="4"/>
      <c r="CM1148" s="4"/>
      <c r="CN1148" s="4"/>
      <c r="CP1148" s="29"/>
      <c r="CQ1148" s="33"/>
      <c r="CR1148" s="78"/>
      <c r="CS1148" s="78"/>
      <c r="CT1148" s="78"/>
      <c r="CU1148" s="78"/>
      <c r="CV1148" s="78"/>
      <c r="CW1148" s="78"/>
      <c r="CX1148" s="78"/>
      <c r="CY1148" s="78"/>
      <c r="CZ1148" s="78"/>
      <c r="DA1148" s="78"/>
      <c r="DB1148" s="78"/>
      <c r="DC1148" s="78"/>
      <c r="DD1148" s="78"/>
      <c r="DE1148" s="78"/>
      <c r="DF1148" s="78"/>
      <c r="DG1148" s="78"/>
      <c r="DH1148" s="78"/>
      <c r="DI1148" s="78"/>
      <c r="DJ1148" s="78"/>
      <c r="DK1148" s="78"/>
      <c r="DL1148" s="78"/>
      <c r="DM1148" s="78"/>
      <c r="DN1148" s="78"/>
      <c r="DO1148" s="78"/>
      <c r="DP1148" s="42"/>
      <c r="DQ1148" s="78"/>
      <c r="DR1148" s="101"/>
      <c r="DS1148" s="33"/>
      <c r="DT1148" s="29"/>
      <c r="DU1148" s="29"/>
      <c r="DV1148" s="29"/>
      <c r="DW1148" s="29"/>
      <c r="DX1148" s="29"/>
      <c r="DY1148" s="29"/>
      <c r="DZ1148" s="29"/>
      <c r="EA1148" s="29"/>
      <c r="EB1148" s="29"/>
      <c r="EC1148" s="29"/>
      <c r="ED1148" s="29"/>
      <c r="EE1148" s="29"/>
      <c r="EF1148" s="29"/>
      <c r="EG1148" s="29"/>
      <c r="EH1148" s="29"/>
      <c r="EI1148" s="29"/>
      <c r="EJ1148" s="29"/>
      <c r="EK1148" s="29"/>
      <c r="EL1148" s="29"/>
      <c r="EM1148" s="29"/>
      <c r="EN1148" s="29"/>
      <c r="EO1148" s="29"/>
      <c r="EP1148" s="29"/>
      <c r="EQ1148" s="29"/>
      <c r="ER1148" s="29"/>
      <c r="ES1148" s="29"/>
      <c r="ET1148" s="29"/>
      <c r="EU1148" s="29"/>
      <c r="EV1148" s="29"/>
      <c r="EW1148" s="29"/>
      <c r="EX1148" s="29"/>
      <c r="EY1148" s="29"/>
      <c r="EZ1148" s="29"/>
      <c r="FA1148" s="119"/>
      <c r="FB1148" s="119"/>
      <c r="FC1148" s="119"/>
      <c r="FD1148" s="119"/>
      <c r="FE1148" s="119"/>
      <c r="FF1148" s="119"/>
      <c r="FG1148" s="119"/>
      <c r="FH1148" s="119"/>
      <c r="FI1148" s="119"/>
    </row>
    <row r="1149" spans="1:165" s="45" customFormat="1" x14ac:dyDescent="0.25">
      <c r="A1149" s="29"/>
      <c r="B1149" s="35"/>
      <c r="C1149" s="35"/>
      <c r="D1149" s="4"/>
      <c r="E1149" s="35"/>
      <c r="F1149" s="4"/>
      <c r="G1149" s="35"/>
      <c r="I1149" s="35"/>
      <c r="K1149" s="11"/>
      <c r="M1149" s="4"/>
      <c r="N1149" s="46"/>
      <c r="P1149" s="35"/>
      <c r="Q1149" s="29"/>
      <c r="R1149" s="35"/>
      <c r="T1149" s="23"/>
      <c r="U1149" s="23"/>
      <c r="V1149" s="96"/>
      <c r="W1149" s="96"/>
      <c r="X1149" s="23"/>
      <c r="Y1149" s="96"/>
      <c r="Z1149" s="96"/>
      <c r="AA1149" s="23"/>
      <c r="AB1149" s="96"/>
      <c r="AC1149" s="96"/>
      <c r="AD1149" s="23"/>
      <c r="AE1149" s="96"/>
      <c r="AF1149" s="96"/>
      <c r="AG1149" s="23"/>
      <c r="AH1149" s="96"/>
      <c r="AI1149" s="96"/>
      <c r="AJ1149" s="23"/>
      <c r="AK1149" s="96"/>
      <c r="AL1149" s="96"/>
      <c r="AM1149" s="23"/>
      <c r="AN1149" s="96"/>
      <c r="AO1149" s="96"/>
      <c r="AP1149" s="23"/>
      <c r="AQ1149" s="96"/>
      <c r="AR1149" s="96"/>
      <c r="AS1149" s="23"/>
      <c r="AT1149" s="4"/>
      <c r="AU1149" s="4"/>
      <c r="AV1149" s="35"/>
      <c r="AW1149" s="4"/>
      <c r="AX1149" s="156"/>
      <c r="AY1149" s="104"/>
      <c r="AZ1149" s="7"/>
      <c r="BA1149" s="12"/>
      <c r="BB1149" s="12"/>
      <c r="BC1149" s="7"/>
      <c r="BD1149" s="12"/>
      <c r="BE1149" s="12"/>
      <c r="BF1149" s="4"/>
      <c r="BG1149" s="12"/>
      <c r="BH1149" s="36"/>
      <c r="BI1149" s="147"/>
      <c r="BJ1149" s="12"/>
      <c r="BK1149" s="36"/>
      <c r="BL1149" s="147"/>
      <c r="BM1149" s="12"/>
      <c r="BN1149" s="36"/>
      <c r="BO1149" s="147"/>
      <c r="BP1149" s="160"/>
      <c r="BQ1149" s="14"/>
      <c r="BR1149" s="4"/>
      <c r="BS1149" s="4"/>
      <c r="BU1149" s="147"/>
      <c r="BV1149" s="4"/>
      <c r="BW1149" s="4"/>
      <c r="BX1149" s="147"/>
      <c r="BY1149" s="4"/>
      <c r="CA1149" s="147"/>
      <c r="CB1149" s="4"/>
      <c r="CD1149" s="147"/>
      <c r="CF1149" s="4"/>
      <c r="CG1149" s="9"/>
      <c r="CH1149" s="35"/>
      <c r="CI1149" s="4"/>
      <c r="CJ1149" s="145"/>
      <c r="CK1149" s="4"/>
      <c r="CL1149" s="4"/>
      <c r="CM1149" s="4"/>
      <c r="CN1149" s="4"/>
      <c r="CP1149" s="29"/>
      <c r="CQ1149" s="33"/>
      <c r="CR1149" s="78"/>
      <c r="CS1149" s="78"/>
      <c r="CT1149" s="78"/>
      <c r="CU1149" s="78"/>
      <c r="CV1149" s="78"/>
      <c r="CW1149" s="78"/>
      <c r="CX1149" s="78"/>
      <c r="CY1149" s="78"/>
      <c r="CZ1149" s="78"/>
      <c r="DA1149" s="78"/>
      <c r="DB1149" s="78"/>
      <c r="DC1149" s="78"/>
      <c r="DD1149" s="78"/>
      <c r="DE1149" s="78"/>
      <c r="DF1149" s="78"/>
      <c r="DG1149" s="78"/>
      <c r="DH1149" s="78"/>
      <c r="DI1149" s="78"/>
      <c r="DJ1149" s="78"/>
      <c r="DK1149" s="78"/>
      <c r="DL1149" s="78"/>
      <c r="DM1149" s="78"/>
      <c r="DN1149" s="78"/>
      <c r="DO1149" s="78"/>
      <c r="DP1149" s="42"/>
      <c r="DQ1149" s="78"/>
      <c r="DR1149" s="101"/>
      <c r="DS1149" s="33"/>
      <c r="DT1149" s="29"/>
      <c r="DU1149" s="29"/>
      <c r="DV1149" s="29"/>
      <c r="DW1149" s="29"/>
      <c r="DX1149" s="29"/>
      <c r="DY1149" s="29"/>
      <c r="DZ1149" s="29"/>
      <c r="EA1149" s="29"/>
      <c r="EB1149" s="29"/>
      <c r="EC1149" s="29"/>
      <c r="ED1149" s="29"/>
      <c r="EE1149" s="29"/>
      <c r="EF1149" s="29"/>
      <c r="EG1149" s="29"/>
      <c r="EH1149" s="29"/>
      <c r="EI1149" s="29"/>
      <c r="EJ1149" s="29"/>
      <c r="EK1149" s="29"/>
      <c r="EL1149" s="29"/>
      <c r="EM1149" s="29"/>
      <c r="EN1149" s="29"/>
      <c r="EO1149" s="29"/>
      <c r="EP1149" s="29"/>
      <c r="EQ1149" s="29"/>
      <c r="ER1149" s="29"/>
      <c r="ES1149" s="29"/>
      <c r="ET1149" s="29"/>
      <c r="EU1149" s="29"/>
      <c r="EV1149" s="29"/>
      <c r="EW1149" s="29"/>
      <c r="EX1149" s="29"/>
      <c r="EY1149" s="29"/>
      <c r="EZ1149" s="29"/>
      <c r="FA1149" s="119"/>
      <c r="FB1149" s="119"/>
      <c r="FC1149" s="119"/>
      <c r="FD1149" s="119"/>
      <c r="FE1149" s="119"/>
      <c r="FF1149" s="119"/>
      <c r="FG1149" s="119"/>
      <c r="FH1149" s="119"/>
      <c r="FI1149" s="119"/>
    </row>
    <row r="1150" spans="1:165" s="45" customFormat="1" x14ac:dyDescent="0.25">
      <c r="A1150" s="29"/>
      <c r="B1150" s="35"/>
      <c r="C1150" s="35"/>
      <c r="D1150" s="4"/>
      <c r="E1150" s="35"/>
      <c r="F1150" s="4"/>
      <c r="G1150" s="35"/>
      <c r="I1150" s="35"/>
      <c r="K1150" s="11"/>
      <c r="M1150" s="4"/>
      <c r="N1150" s="46"/>
      <c r="P1150" s="35"/>
      <c r="Q1150" s="29"/>
      <c r="R1150" s="35"/>
      <c r="T1150" s="23"/>
      <c r="U1150" s="23"/>
      <c r="V1150" s="96"/>
      <c r="W1150" s="96"/>
      <c r="X1150" s="23"/>
      <c r="Y1150" s="96"/>
      <c r="Z1150" s="96"/>
      <c r="AA1150" s="23"/>
      <c r="AB1150" s="96"/>
      <c r="AC1150" s="96"/>
      <c r="AD1150" s="23"/>
      <c r="AE1150" s="96"/>
      <c r="AF1150" s="96"/>
      <c r="AG1150" s="23"/>
      <c r="AH1150" s="96"/>
      <c r="AI1150" s="96"/>
      <c r="AJ1150" s="23"/>
      <c r="AK1150" s="96"/>
      <c r="AL1150" s="96"/>
      <c r="AM1150" s="23"/>
      <c r="AN1150" s="96"/>
      <c r="AO1150" s="96"/>
      <c r="AP1150" s="23"/>
      <c r="AQ1150" s="96"/>
      <c r="AR1150" s="96"/>
      <c r="AS1150" s="23"/>
      <c r="AT1150" s="4"/>
      <c r="AU1150" s="4"/>
      <c r="AV1150" s="35"/>
      <c r="AW1150" s="4"/>
      <c r="AX1150" s="156"/>
      <c r="AY1150" s="104"/>
      <c r="AZ1150" s="7"/>
      <c r="BA1150" s="12"/>
      <c r="BB1150" s="12"/>
      <c r="BC1150" s="7"/>
      <c r="BD1150" s="12"/>
      <c r="BE1150" s="12"/>
      <c r="BF1150" s="4"/>
      <c r="BG1150" s="12"/>
      <c r="BH1150" s="36"/>
      <c r="BI1150" s="147"/>
      <c r="BJ1150" s="12"/>
      <c r="BK1150" s="36"/>
      <c r="BL1150" s="147"/>
      <c r="BM1150" s="12"/>
      <c r="BN1150" s="36"/>
      <c r="BO1150" s="147"/>
      <c r="BP1150" s="160"/>
      <c r="BQ1150" s="14"/>
      <c r="BR1150" s="4"/>
      <c r="BS1150" s="4"/>
      <c r="BU1150" s="147"/>
      <c r="BV1150" s="4"/>
      <c r="BW1150" s="4"/>
      <c r="BX1150" s="147"/>
      <c r="BY1150" s="4"/>
      <c r="CA1150" s="147"/>
      <c r="CB1150" s="4"/>
      <c r="CD1150" s="147"/>
      <c r="CF1150" s="4"/>
      <c r="CG1150" s="9"/>
      <c r="CH1150" s="35"/>
      <c r="CI1150" s="4"/>
      <c r="CJ1150" s="145"/>
      <c r="CK1150" s="4"/>
      <c r="CL1150" s="4"/>
      <c r="CM1150" s="4"/>
      <c r="CN1150" s="4"/>
      <c r="CP1150" s="29"/>
      <c r="CQ1150" s="33"/>
      <c r="CR1150" s="78"/>
      <c r="CS1150" s="78"/>
      <c r="CT1150" s="78"/>
      <c r="CU1150" s="78"/>
      <c r="CV1150" s="78"/>
      <c r="CW1150" s="78"/>
      <c r="CX1150" s="78"/>
      <c r="CY1150" s="78"/>
      <c r="CZ1150" s="78"/>
      <c r="DA1150" s="78"/>
      <c r="DB1150" s="78"/>
      <c r="DC1150" s="78"/>
      <c r="DD1150" s="78"/>
      <c r="DE1150" s="78"/>
      <c r="DF1150" s="78"/>
      <c r="DG1150" s="78"/>
      <c r="DH1150" s="78"/>
      <c r="DI1150" s="78"/>
      <c r="DJ1150" s="78"/>
      <c r="DK1150" s="78"/>
      <c r="DL1150" s="78"/>
      <c r="DM1150" s="78"/>
      <c r="DN1150" s="78"/>
      <c r="DO1150" s="78"/>
      <c r="DP1150" s="42"/>
      <c r="DQ1150" s="78"/>
      <c r="DR1150" s="101"/>
      <c r="DS1150" s="33"/>
      <c r="DT1150" s="29"/>
      <c r="DU1150" s="29"/>
      <c r="DV1150" s="29"/>
      <c r="DW1150" s="29"/>
      <c r="DX1150" s="29"/>
      <c r="DY1150" s="29"/>
      <c r="DZ1150" s="29"/>
      <c r="EA1150" s="29"/>
      <c r="EB1150" s="29"/>
      <c r="EC1150" s="29"/>
      <c r="ED1150" s="29"/>
      <c r="EE1150" s="29"/>
      <c r="EF1150" s="29"/>
      <c r="EG1150" s="29"/>
      <c r="EH1150" s="29"/>
      <c r="EI1150" s="29"/>
      <c r="EJ1150" s="29"/>
      <c r="EK1150" s="29"/>
      <c r="EL1150" s="29"/>
      <c r="EM1150" s="29"/>
      <c r="EN1150" s="29"/>
      <c r="EO1150" s="29"/>
      <c r="EP1150" s="29"/>
      <c r="EQ1150" s="29"/>
      <c r="ER1150" s="29"/>
      <c r="ES1150" s="29"/>
      <c r="ET1150" s="29"/>
      <c r="EU1150" s="29"/>
      <c r="EV1150" s="29"/>
      <c r="EW1150" s="29"/>
      <c r="EX1150" s="29"/>
      <c r="EY1150" s="29"/>
      <c r="EZ1150" s="29"/>
      <c r="FA1150" s="119"/>
      <c r="FB1150" s="119"/>
      <c r="FC1150" s="119"/>
      <c r="FD1150" s="119"/>
      <c r="FE1150" s="119"/>
      <c r="FF1150" s="119"/>
      <c r="FG1150" s="119"/>
      <c r="FH1150" s="119"/>
      <c r="FI1150" s="119"/>
    </row>
    <row r="1151" spans="1:165" s="45" customFormat="1" x14ac:dyDescent="0.25">
      <c r="A1151" s="29"/>
      <c r="B1151" s="35"/>
      <c r="C1151" s="35"/>
      <c r="D1151" s="4"/>
      <c r="E1151" s="35"/>
      <c r="F1151" s="4"/>
      <c r="G1151" s="35"/>
      <c r="I1151" s="35"/>
      <c r="K1151" s="11"/>
      <c r="M1151" s="4"/>
      <c r="N1151" s="46"/>
      <c r="P1151" s="35"/>
      <c r="Q1151" s="29"/>
      <c r="R1151" s="35"/>
      <c r="T1151" s="23"/>
      <c r="U1151" s="23"/>
      <c r="V1151" s="96"/>
      <c r="W1151" s="96"/>
      <c r="X1151" s="23"/>
      <c r="Y1151" s="96"/>
      <c r="Z1151" s="96"/>
      <c r="AA1151" s="23"/>
      <c r="AB1151" s="96"/>
      <c r="AC1151" s="96"/>
      <c r="AD1151" s="23"/>
      <c r="AE1151" s="96"/>
      <c r="AF1151" s="96"/>
      <c r="AG1151" s="23"/>
      <c r="AH1151" s="96"/>
      <c r="AI1151" s="96"/>
      <c r="AJ1151" s="23"/>
      <c r="AK1151" s="96"/>
      <c r="AL1151" s="96"/>
      <c r="AM1151" s="23"/>
      <c r="AN1151" s="96"/>
      <c r="AO1151" s="96"/>
      <c r="AP1151" s="23"/>
      <c r="AQ1151" s="96"/>
      <c r="AR1151" s="96"/>
      <c r="AS1151" s="23"/>
      <c r="AT1151" s="4"/>
      <c r="AU1151" s="4"/>
      <c r="AV1151" s="35"/>
      <c r="AW1151" s="4"/>
      <c r="AX1151" s="156"/>
      <c r="AY1151" s="104"/>
      <c r="AZ1151" s="7"/>
      <c r="BA1151" s="12"/>
      <c r="BB1151" s="12"/>
      <c r="BC1151" s="7"/>
      <c r="BD1151" s="12"/>
      <c r="BE1151" s="12"/>
      <c r="BF1151" s="4"/>
      <c r="BG1151" s="12"/>
      <c r="BH1151" s="36"/>
      <c r="BI1151" s="147"/>
      <c r="BJ1151" s="12"/>
      <c r="BK1151" s="36"/>
      <c r="BL1151" s="147"/>
      <c r="BM1151" s="12"/>
      <c r="BN1151" s="36"/>
      <c r="BO1151" s="147"/>
      <c r="BP1151" s="160"/>
      <c r="BQ1151" s="14"/>
      <c r="BR1151" s="4"/>
      <c r="BS1151" s="4"/>
      <c r="BU1151" s="147"/>
      <c r="BV1151" s="4"/>
      <c r="BW1151" s="4"/>
      <c r="BX1151" s="147"/>
      <c r="BY1151" s="4"/>
      <c r="CA1151" s="147"/>
      <c r="CB1151" s="4"/>
      <c r="CD1151" s="147"/>
      <c r="CF1151" s="4"/>
      <c r="CG1151" s="9"/>
      <c r="CH1151" s="35"/>
      <c r="CI1151" s="4"/>
      <c r="CJ1151" s="145"/>
      <c r="CK1151" s="4"/>
      <c r="CL1151" s="4"/>
      <c r="CM1151" s="4"/>
      <c r="CN1151" s="4"/>
      <c r="CP1151" s="29"/>
      <c r="CQ1151" s="33"/>
      <c r="CR1151" s="78"/>
      <c r="CS1151" s="78"/>
      <c r="CT1151" s="78"/>
      <c r="CU1151" s="78"/>
      <c r="CV1151" s="78"/>
      <c r="CW1151" s="78"/>
      <c r="CX1151" s="78"/>
      <c r="CY1151" s="78"/>
      <c r="CZ1151" s="78"/>
      <c r="DA1151" s="78"/>
      <c r="DB1151" s="78"/>
      <c r="DC1151" s="78"/>
      <c r="DD1151" s="78"/>
      <c r="DE1151" s="78"/>
      <c r="DF1151" s="78"/>
      <c r="DG1151" s="78"/>
      <c r="DH1151" s="78"/>
      <c r="DI1151" s="78"/>
      <c r="DJ1151" s="78"/>
      <c r="DK1151" s="78"/>
      <c r="DL1151" s="78"/>
      <c r="DM1151" s="78"/>
      <c r="DN1151" s="78"/>
      <c r="DO1151" s="78"/>
      <c r="DP1151" s="42"/>
      <c r="DQ1151" s="78"/>
      <c r="DR1151" s="101"/>
      <c r="DS1151" s="33"/>
      <c r="DT1151" s="29"/>
      <c r="DU1151" s="29"/>
      <c r="DV1151" s="29"/>
      <c r="DW1151" s="29"/>
      <c r="DX1151" s="29"/>
      <c r="DY1151" s="29"/>
      <c r="DZ1151" s="29"/>
      <c r="EA1151" s="29"/>
      <c r="EB1151" s="29"/>
      <c r="EC1151" s="29"/>
      <c r="ED1151" s="29"/>
      <c r="EE1151" s="29"/>
      <c r="EF1151" s="29"/>
      <c r="EG1151" s="29"/>
      <c r="EH1151" s="29"/>
      <c r="EI1151" s="29"/>
      <c r="EJ1151" s="29"/>
      <c r="EK1151" s="29"/>
      <c r="EL1151" s="29"/>
      <c r="EM1151" s="29"/>
      <c r="EN1151" s="29"/>
      <c r="EO1151" s="29"/>
      <c r="EP1151" s="29"/>
      <c r="EQ1151" s="29"/>
      <c r="ER1151" s="29"/>
      <c r="ES1151" s="29"/>
      <c r="ET1151" s="29"/>
      <c r="EU1151" s="29"/>
      <c r="EV1151" s="29"/>
      <c r="EW1151" s="29"/>
      <c r="EX1151" s="29"/>
      <c r="EY1151" s="29"/>
      <c r="EZ1151" s="29"/>
      <c r="FA1151" s="119"/>
      <c r="FB1151" s="119"/>
      <c r="FC1151" s="119"/>
      <c r="FD1151" s="119"/>
      <c r="FE1151" s="119"/>
      <c r="FF1151" s="119"/>
      <c r="FG1151" s="119"/>
      <c r="FH1151" s="119"/>
      <c r="FI1151" s="119"/>
    </row>
    <row r="1152" spans="1:165" s="45" customFormat="1" x14ac:dyDescent="0.25">
      <c r="A1152" s="29"/>
      <c r="B1152" s="35"/>
      <c r="C1152" s="35"/>
      <c r="D1152" s="4"/>
      <c r="E1152" s="35"/>
      <c r="F1152" s="4"/>
      <c r="G1152" s="35"/>
      <c r="I1152" s="35"/>
      <c r="K1152" s="11"/>
      <c r="M1152" s="4"/>
      <c r="N1152" s="46"/>
      <c r="P1152" s="35"/>
      <c r="Q1152" s="29"/>
      <c r="R1152" s="35"/>
      <c r="T1152" s="23"/>
      <c r="U1152" s="23"/>
      <c r="V1152" s="96"/>
      <c r="W1152" s="96"/>
      <c r="X1152" s="23"/>
      <c r="Y1152" s="96"/>
      <c r="Z1152" s="96"/>
      <c r="AA1152" s="23"/>
      <c r="AB1152" s="96"/>
      <c r="AC1152" s="96"/>
      <c r="AD1152" s="23"/>
      <c r="AE1152" s="96"/>
      <c r="AF1152" s="96"/>
      <c r="AG1152" s="23"/>
      <c r="AH1152" s="96"/>
      <c r="AI1152" s="96"/>
      <c r="AJ1152" s="23"/>
      <c r="AK1152" s="96"/>
      <c r="AL1152" s="96"/>
      <c r="AM1152" s="23"/>
      <c r="AN1152" s="96"/>
      <c r="AO1152" s="96"/>
      <c r="AP1152" s="23"/>
      <c r="AQ1152" s="96"/>
      <c r="AR1152" s="96"/>
      <c r="AS1152" s="23"/>
      <c r="AT1152" s="4"/>
      <c r="AU1152" s="4"/>
      <c r="AV1152" s="35"/>
      <c r="AW1152" s="4"/>
      <c r="AX1152" s="156"/>
      <c r="AY1152" s="104"/>
      <c r="AZ1152" s="7"/>
      <c r="BA1152" s="12"/>
      <c r="BB1152" s="12"/>
      <c r="BC1152" s="7"/>
      <c r="BD1152" s="12"/>
      <c r="BE1152" s="12"/>
      <c r="BF1152" s="4"/>
      <c r="BG1152" s="12"/>
      <c r="BH1152" s="36"/>
      <c r="BI1152" s="147"/>
      <c r="BJ1152" s="12"/>
      <c r="BK1152" s="36"/>
      <c r="BL1152" s="147"/>
      <c r="BM1152" s="12"/>
      <c r="BN1152" s="36"/>
      <c r="BO1152" s="147"/>
      <c r="BP1152" s="160"/>
      <c r="BQ1152" s="14"/>
      <c r="BR1152" s="4"/>
      <c r="BS1152" s="4"/>
      <c r="BU1152" s="147"/>
      <c r="BV1152" s="4"/>
      <c r="BW1152" s="4"/>
      <c r="BX1152" s="147"/>
      <c r="BY1152" s="4"/>
      <c r="CA1152" s="147"/>
      <c r="CB1152" s="4"/>
      <c r="CD1152" s="147"/>
      <c r="CF1152" s="4"/>
      <c r="CG1152" s="9"/>
      <c r="CH1152" s="35"/>
      <c r="CI1152" s="4"/>
      <c r="CJ1152" s="145"/>
      <c r="CK1152" s="4"/>
      <c r="CL1152" s="4"/>
      <c r="CM1152" s="4"/>
      <c r="CN1152" s="4"/>
      <c r="CP1152" s="29"/>
      <c r="CQ1152" s="33"/>
      <c r="CR1152" s="78"/>
      <c r="CS1152" s="78"/>
      <c r="CT1152" s="78"/>
      <c r="CU1152" s="78"/>
      <c r="CV1152" s="78"/>
      <c r="CW1152" s="78"/>
      <c r="CX1152" s="78"/>
      <c r="CY1152" s="78"/>
      <c r="CZ1152" s="78"/>
      <c r="DA1152" s="78"/>
      <c r="DB1152" s="78"/>
      <c r="DC1152" s="78"/>
      <c r="DD1152" s="78"/>
      <c r="DE1152" s="78"/>
      <c r="DF1152" s="78"/>
      <c r="DG1152" s="78"/>
      <c r="DH1152" s="78"/>
      <c r="DI1152" s="78"/>
      <c r="DJ1152" s="78"/>
      <c r="DK1152" s="78"/>
      <c r="DL1152" s="78"/>
      <c r="DM1152" s="78"/>
      <c r="DN1152" s="78"/>
      <c r="DO1152" s="78"/>
      <c r="DP1152" s="42"/>
      <c r="DQ1152" s="78"/>
      <c r="DR1152" s="101"/>
      <c r="DS1152" s="33"/>
      <c r="DT1152" s="29"/>
      <c r="DU1152" s="29"/>
      <c r="DV1152" s="29"/>
      <c r="DW1152" s="29"/>
      <c r="DX1152" s="29"/>
      <c r="DY1152" s="29"/>
      <c r="DZ1152" s="29"/>
      <c r="EA1152" s="29"/>
      <c r="EB1152" s="29"/>
      <c r="EC1152" s="29"/>
      <c r="ED1152" s="29"/>
      <c r="EE1152" s="29"/>
      <c r="EF1152" s="29"/>
      <c r="EG1152" s="29"/>
      <c r="EH1152" s="29"/>
      <c r="EI1152" s="29"/>
      <c r="EJ1152" s="29"/>
      <c r="EK1152" s="29"/>
      <c r="EL1152" s="29"/>
      <c r="EM1152" s="29"/>
      <c r="EN1152" s="29"/>
      <c r="EO1152" s="29"/>
      <c r="EP1152" s="29"/>
      <c r="EQ1152" s="29"/>
      <c r="ER1152" s="29"/>
      <c r="ES1152" s="29"/>
      <c r="ET1152" s="29"/>
      <c r="EU1152" s="29"/>
      <c r="EV1152" s="29"/>
      <c r="EW1152" s="29"/>
      <c r="EX1152" s="29"/>
      <c r="EY1152" s="29"/>
      <c r="EZ1152" s="29"/>
      <c r="FA1152" s="119"/>
      <c r="FB1152" s="119"/>
      <c r="FC1152" s="119"/>
      <c r="FD1152" s="119"/>
      <c r="FE1152" s="119"/>
      <c r="FF1152" s="119"/>
      <c r="FG1152" s="119"/>
      <c r="FH1152" s="119"/>
      <c r="FI1152" s="119"/>
    </row>
    <row r="1153" spans="1:165" s="45" customFormat="1" x14ac:dyDescent="0.25">
      <c r="A1153" s="29"/>
      <c r="B1153" s="35"/>
      <c r="C1153" s="35"/>
      <c r="D1153" s="4"/>
      <c r="E1153" s="35"/>
      <c r="F1153" s="4"/>
      <c r="G1153" s="35"/>
      <c r="I1153" s="35"/>
      <c r="K1153" s="11"/>
      <c r="M1153" s="4"/>
      <c r="N1153" s="46"/>
      <c r="P1153" s="35"/>
      <c r="Q1153" s="29"/>
      <c r="R1153" s="35"/>
      <c r="T1153" s="23"/>
      <c r="U1153" s="23"/>
      <c r="V1153" s="96"/>
      <c r="W1153" s="96"/>
      <c r="X1153" s="23"/>
      <c r="Y1153" s="96"/>
      <c r="Z1153" s="96"/>
      <c r="AA1153" s="23"/>
      <c r="AB1153" s="96"/>
      <c r="AC1153" s="96"/>
      <c r="AD1153" s="23"/>
      <c r="AE1153" s="96"/>
      <c r="AF1153" s="96"/>
      <c r="AG1153" s="23"/>
      <c r="AH1153" s="96"/>
      <c r="AI1153" s="96"/>
      <c r="AJ1153" s="23"/>
      <c r="AK1153" s="96"/>
      <c r="AL1153" s="96"/>
      <c r="AM1153" s="23"/>
      <c r="AN1153" s="96"/>
      <c r="AO1153" s="96"/>
      <c r="AP1153" s="23"/>
      <c r="AQ1153" s="96"/>
      <c r="AR1153" s="96"/>
      <c r="AS1153" s="23"/>
      <c r="AT1153" s="4"/>
      <c r="AU1153" s="4"/>
      <c r="AV1153" s="35"/>
      <c r="AW1153" s="4"/>
      <c r="AX1153" s="156"/>
      <c r="AY1153" s="104"/>
      <c r="AZ1153" s="7"/>
      <c r="BA1153" s="12"/>
      <c r="BB1153" s="12"/>
      <c r="BC1153" s="7"/>
      <c r="BD1153" s="12"/>
      <c r="BE1153" s="12"/>
      <c r="BF1153" s="4"/>
      <c r="BG1153" s="12"/>
      <c r="BH1153" s="36"/>
      <c r="BI1153" s="147"/>
      <c r="BJ1153" s="12"/>
      <c r="BK1153" s="36"/>
      <c r="BL1153" s="147"/>
      <c r="BM1153" s="12"/>
      <c r="BN1153" s="36"/>
      <c r="BO1153" s="147"/>
      <c r="BP1153" s="160"/>
      <c r="BQ1153" s="14"/>
      <c r="BR1153" s="4"/>
      <c r="BS1153" s="4"/>
      <c r="BU1153" s="147"/>
      <c r="BV1153" s="4"/>
      <c r="BW1153" s="4"/>
      <c r="BX1153" s="147"/>
      <c r="BY1153" s="4"/>
      <c r="CA1153" s="147"/>
      <c r="CB1153" s="4"/>
      <c r="CD1153" s="147"/>
      <c r="CF1153" s="4"/>
      <c r="CG1153" s="9"/>
      <c r="CH1153" s="35"/>
      <c r="CI1153" s="4"/>
      <c r="CJ1153" s="145"/>
      <c r="CK1153" s="4"/>
      <c r="CL1153" s="4"/>
      <c r="CM1153" s="4"/>
      <c r="CN1153" s="4"/>
      <c r="CP1153" s="29"/>
      <c r="CQ1153" s="33"/>
      <c r="CR1153" s="78"/>
      <c r="CS1153" s="78"/>
      <c r="CT1153" s="78"/>
      <c r="CU1153" s="78"/>
      <c r="CV1153" s="78"/>
      <c r="CW1153" s="78"/>
      <c r="CX1153" s="78"/>
      <c r="CY1153" s="78"/>
      <c r="CZ1153" s="78"/>
      <c r="DA1153" s="78"/>
      <c r="DB1153" s="78"/>
      <c r="DC1153" s="78"/>
      <c r="DD1153" s="78"/>
      <c r="DE1153" s="78"/>
      <c r="DF1153" s="78"/>
      <c r="DG1153" s="78"/>
      <c r="DH1153" s="78"/>
      <c r="DI1153" s="78"/>
      <c r="DJ1153" s="78"/>
      <c r="DK1153" s="78"/>
      <c r="DL1153" s="78"/>
      <c r="DM1153" s="78"/>
      <c r="DN1153" s="78"/>
      <c r="DO1153" s="78"/>
      <c r="DP1153" s="42"/>
      <c r="DQ1153" s="78"/>
      <c r="DR1153" s="101"/>
      <c r="DS1153" s="33"/>
      <c r="DT1153" s="29"/>
      <c r="DU1153" s="29"/>
      <c r="DV1153" s="29"/>
      <c r="DW1153" s="29"/>
      <c r="DX1153" s="29"/>
      <c r="DY1153" s="29"/>
      <c r="DZ1153" s="29"/>
      <c r="EA1153" s="29"/>
      <c r="EB1153" s="29"/>
      <c r="EC1153" s="29"/>
      <c r="ED1153" s="29"/>
      <c r="EE1153" s="29"/>
      <c r="EF1153" s="29"/>
      <c r="EG1153" s="29"/>
      <c r="EH1153" s="29"/>
      <c r="EI1153" s="29"/>
      <c r="EJ1153" s="29"/>
      <c r="EK1153" s="29"/>
      <c r="EL1153" s="29"/>
      <c r="EM1153" s="29"/>
      <c r="EN1153" s="29"/>
      <c r="EO1153" s="29"/>
      <c r="EP1153" s="29"/>
      <c r="EQ1153" s="29"/>
      <c r="ER1153" s="29"/>
      <c r="ES1153" s="29"/>
      <c r="ET1153" s="29"/>
      <c r="EU1153" s="29"/>
      <c r="EV1153" s="29"/>
      <c r="EW1153" s="29"/>
      <c r="EX1153" s="29"/>
      <c r="EY1153" s="29"/>
      <c r="EZ1153" s="29"/>
      <c r="FA1153" s="119"/>
      <c r="FB1153" s="119"/>
      <c r="FC1153" s="119"/>
      <c r="FD1153" s="119"/>
      <c r="FE1153" s="119"/>
      <c r="FF1153" s="119"/>
      <c r="FG1153" s="119"/>
      <c r="FH1153" s="119"/>
      <c r="FI1153" s="119"/>
    </row>
    <row r="1154" spans="1:165" s="45" customFormat="1" x14ac:dyDescent="0.25">
      <c r="A1154" s="29"/>
      <c r="B1154" s="35"/>
      <c r="C1154" s="35"/>
      <c r="D1154" s="4"/>
      <c r="E1154" s="35"/>
      <c r="F1154" s="4"/>
      <c r="G1154" s="35"/>
      <c r="I1154" s="35"/>
      <c r="K1154" s="11"/>
      <c r="M1154" s="4"/>
      <c r="N1154" s="46"/>
      <c r="P1154" s="35"/>
      <c r="Q1154" s="29"/>
      <c r="R1154" s="35"/>
      <c r="T1154" s="23"/>
      <c r="U1154" s="23"/>
      <c r="V1154" s="96"/>
      <c r="W1154" s="96"/>
      <c r="X1154" s="23"/>
      <c r="Y1154" s="96"/>
      <c r="Z1154" s="96"/>
      <c r="AA1154" s="23"/>
      <c r="AB1154" s="96"/>
      <c r="AC1154" s="96"/>
      <c r="AD1154" s="23"/>
      <c r="AE1154" s="96"/>
      <c r="AF1154" s="96"/>
      <c r="AG1154" s="23"/>
      <c r="AH1154" s="96"/>
      <c r="AI1154" s="96"/>
      <c r="AJ1154" s="23"/>
      <c r="AK1154" s="96"/>
      <c r="AL1154" s="96"/>
      <c r="AM1154" s="23"/>
      <c r="AN1154" s="96"/>
      <c r="AO1154" s="96"/>
      <c r="AP1154" s="23"/>
      <c r="AQ1154" s="96"/>
      <c r="AR1154" s="96"/>
      <c r="AS1154" s="23"/>
      <c r="AT1154" s="4"/>
      <c r="AU1154" s="4"/>
      <c r="AV1154" s="35"/>
      <c r="AW1154" s="4"/>
      <c r="AX1154" s="156"/>
      <c r="AY1154" s="104"/>
      <c r="AZ1154" s="7"/>
      <c r="BA1154" s="12"/>
      <c r="BB1154" s="12"/>
      <c r="BC1154" s="7"/>
      <c r="BD1154" s="12"/>
      <c r="BE1154" s="12"/>
      <c r="BF1154" s="4"/>
      <c r="BG1154" s="12"/>
      <c r="BH1154" s="36"/>
      <c r="BI1154" s="147"/>
      <c r="BJ1154" s="12"/>
      <c r="BK1154" s="36"/>
      <c r="BL1154" s="147"/>
      <c r="BM1154" s="12"/>
      <c r="BN1154" s="36"/>
      <c r="BO1154" s="147"/>
      <c r="BP1154" s="160"/>
      <c r="BQ1154" s="14"/>
      <c r="BR1154" s="4"/>
      <c r="BS1154" s="4"/>
      <c r="BU1154" s="147"/>
      <c r="BV1154" s="4"/>
      <c r="BW1154" s="4"/>
      <c r="BX1154" s="147"/>
      <c r="BY1154" s="4"/>
      <c r="CA1154" s="147"/>
      <c r="CB1154" s="4"/>
      <c r="CD1154" s="147"/>
      <c r="CF1154" s="4"/>
      <c r="CG1154" s="9"/>
      <c r="CH1154" s="35"/>
      <c r="CI1154" s="4"/>
      <c r="CJ1154" s="145"/>
      <c r="CK1154" s="4"/>
      <c r="CL1154" s="4"/>
      <c r="CM1154" s="4"/>
      <c r="CN1154" s="4"/>
      <c r="CP1154" s="29"/>
      <c r="CQ1154" s="33"/>
      <c r="CR1154" s="78"/>
      <c r="CS1154" s="78"/>
      <c r="CT1154" s="78"/>
      <c r="CU1154" s="78"/>
      <c r="CV1154" s="78"/>
      <c r="CW1154" s="78"/>
      <c r="CX1154" s="78"/>
      <c r="CY1154" s="78"/>
      <c r="CZ1154" s="78"/>
      <c r="DA1154" s="78"/>
      <c r="DB1154" s="78"/>
      <c r="DC1154" s="78"/>
      <c r="DD1154" s="78"/>
      <c r="DE1154" s="78"/>
      <c r="DF1154" s="78"/>
      <c r="DG1154" s="78"/>
      <c r="DH1154" s="78"/>
      <c r="DI1154" s="78"/>
      <c r="DJ1154" s="78"/>
      <c r="DK1154" s="78"/>
      <c r="DL1154" s="78"/>
      <c r="DM1154" s="78"/>
      <c r="DN1154" s="78"/>
      <c r="DO1154" s="78"/>
      <c r="DP1154" s="42"/>
      <c r="DQ1154" s="78"/>
      <c r="DR1154" s="101"/>
      <c r="DS1154" s="33"/>
      <c r="DT1154" s="29"/>
      <c r="DU1154" s="29"/>
      <c r="DV1154" s="29"/>
      <c r="DW1154" s="29"/>
      <c r="DX1154" s="29"/>
      <c r="DY1154" s="29"/>
      <c r="DZ1154" s="29"/>
      <c r="EA1154" s="29"/>
      <c r="EB1154" s="29"/>
      <c r="EC1154" s="29"/>
      <c r="ED1154" s="29"/>
      <c r="EE1154" s="29"/>
      <c r="EF1154" s="29"/>
      <c r="EG1154" s="29"/>
      <c r="EH1154" s="29"/>
      <c r="EI1154" s="29"/>
      <c r="EJ1154" s="29"/>
      <c r="EK1154" s="29"/>
      <c r="EL1154" s="29"/>
      <c r="EM1154" s="29"/>
      <c r="EN1154" s="29"/>
      <c r="EO1154" s="29"/>
      <c r="EP1154" s="29"/>
      <c r="EQ1154" s="29"/>
      <c r="ER1154" s="29"/>
      <c r="ES1154" s="29"/>
      <c r="ET1154" s="29"/>
      <c r="EU1154" s="29"/>
      <c r="EV1154" s="29"/>
      <c r="EW1154" s="29"/>
      <c r="EX1154" s="29"/>
      <c r="EY1154" s="29"/>
      <c r="EZ1154" s="29"/>
      <c r="FA1154" s="119"/>
      <c r="FB1154" s="119"/>
      <c r="FC1154" s="119"/>
      <c r="FD1154" s="119"/>
      <c r="FE1154" s="119"/>
      <c r="FF1154" s="119"/>
      <c r="FG1154" s="119"/>
      <c r="FH1154" s="119"/>
      <c r="FI1154" s="119"/>
    </row>
    <row r="1155" spans="1:165" s="45" customFormat="1" x14ac:dyDescent="0.25">
      <c r="A1155" s="29"/>
      <c r="B1155" s="35"/>
      <c r="C1155" s="35"/>
      <c r="D1155" s="4"/>
      <c r="E1155" s="35"/>
      <c r="F1155" s="4"/>
      <c r="G1155" s="35"/>
      <c r="I1155" s="35"/>
      <c r="K1155" s="11"/>
      <c r="M1155" s="4"/>
      <c r="N1155" s="46"/>
      <c r="P1155" s="35"/>
      <c r="Q1155" s="29"/>
      <c r="R1155" s="35"/>
      <c r="T1155" s="23"/>
      <c r="U1155" s="23"/>
      <c r="V1155" s="96"/>
      <c r="W1155" s="96"/>
      <c r="X1155" s="23"/>
      <c r="Y1155" s="96"/>
      <c r="Z1155" s="96"/>
      <c r="AA1155" s="23"/>
      <c r="AB1155" s="96"/>
      <c r="AC1155" s="96"/>
      <c r="AD1155" s="23"/>
      <c r="AE1155" s="96"/>
      <c r="AF1155" s="96"/>
      <c r="AG1155" s="23"/>
      <c r="AH1155" s="96"/>
      <c r="AI1155" s="96"/>
      <c r="AJ1155" s="23"/>
      <c r="AK1155" s="96"/>
      <c r="AL1155" s="96"/>
      <c r="AM1155" s="23"/>
      <c r="AN1155" s="96"/>
      <c r="AO1155" s="96"/>
      <c r="AP1155" s="23"/>
      <c r="AQ1155" s="96"/>
      <c r="AR1155" s="96"/>
      <c r="AS1155" s="23"/>
      <c r="AT1155" s="4"/>
      <c r="AU1155" s="4"/>
      <c r="AV1155" s="35"/>
      <c r="AW1155" s="4"/>
      <c r="AX1155" s="156"/>
      <c r="AY1155" s="104"/>
      <c r="AZ1155" s="7"/>
      <c r="BA1155" s="12"/>
      <c r="BB1155" s="12"/>
      <c r="BC1155" s="7"/>
      <c r="BD1155" s="12"/>
      <c r="BE1155" s="12"/>
      <c r="BF1155" s="4"/>
      <c r="BG1155" s="12"/>
      <c r="BH1155" s="36"/>
      <c r="BI1155" s="147"/>
      <c r="BJ1155" s="12"/>
      <c r="BK1155" s="36"/>
      <c r="BL1155" s="147"/>
      <c r="BM1155" s="12"/>
      <c r="BN1155" s="36"/>
      <c r="BO1155" s="147"/>
      <c r="BP1155" s="160"/>
      <c r="BQ1155" s="14"/>
      <c r="BR1155" s="4"/>
      <c r="BS1155" s="4"/>
      <c r="BU1155" s="147"/>
      <c r="BV1155" s="4"/>
      <c r="BW1155" s="4"/>
      <c r="BX1155" s="147"/>
      <c r="BY1155" s="4"/>
      <c r="CA1155" s="147"/>
      <c r="CB1155" s="4"/>
      <c r="CD1155" s="147"/>
      <c r="CF1155" s="4"/>
      <c r="CG1155" s="9"/>
      <c r="CH1155" s="35"/>
      <c r="CI1155" s="4"/>
      <c r="CJ1155" s="145"/>
      <c r="CK1155" s="4"/>
      <c r="CL1155" s="4"/>
      <c r="CM1155" s="4"/>
      <c r="CN1155" s="4"/>
      <c r="CP1155" s="29"/>
      <c r="CQ1155" s="33"/>
      <c r="CR1155" s="78"/>
      <c r="CS1155" s="78"/>
      <c r="CT1155" s="78"/>
      <c r="CU1155" s="78"/>
      <c r="CV1155" s="78"/>
      <c r="CW1155" s="78"/>
      <c r="CX1155" s="78"/>
      <c r="CY1155" s="78"/>
      <c r="CZ1155" s="78"/>
      <c r="DA1155" s="78"/>
      <c r="DB1155" s="78"/>
      <c r="DC1155" s="78"/>
      <c r="DD1155" s="78"/>
      <c r="DE1155" s="78"/>
      <c r="DF1155" s="78"/>
      <c r="DG1155" s="78"/>
      <c r="DH1155" s="78"/>
      <c r="DI1155" s="78"/>
      <c r="DJ1155" s="78"/>
      <c r="DK1155" s="78"/>
      <c r="DL1155" s="78"/>
      <c r="DM1155" s="78"/>
      <c r="DN1155" s="78"/>
      <c r="DO1155" s="78"/>
      <c r="DP1155" s="42"/>
      <c r="DQ1155" s="78"/>
      <c r="DR1155" s="101"/>
      <c r="DS1155" s="33"/>
      <c r="DT1155" s="29"/>
      <c r="DU1155" s="29"/>
      <c r="DV1155" s="29"/>
      <c r="DW1155" s="29"/>
      <c r="DX1155" s="29"/>
      <c r="DY1155" s="29"/>
      <c r="DZ1155" s="29"/>
      <c r="EA1155" s="29"/>
      <c r="EB1155" s="29"/>
      <c r="EC1155" s="29"/>
      <c r="ED1155" s="29"/>
      <c r="EE1155" s="29"/>
      <c r="EF1155" s="29"/>
      <c r="EG1155" s="29"/>
      <c r="EH1155" s="29"/>
      <c r="EI1155" s="29"/>
      <c r="EJ1155" s="29"/>
      <c r="EK1155" s="29"/>
      <c r="EL1155" s="29"/>
      <c r="EM1155" s="29"/>
      <c r="EN1155" s="29"/>
      <c r="EO1155" s="29"/>
      <c r="EP1155" s="29"/>
      <c r="EQ1155" s="29"/>
      <c r="ER1155" s="29"/>
      <c r="ES1155" s="29"/>
      <c r="ET1155" s="29"/>
      <c r="EU1155" s="29"/>
      <c r="EV1155" s="29"/>
      <c r="EW1155" s="29"/>
      <c r="EX1155" s="29"/>
      <c r="EY1155" s="29"/>
      <c r="EZ1155" s="29"/>
      <c r="FA1155" s="119"/>
      <c r="FB1155" s="119"/>
      <c r="FC1155" s="119"/>
      <c r="FD1155" s="119"/>
      <c r="FE1155" s="119"/>
      <c r="FF1155" s="119"/>
      <c r="FG1155" s="119"/>
      <c r="FH1155" s="119"/>
      <c r="FI1155" s="119"/>
    </row>
    <row r="1156" spans="1:165" s="45" customFormat="1" x14ac:dyDescent="0.25">
      <c r="A1156" s="29"/>
      <c r="B1156" s="35"/>
      <c r="C1156" s="35"/>
      <c r="D1156" s="4"/>
      <c r="E1156" s="35"/>
      <c r="F1156" s="4"/>
      <c r="G1156" s="35"/>
      <c r="I1156" s="35"/>
      <c r="K1156" s="11"/>
      <c r="M1156" s="4"/>
      <c r="N1156" s="46"/>
      <c r="P1156" s="35"/>
      <c r="Q1156" s="29"/>
      <c r="R1156" s="35"/>
      <c r="T1156" s="23"/>
      <c r="U1156" s="23"/>
      <c r="V1156" s="96"/>
      <c r="W1156" s="96"/>
      <c r="X1156" s="23"/>
      <c r="Y1156" s="96"/>
      <c r="Z1156" s="96"/>
      <c r="AA1156" s="23"/>
      <c r="AB1156" s="96"/>
      <c r="AC1156" s="96"/>
      <c r="AD1156" s="23"/>
      <c r="AE1156" s="96"/>
      <c r="AF1156" s="96"/>
      <c r="AG1156" s="23"/>
      <c r="AH1156" s="96"/>
      <c r="AI1156" s="96"/>
      <c r="AJ1156" s="23"/>
      <c r="AK1156" s="96"/>
      <c r="AL1156" s="96"/>
      <c r="AM1156" s="23"/>
      <c r="AN1156" s="96"/>
      <c r="AO1156" s="96"/>
      <c r="AP1156" s="23"/>
      <c r="AQ1156" s="96"/>
      <c r="AR1156" s="96"/>
      <c r="AS1156" s="23"/>
      <c r="AT1156" s="4"/>
      <c r="AU1156" s="4"/>
      <c r="AV1156" s="35"/>
      <c r="AW1156" s="4"/>
      <c r="AX1156" s="156"/>
      <c r="AY1156" s="104"/>
      <c r="AZ1156" s="7"/>
      <c r="BA1156" s="12"/>
      <c r="BB1156" s="12"/>
      <c r="BC1156" s="7"/>
      <c r="BD1156" s="12"/>
      <c r="BE1156" s="12"/>
      <c r="BF1156" s="4"/>
      <c r="BG1156" s="12"/>
      <c r="BH1156" s="36"/>
      <c r="BI1156" s="147"/>
      <c r="BJ1156" s="12"/>
      <c r="BK1156" s="36"/>
      <c r="BL1156" s="147"/>
      <c r="BM1156" s="12"/>
      <c r="BN1156" s="36"/>
      <c r="BO1156" s="147"/>
      <c r="BP1156" s="160"/>
      <c r="BQ1156" s="14"/>
      <c r="BR1156" s="4"/>
      <c r="BS1156" s="4"/>
      <c r="BU1156" s="147"/>
      <c r="BV1156" s="4"/>
      <c r="BW1156" s="4"/>
      <c r="BX1156" s="147"/>
      <c r="BY1156" s="4"/>
      <c r="CA1156" s="147"/>
      <c r="CB1156" s="4"/>
      <c r="CD1156" s="147"/>
      <c r="CF1156" s="4"/>
      <c r="CG1156" s="9"/>
      <c r="CH1156" s="35"/>
      <c r="CI1156" s="4"/>
      <c r="CJ1156" s="145"/>
      <c r="CK1156" s="4"/>
      <c r="CL1156" s="4"/>
      <c r="CM1156" s="4"/>
      <c r="CN1156" s="4"/>
      <c r="CP1156" s="29"/>
      <c r="CQ1156" s="33"/>
      <c r="CR1156" s="78"/>
      <c r="CS1156" s="78"/>
      <c r="CT1156" s="78"/>
      <c r="CU1156" s="78"/>
      <c r="CV1156" s="78"/>
      <c r="CW1156" s="78"/>
      <c r="CX1156" s="78"/>
      <c r="CY1156" s="78"/>
      <c r="CZ1156" s="78"/>
      <c r="DA1156" s="78"/>
      <c r="DB1156" s="78"/>
      <c r="DC1156" s="78"/>
      <c r="DD1156" s="78"/>
      <c r="DE1156" s="78"/>
      <c r="DF1156" s="78"/>
      <c r="DG1156" s="78"/>
      <c r="DH1156" s="78"/>
      <c r="DI1156" s="78"/>
      <c r="DJ1156" s="78"/>
      <c r="DK1156" s="78"/>
      <c r="DL1156" s="78"/>
      <c r="DM1156" s="78"/>
      <c r="DN1156" s="78"/>
      <c r="DO1156" s="78"/>
      <c r="DP1156" s="42"/>
      <c r="DQ1156" s="78"/>
      <c r="DR1156" s="101"/>
      <c r="DS1156" s="33"/>
      <c r="DT1156" s="29"/>
      <c r="DU1156" s="29"/>
      <c r="DV1156" s="29"/>
      <c r="DW1156" s="29"/>
      <c r="DX1156" s="29"/>
      <c r="DY1156" s="29"/>
      <c r="DZ1156" s="29"/>
      <c r="EA1156" s="29"/>
      <c r="EB1156" s="29"/>
      <c r="EC1156" s="29"/>
      <c r="ED1156" s="29"/>
      <c r="EE1156" s="29"/>
      <c r="EF1156" s="29"/>
      <c r="EG1156" s="29"/>
      <c r="EH1156" s="29"/>
      <c r="EI1156" s="29"/>
      <c r="EJ1156" s="29"/>
      <c r="EK1156" s="29"/>
      <c r="EL1156" s="29"/>
      <c r="EM1156" s="29"/>
      <c r="EN1156" s="29"/>
      <c r="EO1156" s="29"/>
      <c r="EP1156" s="29"/>
      <c r="EQ1156" s="29"/>
      <c r="ER1156" s="29"/>
      <c r="ES1156" s="29"/>
      <c r="ET1156" s="29"/>
      <c r="EU1156" s="29"/>
      <c r="EV1156" s="29"/>
      <c r="EW1156" s="29"/>
      <c r="EX1156" s="29"/>
      <c r="EY1156" s="29"/>
      <c r="EZ1156" s="29"/>
      <c r="FA1156" s="119"/>
      <c r="FB1156" s="119"/>
      <c r="FC1156" s="119"/>
      <c r="FD1156" s="119"/>
      <c r="FE1156" s="119"/>
      <c r="FF1156" s="119"/>
      <c r="FG1156" s="119"/>
      <c r="FH1156" s="119"/>
      <c r="FI1156" s="119"/>
    </row>
    <row r="1157" spans="1:165" s="45" customFormat="1" x14ac:dyDescent="0.25">
      <c r="A1157" s="29"/>
      <c r="B1157" s="35"/>
      <c r="C1157" s="35"/>
      <c r="D1157" s="4"/>
      <c r="E1157" s="35"/>
      <c r="F1157" s="4"/>
      <c r="G1157" s="35"/>
      <c r="I1157" s="35"/>
      <c r="K1157" s="11"/>
      <c r="M1157" s="4"/>
      <c r="N1157" s="46"/>
      <c r="P1157" s="35"/>
      <c r="Q1157" s="29"/>
      <c r="R1157" s="35"/>
      <c r="T1157" s="23"/>
      <c r="U1157" s="23"/>
      <c r="V1157" s="96"/>
      <c r="W1157" s="96"/>
      <c r="X1157" s="23"/>
      <c r="Y1157" s="96"/>
      <c r="Z1157" s="96"/>
      <c r="AA1157" s="23"/>
      <c r="AB1157" s="96"/>
      <c r="AC1157" s="96"/>
      <c r="AD1157" s="23"/>
      <c r="AE1157" s="96"/>
      <c r="AF1157" s="96"/>
      <c r="AG1157" s="23"/>
      <c r="AH1157" s="96"/>
      <c r="AI1157" s="96"/>
      <c r="AJ1157" s="23"/>
      <c r="AK1157" s="96"/>
      <c r="AL1157" s="96"/>
      <c r="AM1157" s="23"/>
      <c r="AN1157" s="96"/>
      <c r="AO1157" s="96"/>
      <c r="AP1157" s="23"/>
      <c r="AQ1157" s="96"/>
      <c r="AR1157" s="96"/>
      <c r="AS1157" s="23"/>
      <c r="AT1157" s="4"/>
      <c r="AU1157" s="4"/>
      <c r="AV1157" s="35"/>
      <c r="AW1157" s="4"/>
      <c r="AX1157" s="156"/>
      <c r="AY1157" s="104"/>
      <c r="AZ1157" s="7"/>
      <c r="BA1157" s="12"/>
      <c r="BB1157" s="12"/>
      <c r="BC1157" s="7"/>
      <c r="BD1157" s="12"/>
      <c r="BE1157" s="12"/>
      <c r="BF1157" s="4"/>
      <c r="BG1157" s="12"/>
      <c r="BH1157" s="36"/>
      <c r="BI1157" s="147"/>
      <c r="BJ1157" s="12"/>
      <c r="BK1157" s="36"/>
      <c r="BL1157" s="147"/>
      <c r="BM1157" s="12"/>
      <c r="BN1157" s="36"/>
      <c r="BO1157" s="147"/>
      <c r="BP1157" s="160"/>
      <c r="BQ1157" s="14"/>
      <c r="BR1157" s="4"/>
      <c r="BS1157" s="4"/>
      <c r="BU1157" s="147"/>
      <c r="BV1157" s="4"/>
      <c r="BW1157" s="4"/>
      <c r="BX1157" s="147"/>
      <c r="BY1157" s="4"/>
      <c r="CA1157" s="147"/>
      <c r="CB1157" s="4"/>
      <c r="CD1157" s="147"/>
      <c r="CF1157" s="4"/>
      <c r="CG1157" s="9"/>
      <c r="CH1157" s="35"/>
      <c r="CI1157" s="4"/>
      <c r="CJ1157" s="145"/>
      <c r="CK1157" s="4"/>
      <c r="CL1157" s="4"/>
      <c r="CM1157" s="4"/>
      <c r="CN1157" s="4"/>
      <c r="CP1157" s="29"/>
      <c r="CQ1157" s="33"/>
      <c r="CR1157" s="78"/>
      <c r="CS1157" s="78"/>
      <c r="CT1157" s="78"/>
      <c r="CU1157" s="78"/>
      <c r="CV1157" s="78"/>
      <c r="CW1157" s="78"/>
      <c r="CX1157" s="78"/>
      <c r="CY1157" s="78"/>
      <c r="CZ1157" s="78"/>
      <c r="DA1157" s="78"/>
      <c r="DB1157" s="78"/>
      <c r="DC1157" s="78"/>
      <c r="DD1157" s="78"/>
      <c r="DE1157" s="78"/>
      <c r="DF1157" s="78"/>
      <c r="DG1157" s="78"/>
      <c r="DH1157" s="78"/>
      <c r="DI1157" s="78"/>
      <c r="DJ1157" s="78"/>
      <c r="DK1157" s="78"/>
      <c r="DL1157" s="78"/>
      <c r="DM1157" s="78"/>
      <c r="DN1157" s="78"/>
      <c r="DO1157" s="78"/>
      <c r="DP1157" s="42"/>
      <c r="DQ1157" s="78"/>
      <c r="DR1157" s="101"/>
      <c r="DS1157" s="33"/>
      <c r="DT1157" s="29"/>
      <c r="DU1157" s="29"/>
      <c r="DV1157" s="29"/>
      <c r="DW1157" s="29"/>
      <c r="DX1157" s="29"/>
      <c r="DY1157" s="29"/>
      <c r="DZ1157" s="29"/>
      <c r="EA1157" s="29"/>
      <c r="EB1157" s="29"/>
      <c r="EC1157" s="29"/>
      <c r="ED1157" s="29"/>
      <c r="EE1157" s="29"/>
      <c r="EF1157" s="29"/>
      <c r="EG1157" s="29"/>
      <c r="EH1157" s="29"/>
      <c r="EI1157" s="29"/>
      <c r="EJ1157" s="29"/>
      <c r="EK1157" s="29"/>
      <c r="EL1157" s="29"/>
      <c r="EM1157" s="29"/>
      <c r="EN1157" s="29"/>
      <c r="EO1157" s="29"/>
      <c r="EP1157" s="29"/>
      <c r="EQ1157" s="29"/>
      <c r="ER1157" s="29"/>
      <c r="ES1157" s="29"/>
      <c r="ET1157" s="29"/>
      <c r="EU1157" s="29"/>
      <c r="EV1157" s="29"/>
      <c r="EW1157" s="29"/>
      <c r="EX1157" s="29"/>
      <c r="EY1157" s="29"/>
      <c r="EZ1157" s="29"/>
      <c r="FA1157" s="119"/>
      <c r="FB1157" s="119"/>
      <c r="FC1157" s="119"/>
      <c r="FD1157" s="119"/>
      <c r="FE1157" s="119"/>
      <c r="FF1157" s="119"/>
      <c r="FG1157" s="119"/>
      <c r="FH1157" s="119"/>
      <c r="FI1157" s="119"/>
    </row>
    <row r="1158" spans="1:165" s="45" customFormat="1" x14ac:dyDescent="0.25">
      <c r="A1158" s="29"/>
      <c r="B1158" s="35"/>
      <c r="C1158" s="35"/>
      <c r="D1158" s="4"/>
      <c r="E1158" s="35"/>
      <c r="F1158" s="4"/>
      <c r="G1158" s="35"/>
      <c r="I1158" s="35"/>
      <c r="K1158" s="11"/>
      <c r="M1158" s="4"/>
      <c r="N1158" s="46"/>
      <c r="P1158" s="35"/>
      <c r="Q1158" s="29"/>
      <c r="R1158" s="35"/>
      <c r="T1158" s="23"/>
      <c r="U1158" s="23"/>
      <c r="V1158" s="96"/>
      <c r="W1158" s="96"/>
      <c r="X1158" s="23"/>
      <c r="Y1158" s="96"/>
      <c r="Z1158" s="96"/>
      <c r="AA1158" s="23"/>
      <c r="AB1158" s="96"/>
      <c r="AC1158" s="96"/>
      <c r="AD1158" s="23"/>
      <c r="AE1158" s="96"/>
      <c r="AF1158" s="96"/>
      <c r="AG1158" s="23"/>
      <c r="AH1158" s="96"/>
      <c r="AI1158" s="96"/>
      <c r="AJ1158" s="23"/>
      <c r="AK1158" s="96"/>
      <c r="AL1158" s="96"/>
      <c r="AM1158" s="23"/>
      <c r="AN1158" s="96"/>
      <c r="AO1158" s="96"/>
      <c r="AP1158" s="23"/>
      <c r="AQ1158" s="96"/>
      <c r="AR1158" s="96"/>
      <c r="AS1158" s="23"/>
      <c r="AT1158" s="4"/>
      <c r="AU1158" s="4"/>
      <c r="AV1158" s="35"/>
      <c r="AW1158" s="4"/>
      <c r="AX1158" s="156"/>
      <c r="AY1158" s="104"/>
      <c r="AZ1158" s="7"/>
      <c r="BA1158" s="12"/>
      <c r="BB1158" s="12"/>
      <c r="BC1158" s="7"/>
      <c r="BD1158" s="12"/>
      <c r="BE1158" s="12"/>
      <c r="BF1158" s="4"/>
      <c r="BG1158" s="12"/>
      <c r="BH1158" s="36"/>
      <c r="BI1158" s="147"/>
      <c r="BJ1158" s="12"/>
      <c r="BK1158" s="36"/>
      <c r="BL1158" s="147"/>
      <c r="BM1158" s="12"/>
      <c r="BN1158" s="36"/>
      <c r="BO1158" s="147"/>
      <c r="BP1158" s="160"/>
      <c r="BQ1158" s="14"/>
      <c r="BR1158" s="4"/>
      <c r="BS1158" s="4"/>
      <c r="BU1158" s="147"/>
      <c r="BV1158" s="4"/>
      <c r="BW1158" s="4"/>
      <c r="BX1158" s="147"/>
      <c r="BY1158" s="4"/>
      <c r="CA1158" s="147"/>
      <c r="CB1158" s="4"/>
      <c r="CD1158" s="147"/>
      <c r="CF1158" s="4"/>
      <c r="CG1158" s="9"/>
      <c r="CH1158" s="35"/>
      <c r="CI1158" s="4"/>
      <c r="CJ1158" s="145"/>
      <c r="CK1158" s="4"/>
      <c r="CL1158" s="4"/>
      <c r="CM1158" s="4"/>
      <c r="CN1158" s="4"/>
      <c r="CP1158" s="29"/>
      <c r="CQ1158" s="33"/>
      <c r="CR1158" s="78"/>
      <c r="CS1158" s="78"/>
      <c r="CT1158" s="78"/>
      <c r="CU1158" s="78"/>
      <c r="CV1158" s="78"/>
      <c r="CW1158" s="78"/>
      <c r="CX1158" s="78"/>
      <c r="CY1158" s="78"/>
      <c r="CZ1158" s="78"/>
      <c r="DA1158" s="78"/>
      <c r="DB1158" s="78"/>
      <c r="DC1158" s="78"/>
      <c r="DD1158" s="78"/>
      <c r="DE1158" s="78"/>
      <c r="DF1158" s="78"/>
      <c r="DG1158" s="78"/>
      <c r="DH1158" s="78"/>
      <c r="DI1158" s="78"/>
      <c r="DJ1158" s="78"/>
      <c r="DK1158" s="78"/>
      <c r="DL1158" s="78"/>
      <c r="DM1158" s="78"/>
      <c r="DN1158" s="78"/>
      <c r="DO1158" s="78"/>
      <c r="DP1158" s="42"/>
      <c r="DQ1158" s="78"/>
      <c r="DR1158" s="101"/>
      <c r="DS1158" s="33"/>
      <c r="DT1158" s="29"/>
      <c r="DU1158" s="29"/>
      <c r="DV1158" s="29"/>
      <c r="DW1158" s="29"/>
      <c r="DX1158" s="29"/>
      <c r="DY1158" s="29"/>
      <c r="DZ1158" s="29"/>
      <c r="EA1158" s="29"/>
      <c r="EB1158" s="29"/>
      <c r="EC1158" s="29"/>
      <c r="ED1158" s="29"/>
      <c r="EE1158" s="29"/>
      <c r="EF1158" s="29"/>
      <c r="EG1158" s="29"/>
      <c r="EH1158" s="29"/>
      <c r="EI1158" s="29"/>
      <c r="EJ1158" s="29"/>
      <c r="EK1158" s="29"/>
      <c r="EL1158" s="29"/>
      <c r="EM1158" s="29"/>
      <c r="EN1158" s="29"/>
      <c r="EO1158" s="29"/>
      <c r="EP1158" s="29"/>
      <c r="EQ1158" s="29"/>
      <c r="ER1158" s="29"/>
      <c r="ES1158" s="29"/>
      <c r="ET1158" s="29"/>
      <c r="EU1158" s="29"/>
      <c r="EV1158" s="29"/>
      <c r="EW1158" s="29"/>
      <c r="EX1158" s="29"/>
      <c r="EY1158" s="29"/>
      <c r="EZ1158" s="29"/>
      <c r="FA1158" s="119"/>
      <c r="FB1158" s="119"/>
      <c r="FC1158" s="119"/>
      <c r="FD1158" s="119"/>
      <c r="FE1158" s="119"/>
      <c r="FF1158" s="119"/>
      <c r="FG1158" s="119"/>
      <c r="FH1158" s="119"/>
      <c r="FI1158" s="119"/>
    </row>
    <row r="1159" spans="1:165" s="45" customFormat="1" x14ac:dyDescent="0.25">
      <c r="A1159" s="29"/>
      <c r="B1159" s="35"/>
      <c r="C1159" s="35"/>
      <c r="D1159" s="4"/>
      <c r="E1159" s="35"/>
      <c r="F1159" s="4"/>
      <c r="G1159" s="35"/>
      <c r="I1159" s="35"/>
      <c r="K1159" s="11"/>
      <c r="M1159" s="4"/>
      <c r="N1159" s="46"/>
      <c r="P1159" s="35"/>
      <c r="Q1159" s="29"/>
      <c r="R1159" s="35"/>
      <c r="T1159" s="23"/>
      <c r="U1159" s="23"/>
      <c r="V1159" s="96"/>
      <c r="W1159" s="96"/>
      <c r="X1159" s="23"/>
      <c r="Y1159" s="96"/>
      <c r="Z1159" s="96"/>
      <c r="AA1159" s="23"/>
      <c r="AB1159" s="96"/>
      <c r="AC1159" s="96"/>
      <c r="AD1159" s="23"/>
      <c r="AE1159" s="96"/>
      <c r="AF1159" s="96"/>
      <c r="AG1159" s="23"/>
      <c r="AH1159" s="96"/>
      <c r="AI1159" s="96"/>
      <c r="AJ1159" s="23"/>
      <c r="AK1159" s="96"/>
      <c r="AL1159" s="96"/>
      <c r="AM1159" s="23"/>
      <c r="AN1159" s="96"/>
      <c r="AO1159" s="96"/>
      <c r="AP1159" s="23"/>
      <c r="AQ1159" s="96"/>
      <c r="AR1159" s="96"/>
      <c r="AS1159" s="23"/>
      <c r="AT1159" s="4"/>
      <c r="AU1159" s="4"/>
      <c r="AV1159" s="35"/>
      <c r="AW1159" s="4"/>
      <c r="AX1159" s="156"/>
      <c r="AY1159" s="104"/>
      <c r="AZ1159" s="7"/>
      <c r="BA1159" s="12"/>
      <c r="BB1159" s="12"/>
      <c r="BC1159" s="7"/>
      <c r="BD1159" s="12"/>
      <c r="BE1159" s="12"/>
      <c r="BF1159" s="4"/>
      <c r="BG1159" s="12"/>
      <c r="BH1159" s="36"/>
      <c r="BI1159" s="147"/>
      <c r="BJ1159" s="12"/>
      <c r="BK1159" s="36"/>
      <c r="BL1159" s="147"/>
      <c r="BM1159" s="12"/>
      <c r="BN1159" s="36"/>
      <c r="BO1159" s="147"/>
      <c r="BP1159" s="160"/>
      <c r="BQ1159" s="14"/>
      <c r="BR1159" s="4"/>
      <c r="BS1159" s="4"/>
      <c r="BU1159" s="147"/>
      <c r="BV1159" s="4"/>
      <c r="BW1159" s="4"/>
      <c r="BX1159" s="147"/>
      <c r="BY1159" s="4"/>
      <c r="CA1159" s="147"/>
      <c r="CB1159" s="4"/>
      <c r="CD1159" s="147"/>
      <c r="CF1159" s="4"/>
      <c r="CG1159" s="9"/>
      <c r="CH1159" s="35"/>
      <c r="CI1159" s="4"/>
      <c r="CJ1159" s="145"/>
      <c r="CK1159" s="4"/>
      <c r="CL1159" s="4"/>
      <c r="CM1159" s="4"/>
      <c r="CN1159" s="4"/>
      <c r="CP1159" s="29"/>
      <c r="CQ1159" s="33"/>
      <c r="CR1159" s="78"/>
      <c r="CS1159" s="78"/>
      <c r="CT1159" s="78"/>
      <c r="CU1159" s="78"/>
      <c r="CV1159" s="78"/>
      <c r="CW1159" s="78"/>
      <c r="CX1159" s="78"/>
      <c r="CY1159" s="78"/>
      <c r="CZ1159" s="78"/>
      <c r="DA1159" s="78"/>
      <c r="DB1159" s="78"/>
      <c r="DC1159" s="78"/>
      <c r="DD1159" s="78"/>
      <c r="DE1159" s="78"/>
      <c r="DF1159" s="78"/>
      <c r="DG1159" s="78"/>
      <c r="DH1159" s="78"/>
      <c r="DI1159" s="78"/>
      <c r="DJ1159" s="78"/>
      <c r="DK1159" s="78"/>
      <c r="DL1159" s="78"/>
      <c r="DM1159" s="78"/>
      <c r="DN1159" s="78"/>
      <c r="DO1159" s="78"/>
      <c r="DP1159" s="42"/>
      <c r="DQ1159" s="78"/>
      <c r="DR1159" s="101"/>
      <c r="DS1159" s="33"/>
      <c r="DT1159" s="29"/>
      <c r="DU1159" s="29"/>
      <c r="DV1159" s="29"/>
      <c r="DW1159" s="29"/>
      <c r="DX1159" s="29"/>
      <c r="DY1159" s="29"/>
      <c r="DZ1159" s="29"/>
      <c r="EA1159" s="29"/>
      <c r="EB1159" s="29"/>
      <c r="EC1159" s="29"/>
      <c r="ED1159" s="29"/>
      <c r="EE1159" s="29"/>
      <c r="EF1159" s="29"/>
      <c r="EG1159" s="29"/>
      <c r="EH1159" s="29"/>
      <c r="EI1159" s="29"/>
      <c r="EJ1159" s="29"/>
      <c r="EK1159" s="29"/>
      <c r="EL1159" s="29"/>
      <c r="EM1159" s="29"/>
      <c r="EN1159" s="29"/>
      <c r="EO1159" s="29"/>
      <c r="EP1159" s="29"/>
      <c r="EQ1159" s="29"/>
      <c r="ER1159" s="29"/>
      <c r="ES1159" s="29"/>
      <c r="ET1159" s="29"/>
      <c r="EU1159" s="29"/>
      <c r="EV1159" s="29"/>
      <c r="EW1159" s="29"/>
      <c r="EX1159" s="29"/>
      <c r="EY1159" s="29"/>
      <c r="EZ1159" s="29"/>
      <c r="FA1159" s="119"/>
      <c r="FB1159" s="119"/>
      <c r="FC1159" s="119"/>
      <c r="FD1159" s="119"/>
      <c r="FE1159" s="119"/>
      <c r="FF1159" s="119"/>
      <c r="FG1159" s="119"/>
      <c r="FH1159" s="119"/>
      <c r="FI1159" s="119"/>
    </row>
    <row r="1160" spans="1:165" s="45" customFormat="1" x14ac:dyDescent="0.25">
      <c r="A1160" s="29"/>
      <c r="B1160" s="35"/>
      <c r="C1160" s="35"/>
      <c r="D1160" s="4"/>
      <c r="E1160" s="35"/>
      <c r="F1160" s="4"/>
      <c r="G1160" s="35"/>
      <c r="I1160" s="35"/>
      <c r="K1160" s="11"/>
      <c r="M1160" s="4"/>
      <c r="N1160" s="46"/>
      <c r="P1160" s="35"/>
      <c r="Q1160" s="29"/>
      <c r="R1160" s="35"/>
      <c r="T1160" s="23"/>
      <c r="U1160" s="23"/>
      <c r="V1160" s="96"/>
      <c r="W1160" s="96"/>
      <c r="X1160" s="23"/>
      <c r="Y1160" s="96"/>
      <c r="Z1160" s="96"/>
      <c r="AA1160" s="23"/>
      <c r="AB1160" s="96"/>
      <c r="AC1160" s="96"/>
      <c r="AD1160" s="23"/>
      <c r="AE1160" s="96"/>
      <c r="AF1160" s="96"/>
      <c r="AG1160" s="23"/>
      <c r="AH1160" s="96"/>
      <c r="AI1160" s="96"/>
      <c r="AJ1160" s="23"/>
      <c r="AK1160" s="96"/>
      <c r="AL1160" s="96"/>
      <c r="AM1160" s="23"/>
      <c r="AN1160" s="96"/>
      <c r="AO1160" s="96"/>
      <c r="AP1160" s="23"/>
      <c r="AQ1160" s="96"/>
      <c r="AR1160" s="96"/>
      <c r="AS1160" s="23"/>
      <c r="AT1160" s="4"/>
      <c r="AU1160" s="4"/>
      <c r="AV1160" s="35"/>
      <c r="AW1160" s="4"/>
      <c r="AX1160" s="156"/>
      <c r="AY1160" s="104"/>
      <c r="AZ1160" s="7"/>
      <c r="BA1160" s="12"/>
      <c r="BB1160" s="12"/>
      <c r="BC1160" s="7"/>
      <c r="BD1160" s="12"/>
      <c r="BE1160" s="12"/>
      <c r="BF1160" s="4"/>
      <c r="BG1160" s="12"/>
      <c r="BH1160" s="36"/>
      <c r="BI1160" s="147"/>
      <c r="BJ1160" s="12"/>
      <c r="BK1160" s="36"/>
      <c r="BL1160" s="147"/>
      <c r="BM1160" s="12"/>
      <c r="BN1160" s="36"/>
      <c r="BO1160" s="147"/>
      <c r="BP1160" s="160"/>
      <c r="BQ1160" s="14"/>
      <c r="BR1160" s="4"/>
      <c r="BS1160" s="4"/>
      <c r="BU1160" s="147"/>
      <c r="BV1160" s="4"/>
      <c r="BW1160" s="4"/>
      <c r="BX1160" s="147"/>
      <c r="BY1160" s="4"/>
      <c r="CA1160" s="147"/>
      <c r="CB1160" s="4"/>
      <c r="CD1160" s="147"/>
      <c r="CF1160" s="4"/>
      <c r="CG1160" s="9"/>
      <c r="CH1160" s="35"/>
      <c r="CI1160" s="4"/>
      <c r="CJ1160" s="145"/>
      <c r="CK1160" s="4"/>
      <c r="CL1160" s="4"/>
      <c r="CM1160" s="4"/>
      <c r="CN1160" s="4"/>
      <c r="CP1160" s="29"/>
      <c r="CQ1160" s="33"/>
      <c r="CR1160" s="78"/>
      <c r="CS1160" s="78"/>
      <c r="CT1160" s="78"/>
      <c r="CU1160" s="78"/>
      <c r="CV1160" s="78"/>
      <c r="CW1160" s="78"/>
      <c r="CX1160" s="78"/>
      <c r="CY1160" s="78"/>
      <c r="CZ1160" s="78"/>
      <c r="DA1160" s="78"/>
      <c r="DB1160" s="78"/>
      <c r="DC1160" s="78"/>
      <c r="DD1160" s="78"/>
      <c r="DE1160" s="78"/>
      <c r="DF1160" s="78"/>
      <c r="DG1160" s="78"/>
      <c r="DH1160" s="78"/>
      <c r="DI1160" s="78"/>
      <c r="DJ1160" s="78"/>
      <c r="DK1160" s="78"/>
      <c r="DL1160" s="78"/>
      <c r="DM1160" s="78"/>
      <c r="DN1160" s="78"/>
      <c r="DO1160" s="78"/>
      <c r="DP1160" s="42"/>
      <c r="DQ1160" s="78"/>
      <c r="DR1160" s="101"/>
      <c r="DS1160" s="33"/>
      <c r="DT1160" s="29"/>
      <c r="DU1160" s="29"/>
      <c r="DV1160" s="29"/>
      <c r="DW1160" s="29"/>
      <c r="DX1160" s="29"/>
      <c r="DY1160" s="29"/>
      <c r="DZ1160" s="29"/>
      <c r="EA1160" s="29"/>
      <c r="EB1160" s="29"/>
      <c r="EC1160" s="29"/>
      <c r="ED1160" s="29"/>
      <c r="EE1160" s="29"/>
      <c r="EF1160" s="29"/>
      <c r="EG1160" s="29"/>
      <c r="EH1160" s="29"/>
      <c r="EI1160" s="29"/>
      <c r="EJ1160" s="29"/>
      <c r="EK1160" s="29"/>
      <c r="EL1160" s="29"/>
      <c r="EM1160" s="29"/>
      <c r="EN1160" s="29"/>
      <c r="EO1160" s="29"/>
      <c r="EP1160" s="29"/>
      <c r="EQ1160" s="29"/>
      <c r="ER1160" s="29"/>
      <c r="ES1160" s="29"/>
      <c r="ET1160" s="29"/>
      <c r="EU1160" s="29"/>
      <c r="EV1160" s="29"/>
      <c r="EW1160" s="29"/>
      <c r="EX1160" s="29"/>
      <c r="EY1160" s="29"/>
      <c r="EZ1160" s="29"/>
      <c r="FA1160" s="119"/>
      <c r="FB1160" s="119"/>
      <c r="FC1160" s="119"/>
      <c r="FD1160" s="119"/>
      <c r="FE1160" s="119"/>
      <c r="FF1160" s="119"/>
      <c r="FG1160" s="119"/>
      <c r="FH1160" s="119"/>
      <c r="FI1160" s="119"/>
    </row>
    <row r="1161" spans="1:165" s="45" customFormat="1" x14ac:dyDescent="0.25">
      <c r="A1161" s="29"/>
      <c r="B1161" s="35"/>
      <c r="C1161" s="35"/>
      <c r="D1161" s="4"/>
      <c r="E1161" s="35"/>
      <c r="F1161" s="4"/>
      <c r="G1161" s="35"/>
      <c r="I1161" s="35"/>
      <c r="K1161" s="11"/>
      <c r="M1161" s="4"/>
      <c r="N1161" s="46"/>
      <c r="P1161" s="35"/>
      <c r="Q1161" s="29"/>
      <c r="R1161" s="35"/>
      <c r="T1161" s="23"/>
      <c r="U1161" s="23"/>
      <c r="V1161" s="96"/>
      <c r="W1161" s="96"/>
      <c r="X1161" s="23"/>
      <c r="Y1161" s="96"/>
      <c r="Z1161" s="96"/>
      <c r="AA1161" s="23"/>
      <c r="AB1161" s="96"/>
      <c r="AC1161" s="96"/>
      <c r="AD1161" s="23"/>
      <c r="AE1161" s="96"/>
      <c r="AF1161" s="96"/>
      <c r="AG1161" s="23"/>
      <c r="AH1161" s="96"/>
      <c r="AI1161" s="96"/>
      <c r="AJ1161" s="23"/>
      <c r="AK1161" s="96"/>
      <c r="AL1161" s="96"/>
      <c r="AM1161" s="23"/>
      <c r="AN1161" s="96"/>
      <c r="AO1161" s="96"/>
      <c r="AP1161" s="23"/>
      <c r="AQ1161" s="96"/>
      <c r="AR1161" s="96"/>
      <c r="AS1161" s="23"/>
      <c r="AT1161" s="4"/>
      <c r="AU1161" s="4"/>
      <c r="AV1161" s="35"/>
      <c r="AW1161" s="4"/>
      <c r="AX1161" s="156"/>
      <c r="AY1161" s="104"/>
      <c r="AZ1161" s="7"/>
      <c r="BA1161" s="12"/>
      <c r="BB1161" s="12"/>
      <c r="BC1161" s="7"/>
      <c r="BD1161" s="12"/>
      <c r="BE1161" s="12"/>
      <c r="BF1161" s="4"/>
      <c r="BG1161" s="12"/>
      <c r="BH1161" s="36"/>
      <c r="BI1161" s="147"/>
      <c r="BJ1161" s="12"/>
      <c r="BK1161" s="36"/>
      <c r="BL1161" s="147"/>
      <c r="BM1161" s="12"/>
      <c r="BN1161" s="36"/>
      <c r="BO1161" s="147"/>
      <c r="BP1161" s="160"/>
      <c r="BQ1161" s="14"/>
      <c r="BR1161" s="4"/>
      <c r="BS1161" s="4"/>
      <c r="BU1161" s="147"/>
      <c r="BV1161" s="4"/>
      <c r="BW1161" s="4"/>
      <c r="BX1161" s="147"/>
      <c r="BY1161" s="4"/>
      <c r="CA1161" s="147"/>
      <c r="CB1161" s="4"/>
      <c r="CD1161" s="147"/>
      <c r="CF1161" s="4"/>
      <c r="CG1161" s="9"/>
      <c r="CH1161" s="35"/>
      <c r="CI1161" s="4"/>
      <c r="CJ1161" s="145"/>
      <c r="CK1161" s="4"/>
      <c r="CL1161" s="4"/>
      <c r="CM1161" s="4"/>
      <c r="CN1161" s="4"/>
      <c r="CP1161" s="29"/>
      <c r="CQ1161" s="33"/>
      <c r="CR1161" s="78"/>
      <c r="CS1161" s="78"/>
      <c r="CT1161" s="78"/>
      <c r="CU1161" s="78"/>
      <c r="CV1161" s="78"/>
      <c r="CW1161" s="78"/>
      <c r="CX1161" s="78"/>
      <c r="CY1161" s="78"/>
      <c r="CZ1161" s="78"/>
      <c r="DA1161" s="78"/>
      <c r="DB1161" s="78"/>
      <c r="DC1161" s="78"/>
      <c r="DD1161" s="78"/>
      <c r="DE1161" s="78"/>
      <c r="DF1161" s="78"/>
      <c r="DG1161" s="78"/>
      <c r="DH1161" s="78"/>
      <c r="DI1161" s="78"/>
      <c r="DJ1161" s="78"/>
      <c r="DK1161" s="78"/>
      <c r="DL1161" s="78"/>
      <c r="DM1161" s="78"/>
      <c r="DN1161" s="78"/>
      <c r="DO1161" s="78"/>
      <c r="DP1161" s="42"/>
      <c r="DQ1161" s="78"/>
      <c r="DR1161" s="101"/>
      <c r="DS1161" s="33"/>
      <c r="DT1161" s="29"/>
      <c r="DU1161" s="29"/>
      <c r="DV1161" s="29"/>
      <c r="DW1161" s="29"/>
      <c r="DX1161" s="29"/>
      <c r="DY1161" s="29"/>
      <c r="DZ1161" s="29"/>
      <c r="EA1161" s="29"/>
      <c r="EB1161" s="29"/>
      <c r="EC1161" s="29"/>
      <c r="ED1161" s="29"/>
      <c r="EE1161" s="29"/>
      <c r="EF1161" s="29"/>
      <c r="EG1161" s="29"/>
      <c r="EH1161" s="29"/>
      <c r="EI1161" s="29"/>
      <c r="EJ1161" s="29"/>
      <c r="EK1161" s="29"/>
      <c r="EL1161" s="29"/>
      <c r="EM1161" s="29"/>
      <c r="EN1161" s="29"/>
      <c r="EO1161" s="29"/>
      <c r="EP1161" s="29"/>
      <c r="EQ1161" s="29"/>
      <c r="ER1161" s="29"/>
      <c r="ES1161" s="29"/>
      <c r="ET1161" s="29"/>
      <c r="EU1161" s="29"/>
      <c r="EV1161" s="29"/>
      <c r="EW1161" s="29"/>
      <c r="EX1161" s="29"/>
      <c r="EY1161" s="29"/>
      <c r="EZ1161" s="29"/>
      <c r="FA1161" s="119"/>
      <c r="FB1161" s="119"/>
      <c r="FC1161" s="119"/>
      <c r="FD1161" s="119"/>
      <c r="FE1161" s="119"/>
      <c r="FF1161" s="119"/>
      <c r="FG1161" s="119"/>
      <c r="FH1161" s="119"/>
      <c r="FI1161" s="119"/>
    </row>
    <row r="1162" spans="1:165" s="45" customFormat="1" x14ac:dyDescent="0.25">
      <c r="A1162" s="29"/>
      <c r="B1162" s="35"/>
      <c r="C1162" s="35"/>
      <c r="D1162" s="4"/>
      <c r="E1162" s="35"/>
      <c r="F1162" s="4"/>
      <c r="G1162" s="35"/>
      <c r="I1162" s="35"/>
      <c r="K1162" s="11"/>
      <c r="M1162" s="4"/>
      <c r="N1162" s="46"/>
      <c r="P1162" s="35"/>
      <c r="Q1162" s="29"/>
      <c r="R1162" s="35"/>
      <c r="T1162" s="23"/>
      <c r="U1162" s="23"/>
      <c r="V1162" s="96"/>
      <c r="W1162" s="96"/>
      <c r="X1162" s="23"/>
      <c r="Y1162" s="96"/>
      <c r="Z1162" s="96"/>
      <c r="AA1162" s="23"/>
      <c r="AB1162" s="96"/>
      <c r="AC1162" s="96"/>
      <c r="AD1162" s="23"/>
      <c r="AE1162" s="96"/>
      <c r="AF1162" s="96"/>
      <c r="AG1162" s="23"/>
      <c r="AH1162" s="96"/>
      <c r="AI1162" s="96"/>
      <c r="AJ1162" s="23"/>
      <c r="AK1162" s="96"/>
      <c r="AL1162" s="96"/>
      <c r="AM1162" s="23"/>
      <c r="AN1162" s="96"/>
      <c r="AO1162" s="96"/>
      <c r="AP1162" s="23"/>
      <c r="AQ1162" s="96"/>
      <c r="AR1162" s="96"/>
      <c r="AS1162" s="23"/>
      <c r="AT1162" s="4"/>
      <c r="AU1162" s="4"/>
      <c r="AV1162" s="35"/>
      <c r="AW1162" s="4"/>
      <c r="AX1162" s="156"/>
      <c r="AY1162" s="104"/>
      <c r="AZ1162" s="7"/>
      <c r="BA1162" s="12"/>
      <c r="BB1162" s="12"/>
      <c r="BC1162" s="7"/>
      <c r="BD1162" s="12"/>
      <c r="BE1162" s="12"/>
      <c r="BF1162" s="4"/>
      <c r="BG1162" s="12"/>
      <c r="BH1162" s="36"/>
      <c r="BI1162" s="147"/>
      <c r="BJ1162" s="12"/>
      <c r="BK1162" s="36"/>
      <c r="BL1162" s="147"/>
      <c r="BM1162" s="12"/>
      <c r="BN1162" s="36"/>
      <c r="BO1162" s="147"/>
      <c r="BP1162" s="160"/>
      <c r="BQ1162" s="14"/>
      <c r="BR1162" s="4"/>
      <c r="BS1162" s="4"/>
      <c r="BU1162" s="147"/>
      <c r="BV1162" s="4"/>
      <c r="BW1162" s="4"/>
      <c r="BX1162" s="147"/>
      <c r="BY1162" s="4"/>
      <c r="CA1162" s="147"/>
      <c r="CB1162" s="4"/>
      <c r="CD1162" s="147"/>
      <c r="CF1162" s="4"/>
      <c r="CG1162" s="9"/>
      <c r="CH1162" s="35"/>
      <c r="CI1162" s="4"/>
      <c r="CJ1162" s="145"/>
      <c r="CK1162" s="4"/>
      <c r="CL1162" s="4"/>
      <c r="CM1162" s="4"/>
      <c r="CN1162" s="4"/>
      <c r="CP1162" s="29"/>
      <c r="CQ1162" s="33"/>
      <c r="CR1162" s="78"/>
      <c r="CS1162" s="78"/>
      <c r="CT1162" s="78"/>
      <c r="CU1162" s="78"/>
      <c r="CV1162" s="78"/>
      <c r="CW1162" s="78"/>
      <c r="CX1162" s="78"/>
      <c r="CY1162" s="78"/>
      <c r="CZ1162" s="78"/>
      <c r="DA1162" s="78"/>
      <c r="DB1162" s="78"/>
      <c r="DC1162" s="78"/>
      <c r="DD1162" s="78"/>
      <c r="DE1162" s="78"/>
      <c r="DF1162" s="78"/>
      <c r="DG1162" s="78"/>
      <c r="DH1162" s="78"/>
      <c r="DI1162" s="78"/>
      <c r="DJ1162" s="78"/>
      <c r="DK1162" s="78"/>
      <c r="DL1162" s="78"/>
      <c r="DM1162" s="78"/>
      <c r="DN1162" s="78"/>
      <c r="DO1162" s="78"/>
      <c r="DP1162" s="42"/>
      <c r="DQ1162" s="78"/>
      <c r="DR1162" s="101"/>
      <c r="DS1162" s="33"/>
      <c r="DT1162" s="29"/>
      <c r="DU1162" s="29"/>
      <c r="DV1162" s="29"/>
      <c r="DW1162" s="29"/>
      <c r="DX1162" s="29"/>
      <c r="DY1162" s="29"/>
      <c r="DZ1162" s="29"/>
      <c r="EA1162" s="29"/>
      <c r="EB1162" s="29"/>
      <c r="EC1162" s="29"/>
      <c r="ED1162" s="29"/>
      <c r="EE1162" s="29"/>
      <c r="EF1162" s="29"/>
      <c r="EG1162" s="29"/>
      <c r="EH1162" s="29"/>
      <c r="EI1162" s="29"/>
      <c r="EJ1162" s="29"/>
      <c r="EK1162" s="29"/>
      <c r="EL1162" s="29"/>
      <c r="EM1162" s="29"/>
      <c r="EN1162" s="29"/>
      <c r="EO1162" s="29"/>
      <c r="EP1162" s="29"/>
      <c r="EQ1162" s="29"/>
      <c r="ER1162" s="29"/>
      <c r="ES1162" s="29"/>
      <c r="ET1162" s="29"/>
      <c r="EU1162" s="29"/>
      <c r="EV1162" s="29"/>
      <c r="EW1162" s="29"/>
      <c r="EX1162" s="29"/>
      <c r="EY1162" s="29"/>
      <c r="EZ1162" s="29"/>
      <c r="FA1162" s="119"/>
      <c r="FB1162" s="119"/>
      <c r="FC1162" s="119"/>
      <c r="FD1162" s="119"/>
      <c r="FE1162" s="119"/>
      <c r="FF1162" s="119"/>
      <c r="FG1162" s="119"/>
      <c r="FH1162" s="119"/>
      <c r="FI1162" s="119"/>
    </row>
    <row r="1163" spans="1:165" s="45" customFormat="1" x14ac:dyDescent="0.25">
      <c r="A1163" s="29"/>
      <c r="B1163" s="35"/>
      <c r="C1163" s="35"/>
      <c r="D1163" s="4"/>
      <c r="E1163" s="35"/>
      <c r="F1163" s="4"/>
      <c r="G1163" s="35"/>
      <c r="I1163" s="35"/>
      <c r="K1163" s="11"/>
      <c r="M1163" s="4"/>
      <c r="N1163" s="46"/>
      <c r="P1163" s="35"/>
      <c r="Q1163" s="29"/>
      <c r="R1163" s="35"/>
      <c r="T1163" s="23"/>
      <c r="U1163" s="23"/>
      <c r="V1163" s="96"/>
      <c r="W1163" s="96"/>
      <c r="X1163" s="23"/>
      <c r="Y1163" s="96"/>
      <c r="Z1163" s="96"/>
      <c r="AA1163" s="23"/>
      <c r="AB1163" s="96"/>
      <c r="AC1163" s="96"/>
      <c r="AD1163" s="23"/>
      <c r="AE1163" s="96"/>
      <c r="AF1163" s="96"/>
      <c r="AG1163" s="23"/>
      <c r="AH1163" s="96"/>
      <c r="AI1163" s="96"/>
      <c r="AJ1163" s="23"/>
      <c r="AK1163" s="96"/>
      <c r="AL1163" s="96"/>
      <c r="AM1163" s="23"/>
      <c r="AN1163" s="96"/>
      <c r="AO1163" s="96"/>
      <c r="AP1163" s="23"/>
      <c r="AQ1163" s="96"/>
      <c r="AR1163" s="96"/>
      <c r="AS1163" s="23"/>
      <c r="AT1163" s="4"/>
      <c r="AU1163" s="4"/>
      <c r="AV1163" s="35"/>
      <c r="AW1163" s="4"/>
      <c r="AX1163" s="156"/>
      <c r="AY1163" s="104"/>
      <c r="AZ1163" s="7"/>
      <c r="BA1163" s="12"/>
      <c r="BB1163" s="12"/>
      <c r="BC1163" s="7"/>
      <c r="BD1163" s="12"/>
      <c r="BE1163" s="12"/>
      <c r="BF1163" s="4"/>
      <c r="BG1163" s="12"/>
      <c r="BH1163" s="36"/>
      <c r="BI1163" s="147"/>
      <c r="BJ1163" s="12"/>
      <c r="BK1163" s="36"/>
      <c r="BL1163" s="147"/>
      <c r="BM1163" s="12"/>
      <c r="BN1163" s="36"/>
      <c r="BO1163" s="147"/>
      <c r="BP1163" s="160"/>
      <c r="BQ1163" s="14"/>
      <c r="BR1163" s="4"/>
      <c r="BS1163" s="4"/>
      <c r="BU1163" s="147"/>
      <c r="BV1163" s="4"/>
      <c r="BW1163" s="4"/>
      <c r="BX1163" s="147"/>
      <c r="BY1163" s="4"/>
      <c r="CA1163" s="147"/>
      <c r="CB1163" s="4"/>
      <c r="CD1163" s="147"/>
      <c r="CF1163" s="4"/>
      <c r="CG1163" s="9"/>
      <c r="CH1163" s="35"/>
      <c r="CI1163" s="4"/>
      <c r="CJ1163" s="145"/>
      <c r="CK1163" s="4"/>
      <c r="CL1163" s="4"/>
      <c r="CM1163" s="4"/>
      <c r="CN1163" s="4"/>
      <c r="CP1163" s="29"/>
      <c r="CQ1163" s="33"/>
      <c r="CR1163" s="78"/>
      <c r="CS1163" s="78"/>
      <c r="CT1163" s="78"/>
      <c r="CU1163" s="78"/>
      <c r="CV1163" s="78"/>
      <c r="CW1163" s="78"/>
      <c r="CX1163" s="78"/>
      <c r="CY1163" s="78"/>
      <c r="CZ1163" s="78"/>
      <c r="DA1163" s="78"/>
      <c r="DB1163" s="78"/>
      <c r="DC1163" s="78"/>
      <c r="DD1163" s="78"/>
      <c r="DE1163" s="78"/>
      <c r="DF1163" s="78"/>
      <c r="DG1163" s="78"/>
      <c r="DH1163" s="78"/>
      <c r="DI1163" s="78"/>
      <c r="DJ1163" s="78"/>
      <c r="DK1163" s="78"/>
      <c r="DL1163" s="78"/>
      <c r="DM1163" s="78"/>
      <c r="DN1163" s="78"/>
      <c r="DO1163" s="78"/>
      <c r="DP1163" s="42"/>
      <c r="DQ1163" s="78"/>
      <c r="DR1163" s="101"/>
      <c r="DS1163" s="33"/>
      <c r="DT1163" s="29"/>
      <c r="DU1163" s="29"/>
      <c r="DV1163" s="29"/>
      <c r="DW1163" s="29"/>
      <c r="DX1163" s="29"/>
      <c r="DY1163" s="29"/>
      <c r="DZ1163" s="29"/>
      <c r="EA1163" s="29"/>
      <c r="EB1163" s="29"/>
      <c r="EC1163" s="29"/>
      <c r="ED1163" s="29"/>
      <c r="EE1163" s="29"/>
      <c r="EF1163" s="29"/>
      <c r="EG1163" s="29"/>
      <c r="EH1163" s="29"/>
      <c r="EI1163" s="29"/>
      <c r="EJ1163" s="29"/>
      <c r="EK1163" s="29"/>
      <c r="EL1163" s="29"/>
      <c r="EM1163" s="29"/>
      <c r="EN1163" s="29"/>
      <c r="EO1163" s="29"/>
      <c r="EP1163" s="29"/>
      <c r="EQ1163" s="29"/>
      <c r="ER1163" s="29"/>
      <c r="ES1163" s="29"/>
      <c r="ET1163" s="29"/>
      <c r="EU1163" s="29"/>
      <c r="EV1163" s="29"/>
      <c r="EW1163" s="29"/>
      <c r="EX1163" s="29"/>
      <c r="EY1163" s="29"/>
      <c r="EZ1163" s="29"/>
      <c r="FA1163" s="119"/>
      <c r="FB1163" s="119"/>
      <c r="FC1163" s="119"/>
      <c r="FD1163" s="119"/>
      <c r="FE1163" s="119"/>
      <c r="FF1163" s="119"/>
      <c r="FG1163" s="119"/>
      <c r="FH1163" s="119"/>
      <c r="FI1163" s="119"/>
    </row>
    <row r="1164" spans="1:165" s="45" customFormat="1" x14ac:dyDescent="0.25">
      <c r="A1164" s="29"/>
      <c r="B1164" s="35"/>
      <c r="C1164" s="35"/>
      <c r="D1164" s="4"/>
      <c r="E1164" s="35"/>
      <c r="F1164" s="4"/>
      <c r="G1164" s="35"/>
      <c r="I1164" s="35"/>
      <c r="K1164" s="11"/>
      <c r="M1164" s="4"/>
      <c r="N1164" s="46"/>
      <c r="P1164" s="35"/>
      <c r="Q1164" s="29"/>
      <c r="R1164" s="35"/>
      <c r="T1164" s="23"/>
      <c r="U1164" s="23"/>
      <c r="V1164" s="96"/>
      <c r="W1164" s="96"/>
      <c r="X1164" s="23"/>
      <c r="Y1164" s="96"/>
      <c r="Z1164" s="96"/>
      <c r="AA1164" s="23"/>
      <c r="AB1164" s="96"/>
      <c r="AC1164" s="96"/>
      <c r="AD1164" s="23"/>
      <c r="AE1164" s="96"/>
      <c r="AF1164" s="96"/>
      <c r="AG1164" s="23"/>
      <c r="AH1164" s="96"/>
      <c r="AI1164" s="96"/>
      <c r="AJ1164" s="23"/>
      <c r="AK1164" s="96"/>
      <c r="AL1164" s="96"/>
      <c r="AM1164" s="23"/>
      <c r="AN1164" s="96"/>
      <c r="AO1164" s="96"/>
      <c r="AP1164" s="23"/>
      <c r="AQ1164" s="96"/>
      <c r="AR1164" s="96"/>
      <c r="AS1164" s="23"/>
      <c r="AT1164" s="4"/>
      <c r="AU1164" s="4"/>
      <c r="AV1164" s="35"/>
      <c r="AW1164" s="4"/>
      <c r="AX1164" s="156"/>
      <c r="AY1164" s="104"/>
      <c r="AZ1164" s="7"/>
      <c r="BA1164" s="12"/>
      <c r="BB1164" s="12"/>
      <c r="BC1164" s="7"/>
      <c r="BD1164" s="12"/>
      <c r="BE1164" s="12"/>
      <c r="BF1164" s="4"/>
      <c r="BG1164" s="12"/>
      <c r="BH1164" s="36"/>
      <c r="BI1164" s="147"/>
      <c r="BJ1164" s="12"/>
      <c r="BK1164" s="36"/>
      <c r="BL1164" s="147"/>
      <c r="BM1164" s="12"/>
      <c r="BN1164" s="36"/>
      <c r="BO1164" s="147"/>
      <c r="BP1164" s="160"/>
      <c r="BQ1164" s="14"/>
      <c r="BR1164" s="4"/>
      <c r="BS1164" s="4"/>
      <c r="BU1164" s="147"/>
      <c r="BV1164" s="4"/>
      <c r="BW1164" s="4"/>
      <c r="BX1164" s="147"/>
      <c r="BY1164" s="4"/>
      <c r="CA1164" s="147"/>
      <c r="CB1164" s="4"/>
      <c r="CD1164" s="147"/>
      <c r="CF1164" s="4"/>
      <c r="CG1164" s="9"/>
      <c r="CH1164" s="35"/>
      <c r="CI1164" s="4"/>
      <c r="CJ1164" s="145"/>
      <c r="CK1164" s="4"/>
      <c r="CL1164" s="4"/>
      <c r="CM1164" s="4"/>
      <c r="CN1164" s="4"/>
      <c r="CP1164" s="29"/>
      <c r="CQ1164" s="33"/>
      <c r="CR1164" s="78"/>
      <c r="CS1164" s="78"/>
      <c r="CT1164" s="78"/>
      <c r="CU1164" s="78"/>
      <c r="CV1164" s="78"/>
      <c r="CW1164" s="78"/>
      <c r="CX1164" s="78"/>
      <c r="CY1164" s="78"/>
      <c r="CZ1164" s="78"/>
      <c r="DA1164" s="78"/>
      <c r="DB1164" s="78"/>
      <c r="DC1164" s="78"/>
      <c r="DD1164" s="78"/>
      <c r="DE1164" s="78"/>
      <c r="DF1164" s="78"/>
      <c r="DG1164" s="78"/>
      <c r="DH1164" s="78"/>
      <c r="DI1164" s="78"/>
      <c r="DJ1164" s="78"/>
      <c r="DK1164" s="78"/>
      <c r="DL1164" s="78"/>
      <c r="DM1164" s="78"/>
      <c r="DN1164" s="78"/>
      <c r="DO1164" s="78"/>
      <c r="DP1164" s="42"/>
      <c r="DQ1164" s="78"/>
      <c r="DR1164" s="101"/>
      <c r="DS1164" s="33"/>
      <c r="DT1164" s="29"/>
      <c r="DU1164" s="29"/>
      <c r="DV1164" s="29"/>
      <c r="DW1164" s="29"/>
      <c r="DX1164" s="29"/>
      <c r="DY1164" s="29"/>
      <c r="DZ1164" s="29"/>
      <c r="EA1164" s="29"/>
      <c r="EB1164" s="29"/>
      <c r="EC1164" s="29"/>
      <c r="ED1164" s="29"/>
      <c r="EE1164" s="29"/>
      <c r="EF1164" s="29"/>
      <c r="EG1164" s="29"/>
      <c r="EH1164" s="29"/>
      <c r="EI1164" s="29"/>
      <c r="EJ1164" s="29"/>
      <c r="EK1164" s="29"/>
      <c r="EL1164" s="29"/>
      <c r="EM1164" s="29"/>
      <c r="EN1164" s="29"/>
      <c r="EO1164" s="29"/>
      <c r="EP1164" s="29"/>
      <c r="EQ1164" s="29"/>
      <c r="ER1164" s="29"/>
      <c r="ES1164" s="29"/>
      <c r="ET1164" s="29"/>
      <c r="EU1164" s="29"/>
      <c r="EV1164" s="29"/>
      <c r="EW1164" s="29"/>
      <c r="EX1164" s="29"/>
      <c r="EY1164" s="29"/>
      <c r="EZ1164" s="29"/>
      <c r="FA1164" s="119"/>
      <c r="FB1164" s="119"/>
      <c r="FC1164" s="119"/>
      <c r="FD1164" s="119"/>
      <c r="FE1164" s="119"/>
      <c r="FF1164" s="119"/>
      <c r="FG1164" s="119"/>
      <c r="FH1164" s="119"/>
      <c r="FI1164" s="119"/>
    </row>
    <row r="1165" spans="1:165" s="45" customFormat="1" x14ac:dyDescent="0.25">
      <c r="A1165" s="29"/>
      <c r="B1165" s="35"/>
      <c r="C1165" s="35"/>
      <c r="D1165" s="4"/>
      <c r="E1165" s="35"/>
      <c r="F1165" s="4"/>
      <c r="G1165" s="35"/>
      <c r="I1165" s="35"/>
      <c r="K1165" s="11"/>
      <c r="M1165" s="4"/>
      <c r="N1165" s="46"/>
      <c r="P1165" s="35"/>
      <c r="Q1165" s="29"/>
      <c r="R1165" s="35"/>
      <c r="T1165" s="23"/>
      <c r="U1165" s="23"/>
      <c r="V1165" s="96"/>
      <c r="W1165" s="96"/>
      <c r="X1165" s="23"/>
      <c r="Y1165" s="96"/>
      <c r="Z1165" s="96"/>
      <c r="AA1165" s="23"/>
      <c r="AB1165" s="96"/>
      <c r="AC1165" s="96"/>
      <c r="AD1165" s="23"/>
      <c r="AE1165" s="96"/>
      <c r="AF1165" s="96"/>
      <c r="AG1165" s="23"/>
      <c r="AH1165" s="96"/>
      <c r="AI1165" s="96"/>
      <c r="AJ1165" s="23"/>
      <c r="AK1165" s="96"/>
      <c r="AL1165" s="96"/>
      <c r="AM1165" s="23"/>
      <c r="AN1165" s="96"/>
      <c r="AO1165" s="96"/>
      <c r="AP1165" s="23"/>
      <c r="AQ1165" s="96"/>
      <c r="AR1165" s="96"/>
      <c r="AS1165" s="23"/>
      <c r="AT1165" s="4"/>
      <c r="AU1165" s="4"/>
      <c r="AV1165" s="35"/>
      <c r="AW1165" s="4"/>
      <c r="AX1165" s="156"/>
      <c r="AY1165" s="104"/>
      <c r="AZ1165" s="7"/>
      <c r="BA1165" s="12"/>
      <c r="BB1165" s="12"/>
      <c r="BC1165" s="7"/>
      <c r="BD1165" s="12"/>
      <c r="BE1165" s="12"/>
      <c r="BF1165" s="4"/>
      <c r="BG1165" s="12"/>
      <c r="BH1165" s="36"/>
      <c r="BI1165" s="147"/>
      <c r="BJ1165" s="12"/>
      <c r="BK1165" s="36"/>
      <c r="BL1165" s="147"/>
      <c r="BM1165" s="12"/>
      <c r="BN1165" s="36"/>
      <c r="BO1165" s="147"/>
      <c r="BP1165" s="160"/>
      <c r="BQ1165" s="14"/>
      <c r="BR1165" s="4"/>
      <c r="BS1165" s="4"/>
      <c r="BU1165" s="147"/>
      <c r="BV1165" s="4"/>
      <c r="BW1165" s="4"/>
      <c r="BX1165" s="147"/>
      <c r="BY1165" s="4"/>
      <c r="CA1165" s="147"/>
      <c r="CB1165" s="4"/>
      <c r="CD1165" s="147"/>
      <c r="CF1165" s="4"/>
      <c r="CG1165" s="9"/>
      <c r="CH1165" s="35"/>
      <c r="CI1165" s="4"/>
      <c r="CJ1165" s="145"/>
      <c r="CK1165" s="4"/>
      <c r="CL1165" s="4"/>
      <c r="CM1165" s="4"/>
      <c r="CN1165" s="4"/>
      <c r="CP1165" s="29"/>
      <c r="CQ1165" s="33"/>
      <c r="CR1165" s="78"/>
      <c r="CS1165" s="78"/>
      <c r="CT1165" s="78"/>
      <c r="CU1165" s="78"/>
      <c r="CV1165" s="78"/>
      <c r="CW1165" s="78"/>
      <c r="CX1165" s="78"/>
      <c r="CY1165" s="78"/>
      <c r="CZ1165" s="78"/>
      <c r="DA1165" s="78"/>
      <c r="DB1165" s="78"/>
      <c r="DC1165" s="78"/>
      <c r="DD1165" s="78"/>
      <c r="DE1165" s="78"/>
      <c r="DF1165" s="78"/>
      <c r="DG1165" s="78"/>
      <c r="DH1165" s="78"/>
      <c r="DI1165" s="78"/>
      <c r="DJ1165" s="78"/>
      <c r="DK1165" s="78"/>
      <c r="DL1165" s="78"/>
      <c r="DM1165" s="78"/>
      <c r="DN1165" s="78"/>
      <c r="DO1165" s="78"/>
      <c r="DP1165" s="42"/>
      <c r="DQ1165" s="78"/>
      <c r="DR1165" s="101"/>
      <c r="DS1165" s="33"/>
      <c r="DT1165" s="29"/>
      <c r="DU1165" s="29"/>
      <c r="DV1165" s="29"/>
      <c r="DW1165" s="29"/>
      <c r="DX1165" s="29"/>
      <c r="DY1165" s="29"/>
      <c r="DZ1165" s="29"/>
      <c r="EA1165" s="29"/>
      <c r="EB1165" s="29"/>
      <c r="EC1165" s="29"/>
      <c r="ED1165" s="29"/>
      <c r="EE1165" s="29"/>
      <c r="EF1165" s="29"/>
      <c r="EG1165" s="29"/>
      <c r="EH1165" s="29"/>
      <c r="EI1165" s="29"/>
      <c r="EJ1165" s="29"/>
      <c r="EK1165" s="29"/>
      <c r="EL1165" s="29"/>
      <c r="EM1165" s="29"/>
      <c r="EN1165" s="29"/>
      <c r="EO1165" s="29"/>
      <c r="EP1165" s="29"/>
      <c r="EQ1165" s="29"/>
      <c r="ER1165" s="29"/>
      <c r="ES1165" s="29"/>
      <c r="ET1165" s="29"/>
      <c r="EU1165" s="29"/>
      <c r="EV1165" s="29"/>
      <c r="EW1165" s="29"/>
      <c r="EX1165" s="29"/>
      <c r="EY1165" s="29"/>
      <c r="EZ1165" s="29"/>
      <c r="FA1165" s="119"/>
      <c r="FB1165" s="119"/>
      <c r="FC1165" s="119"/>
      <c r="FD1165" s="119"/>
      <c r="FE1165" s="119"/>
      <c r="FF1165" s="119"/>
      <c r="FG1165" s="119"/>
      <c r="FH1165" s="119"/>
      <c r="FI1165" s="119"/>
    </row>
    <row r="1166" spans="1:165" s="45" customFormat="1" x14ac:dyDescent="0.25">
      <c r="A1166" s="29"/>
      <c r="B1166" s="35"/>
      <c r="C1166" s="35"/>
      <c r="D1166" s="4"/>
      <c r="E1166" s="35"/>
      <c r="F1166" s="4"/>
      <c r="G1166" s="35"/>
      <c r="I1166" s="35"/>
      <c r="K1166" s="11"/>
      <c r="M1166" s="4"/>
      <c r="N1166" s="46"/>
      <c r="P1166" s="35"/>
      <c r="Q1166" s="29"/>
      <c r="R1166" s="35"/>
      <c r="T1166" s="23"/>
      <c r="U1166" s="23"/>
      <c r="V1166" s="96"/>
      <c r="W1166" s="96"/>
      <c r="X1166" s="23"/>
      <c r="Y1166" s="96"/>
      <c r="Z1166" s="96"/>
      <c r="AA1166" s="23"/>
      <c r="AB1166" s="96"/>
      <c r="AC1166" s="96"/>
      <c r="AD1166" s="23"/>
      <c r="AE1166" s="96"/>
      <c r="AF1166" s="96"/>
      <c r="AG1166" s="23"/>
      <c r="AH1166" s="96"/>
      <c r="AI1166" s="96"/>
      <c r="AJ1166" s="23"/>
      <c r="AK1166" s="96"/>
      <c r="AL1166" s="96"/>
      <c r="AM1166" s="23"/>
      <c r="AN1166" s="96"/>
      <c r="AO1166" s="96"/>
      <c r="AP1166" s="23"/>
      <c r="AQ1166" s="96"/>
      <c r="AR1166" s="96"/>
      <c r="AS1166" s="23"/>
      <c r="AT1166" s="4"/>
      <c r="AU1166" s="4"/>
      <c r="AV1166" s="35"/>
      <c r="AW1166" s="4"/>
      <c r="AX1166" s="156"/>
      <c r="AY1166" s="104"/>
      <c r="AZ1166" s="7"/>
      <c r="BA1166" s="12"/>
      <c r="BB1166" s="12"/>
      <c r="BC1166" s="7"/>
      <c r="BD1166" s="12"/>
      <c r="BE1166" s="12"/>
      <c r="BF1166" s="4"/>
      <c r="BG1166" s="12"/>
      <c r="BH1166" s="36"/>
      <c r="BI1166" s="147"/>
      <c r="BJ1166" s="12"/>
      <c r="BK1166" s="36"/>
      <c r="BL1166" s="147"/>
      <c r="BM1166" s="12"/>
      <c r="BN1166" s="36"/>
      <c r="BO1166" s="147"/>
      <c r="BP1166" s="160"/>
      <c r="BQ1166" s="14"/>
      <c r="BR1166" s="4"/>
      <c r="BS1166" s="4"/>
      <c r="BU1166" s="147"/>
      <c r="BV1166" s="4"/>
      <c r="BW1166" s="4"/>
      <c r="BX1166" s="147"/>
      <c r="BY1166" s="4"/>
      <c r="CA1166" s="147"/>
      <c r="CB1166" s="4"/>
      <c r="CD1166" s="147"/>
      <c r="CF1166" s="4"/>
      <c r="CG1166" s="9"/>
      <c r="CH1166" s="35"/>
      <c r="CI1166" s="4"/>
      <c r="CJ1166" s="145"/>
      <c r="CK1166" s="4"/>
      <c r="CL1166" s="4"/>
      <c r="CM1166" s="4"/>
      <c r="CN1166" s="4"/>
      <c r="CP1166" s="29"/>
      <c r="CQ1166" s="33"/>
      <c r="CR1166" s="78"/>
      <c r="CS1166" s="78"/>
      <c r="CT1166" s="78"/>
      <c r="CU1166" s="78"/>
      <c r="CV1166" s="78"/>
      <c r="CW1166" s="78"/>
      <c r="CX1166" s="78"/>
      <c r="CY1166" s="78"/>
      <c r="CZ1166" s="78"/>
      <c r="DA1166" s="78"/>
      <c r="DB1166" s="78"/>
      <c r="DC1166" s="78"/>
      <c r="DD1166" s="78"/>
      <c r="DE1166" s="78"/>
      <c r="DF1166" s="78"/>
      <c r="DG1166" s="78"/>
      <c r="DH1166" s="78"/>
      <c r="DI1166" s="78"/>
      <c r="DJ1166" s="78"/>
      <c r="DK1166" s="78"/>
      <c r="DL1166" s="78"/>
      <c r="DM1166" s="78"/>
      <c r="DN1166" s="78"/>
      <c r="DO1166" s="78"/>
      <c r="DP1166" s="42"/>
      <c r="DQ1166" s="78"/>
      <c r="DR1166" s="101"/>
      <c r="DS1166" s="33"/>
      <c r="DT1166" s="29"/>
      <c r="DU1166" s="29"/>
      <c r="DV1166" s="29"/>
      <c r="DW1166" s="29"/>
      <c r="DX1166" s="29"/>
      <c r="DY1166" s="29"/>
      <c r="DZ1166" s="29"/>
      <c r="EA1166" s="29"/>
      <c r="EB1166" s="29"/>
      <c r="EC1166" s="29"/>
      <c r="ED1166" s="29"/>
      <c r="EE1166" s="29"/>
      <c r="EF1166" s="29"/>
      <c r="EG1166" s="29"/>
      <c r="EH1166" s="29"/>
      <c r="EI1166" s="29"/>
      <c r="EJ1166" s="29"/>
      <c r="EK1166" s="29"/>
      <c r="EL1166" s="29"/>
      <c r="EM1166" s="29"/>
      <c r="EN1166" s="29"/>
      <c r="EO1166" s="29"/>
      <c r="EP1166" s="29"/>
      <c r="EQ1166" s="29"/>
      <c r="ER1166" s="29"/>
      <c r="ES1166" s="29"/>
      <c r="ET1166" s="29"/>
      <c r="EU1166" s="29"/>
      <c r="EV1166" s="29"/>
      <c r="EW1166" s="29"/>
      <c r="EX1166" s="29"/>
      <c r="EY1166" s="29"/>
      <c r="EZ1166" s="29"/>
      <c r="FA1166" s="119"/>
      <c r="FB1166" s="119"/>
      <c r="FC1166" s="119"/>
      <c r="FD1166" s="119"/>
      <c r="FE1166" s="119"/>
      <c r="FF1166" s="119"/>
      <c r="FG1166" s="119"/>
      <c r="FH1166" s="119"/>
      <c r="FI1166" s="119"/>
    </row>
    <row r="1167" spans="1:165" s="45" customFormat="1" x14ac:dyDescent="0.25">
      <c r="A1167" s="29"/>
      <c r="B1167" s="35"/>
      <c r="C1167" s="35"/>
      <c r="D1167" s="4"/>
      <c r="E1167" s="35"/>
      <c r="F1167" s="4"/>
      <c r="G1167" s="35"/>
      <c r="I1167" s="35"/>
      <c r="K1167" s="11"/>
      <c r="M1167" s="4"/>
      <c r="N1167" s="46"/>
      <c r="P1167" s="35"/>
      <c r="Q1167" s="29"/>
      <c r="R1167" s="35"/>
      <c r="T1167" s="23"/>
      <c r="U1167" s="23"/>
      <c r="V1167" s="96"/>
      <c r="W1167" s="96"/>
      <c r="X1167" s="23"/>
      <c r="Y1167" s="96"/>
      <c r="Z1167" s="96"/>
      <c r="AA1167" s="23"/>
      <c r="AB1167" s="96"/>
      <c r="AC1167" s="96"/>
      <c r="AD1167" s="23"/>
      <c r="AE1167" s="96"/>
      <c r="AF1167" s="96"/>
      <c r="AG1167" s="23"/>
      <c r="AH1167" s="96"/>
      <c r="AI1167" s="96"/>
      <c r="AJ1167" s="23"/>
      <c r="AK1167" s="96"/>
      <c r="AL1167" s="96"/>
      <c r="AM1167" s="23"/>
      <c r="AN1167" s="96"/>
      <c r="AO1167" s="96"/>
      <c r="AP1167" s="23"/>
      <c r="AQ1167" s="96"/>
      <c r="AR1167" s="96"/>
      <c r="AS1167" s="23"/>
      <c r="AT1167" s="4"/>
      <c r="AU1167" s="4"/>
      <c r="AV1167" s="35"/>
      <c r="AW1167" s="4"/>
      <c r="AX1167" s="156"/>
      <c r="AY1167" s="104"/>
      <c r="AZ1167" s="7"/>
      <c r="BA1167" s="12"/>
      <c r="BB1167" s="12"/>
      <c r="BC1167" s="7"/>
      <c r="BD1167" s="12"/>
      <c r="BE1167" s="12"/>
      <c r="BF1167" s="4"/>
      <c r="BG1167" s="12"/>
      <c r="BH1167" s="36"/>
      <c r="BI1167" s="147"/>
      <c r="BJ1167" s="12"/>
      <c r="BK1167" s="36"/>
      <c r="BL1167" s="147"/>
      <c r="BM1167" s="12"/>
      <c r="BN1167" s="36"/>
      <c r="BO1167" s="147"/>
      <c r="BP1167" s="160"/>
      <c r="BQ1167" s="14"/>
      <c r="BR1167" s="4"/>
      <c r="BS1167" s="4"/>
      <c r="BU1167" s="147"/>
      <c r="BV1167" s="4"/>
      <c r="BW1167" s="4"/>
      <c r="BX1167" s="147"/>
      <c r="BY1167" s="4"/>
      <c r="CA1167" s="147"/>
      <c r="CB1167" s="4"/>
      <c r="CD1167" s="147"/>
      <c r="CF1167" s="4"/>
      <c r="CG1167" s="9"/>
      <c r="CH1167" s="35"/>
      <c r="CI1167" s="4"/>
      <c r="CJ1167" s="145"/>
      <c r="CK1167" s="4"/>
      <c r="CL1167" s="4"/>
      <c r="CM1167" s="4"/>
      <c r="CN1167" s="4"/>
      <c r="CP1167" s="29"/>
      <c r="CQ1167" s="33"/>
      <c r="CR1167" s="78"/>
      <c r="CS1167" s="78"/>
      <c r="CT1167" s="78"/>
      <c r="CU1167" s="78"/>
      <c r="CV1167" s="78"/>
      <c r="CW1167" s="78"/>
      <c r="CX1167" s="78"/>
      <c r="CY1167" s="78"/>
      <c r="CZ1167" s="78"/>
      <c r="DA1167" s="78"/>
      <c r="DB1167" s="78"/>
      <c r="DC1167" s="78"/>
      <c r="DD1167" s="78"/>
      <c r="DE1167" s="78"/>
      <c r="DF1167" s="78"/>
      <c r="DG1167" s="78"/>
      <c r="DH1167" s="78"/>
      <c r="DI1167" s="78"/>
      <c r="DJ1167" s="78"/>
      <c r="DK1167" s="78"/>
      <c r="DL1167" s="78"/>
      <c r="DM1167" s="78"/>
      <c r="DN1167" s="78"/>
      <c r="DO1167" s="78"/>
      <c r="DP1167" s="42"/>
      <c r="DQ1167" s="78"/>
      <c r="DR1167" s="101"/>
      <c r="DS1167" s="33"/>
      <c r="DT1167" s="29"/>
      <c r="DU1167" s="29"/>
      <c r="DV1167" s="29"/>
      <c r="DW1167" s="29"/>
      <c r="DX1167" s="29"/>
      <c r="DY1167" s="29"/>
      <c r="DZ1167" s="29"/>
      <c r="EA1167" s="29"/>
      <c r="EB1167" s="29"/>
      <c r="EC1167" s="29"/>
      <c r="ED1167" s="29"/>
      <c r="EE1167" s="29"/>
      <c r="EF1167" s="29"/>
      <c r="EG1167" s="29"/>
      <c r="EH1167" s="29"/>
      <c r="EI1167" s="29"/>
      <c r="EJ1167" s="29"/>
      <c r="EK1167" s="29"/>
      <c r="EL1167" s="29"/>
      <c r="EM1167" s="29"/>
      <c r="EN1167" s="29"/>
      <c r="EO1167" s="29"/>
      <c r="EP1167" s="29"/>
      <c r="EQ1167" s="29"/>
      <c r="ER1167" s="29"/>
      <c r="ES1167" s="29"/>
      <c r="ET1167" s="29"/>
      <c r="EU1167" s="29"/>
      <c r="EV1167" s="29"/>
      <c r="EW1167" s="29"/>
      <c r="EX1167" s="29"/>
      <c r="EY1167" s="29"/>
      <c r="EZ1167" s="29"/>
      <c r="FA1167" s="119"/>
      <c r="FB1167" s="119"/>
      <c r="FC1167" s="119"/>
      <c r="FD1167" s="119"/>
      <c r="FE1167" s="119"/>
      <c r="FF1167" s="119"/>
      <c r="FG1167" s="119"/>
      <c r="FH1167" s="119"/>
      <c r="FI1167" s="119"/>
    </row>
    <row r="1168" spans="1:165" s="45" customFormat="1" x14ac:dyDescent="0.25">
      <c r="A1168" s="29"/>
      <c r="B1168" s="35"/>
      <c r="C1168" s="35"/>
      <c r="D1168" s="4"/>
      <c r="E1168" s="35"/>
      <c r="F1168" s="4"/>
      <c r="G1168" s="35"/>
      <c r="I1168" s="35"/>
      <c r="K1168" s="11"/>
      <c r="M1168" s="4"/>
      <c r="N1168" s="46"/>
      <c r="P1168" s="35"/>
      <c r="Q1168" s="29"/>
      <c r="R1168" s="35"/>
      <c r="T1168" s="23"/>
      <c r="U1168" s="23"/>
      <c r="V1168" s="96"/>
      <c r="W1168" s="96"/>
      <c r="X1168" s="23"/>
      <c r="Y1168" s="96"/>
      <c r="Z1168" s="96"/>
      <c r="AA1168" s="23"/>
      <c r="AB1168" s="96"/>
      <c r="AC1168" s="96"/>
      <c r="AD1168" s="23"/>
      <c r="AE1168" s="96"/>
      <c r="AF1168" s="96"/>
      <c r="AG1168" s="23"/>
      <c r="AH1168" s="96"/>
      <c r="AI1168" s="96"/>
      <c r="AJ1168" s="23"/>
      <c r="AK1168" s="96"/>
      <c r="AL1168" s="96"/>
      <c r="AM1168" s="23"/>
      <c r="AN1168" s="96"/>
      <c r="AO1168" s="96"/>
      <c r="AP1168" s="23"/>
      <c r="AQ1168" s="96"/>
      <c r="AR1168" s="96"/>
      <c r="AS1168" s="23"/>
      <c r="AT1168" s="4"/>
      <c r="AU1168" s="4"/>
      <c r="AV1168" s="35"/>
      <c r="AW1168" s="4"/>
      <c r="AX1168" s="156"/>
      <c r="AY1168" s="104"/>
      <c r="AZ1168" s="7"/>
      <c r="BA1168" s="12"/>
      <c r="BB1168" s="12"/>
      <c r="BC1168" s="7"/>
      <c r="BD1168" s="12"/>
      <c r="BE1168" s="12"/>
      <c r="BF1168" s="4"/>
      <c r="BG1168" s="12"/>
      <c r="BH1168" s="36"/>
      <c r="BI1168" s="147"/>
      <c r="BJ1168" s="12"/>
      <c r="BK1168" s="36"/>
      <c r="BL1168" s="147"/>
      <c r="BM1168" s="12"/>
      <c r="BN1168" s="36"/>
      <c r="BO1168" s="147"/>
      <c r="BP1168" s="160"/>
      <c r="BQ1168" s="14"/>
      <c r="BR1168" s="4"/>
      <c r="BS1168" s="4"/>
      <c r="BU1168" s="147"/>
      <c r="BV1168" s="4"/>
      <c r="BW1168" s="4"/>
      <c r="BX1168" s="147"/>
      <c r="BY1168" s="4"/>
      <c r="CA1168" s="147"/>
      <c r="CB1168" s="4"/>
      <c r="CD1168" s="147"/>
      <c r="CF1168" s="4"/>
      <c r="CG1168" s="9"/>
      <c r="CH1168" s="35"/>
      <c r="CI1168" s="4"/>
      <c r="CJ1168" s="145"/>
      <c r="CK1168" s="4"/>
      <c r="CL1168" s="4"/>
      <c r="CM1168" s="4"/>
      <c r="CN1168" s="4"/>
      <c r="CP1168" s="29"/>
      <c r="CQ1168" s="33"/>
      <c r="CR1168" s="78"/>
      <c r="CS1168" s="78"/>
      <c r="CT1168" s="78"/>
      <c r="CU1168" s="78"/>
      <c r="CV1168" s="78"/>
      <c r="CW1168" s="78"/>
      <c r="CX1168" s="78"/>
      <c r="CY1168" s="78"/>
      <c r="CZ1168" s="78"/>
      <c r="DA1168" s="78"/>
      <c r="DB1168" s="78"/>
      <c r="DC1168" s="78"/>
      <c r="DD1168" s="78"/>
      <c r="DE1168" s="78"/>
      <c r="DF1168" s="78"/>
      <c r="DG1168" s="78"/>
      <c r="DH1168" s="78"/>
      <c r="DI1168" s="78"/>
      <c r="DJ1168" s="78"/>
      <c r="DK1168" s="78"/>
      <c r="DL1168" s="78"/>
      <c r="DM1168" s="78"/>
      <c r="DN1168" s="78"/>
      <c r="DO1168" s="78"/>
      <c r="DP1168" s="42"/>
      <c r="DQ1168" s="78"/>
      <c r="DR1168" s="101"/>
      <c r="DS1168" s="33"/>
      <c r="DT1168" s="29"/>
      <c r="DU1168" s="29"/>
      <c r="DV1168" s="29"/>
      <c r="DW1168" s="29"/>
      <c r="DX1168" s="29"/>
      <c r="DY1168" s="29"/>
      <c r="DZ1168" s="29"/>
      <c r="EA1168" s="29"/>
      <c r="EB1168" s="29"/>
      <c r="EC1168" s="29"/>
      <c r="ED1168" s="29"/>
      <c r="EE1168" s="29"/>
      <c r="EF1168" s="29"/>
      <c r="EG1168" s="29"/>
      <c r="EH1168" s="29"/>
      <c r="EI1168" s="29"/>
      <c r="EJ1168" s="29"/>
      <c r="EK1168" s="29"/>
      <c r="EL1168" s="29"/>
      <c r="EM1168" s="29"/>
      <c r="EN1168" s="29"/>
      <c r="EO1168" s="29"/>
      <c r="EP1168" s="29"/>
      <c r="EQ1168" s="29"/>
      <c r="ER1168" s="29"/>
      <c r="ES1168" s="29"/>
      <c r="ET1168" s="29"/>
      <c r="EU1168" s="29"/>
      <c r="EV1168" s="29"/>
      <c r="EW1168" s="29"/>
      <c r="EX1168" s="29"/>
      <c r="EY1168" s="29"/>
      <c r="EZ1168" s="29"/>
      <c r="FA1168" s="119"/>
      <c r="FB1168" s="119"/>
      <c r="FC1168" s="119"/>
      <c r="FD1168" s="119"/>
      <c r="FE1168" s="119"/>
      <c r="FF1168" s="119"/>
      <c r="FG1168" s="119"/>
      <c r="FH1168" s="119"/>
      <c r="FI1168" s="119"/>
    </row>
    <row r="1169" spans="1:165" s="45" customFormat="1" x14ac:dyDescent="0.25">
      <c r="A1169" s="29"/>
      <c r="B1169" s="35"/>
      <c r="C1169" s="35"/>
      <c r="D1169" s="4"/>
      <c r="E1169" s="35"/>
      <c r="F1169" s="4"/>
      <c r="G1169" s="35"/>
      <c r="I1169" s="35"/>
      <c r="K1169" s="11"/>
      <c r="M1169" s="4"/>
      <c r="N1169" s="46"/>
      <c r="P1169" s="35"/>
      <c r="Q1169" s="29"/>
      <c r="R1169" s="35"/>
      <c r="T1169" s="23"/>
      <c r="U1169" s="23"/>
      <c r="V1169" s="96"/>
      <c r="W1169" s="96"/>
      <c r="X1169" s="23"/>
      <c r="Y1169" s="96"/>
      <c r="Z1169" s="96"/>
      <c r="AA1169" s="23"/>
      <c r="AB1169" s="96"/>
      <c r="AC1169" s="96"/>
      <c r="AD1169" s="23"/>
      <c r="AE1169" s="96"/>
      <c r="AF1169" s="96"/>
      <c r="AG1169" s="23"/>
      <c r="AH1169" s="96"/>
      <c r="AI1169" s="96"/>
      <c r="AJ1169" s="23"/>
      <c r="AK1169" s="96"/>
      <c r="AL1169" s="96"/>
      <c r="AM1169" s="23"/>
      <c r="AN1169" s="96"/>
      <c r="AO1169" s="96"/>
      <c r="AP1169" s="23"/>
      <c r="AQ1169" s="96"/>
      <c r="AR1169" s="96"/>
      <c r="AS1169" s="23"/>
      <c r="AT1169" s="4"/>
      <c r="AU1169" s="4"/>
      <c r="AV1169" s="35"/>
      <c r="AW1169" s="4"/>
      <c r="AX1169" s="156"/>
      <c r="AY1169" s="104"/>
      <c r="AZ1169" s="7"/>
      <c r="BA1169" s="12"/>
      <c r="BB1169" s="12"/>
      <c r="BC1169" s="7"/>
      <c r="BD1169" s="12"/>
      <c r="BE1169" s="12"/>
      <c r="BF1169" s="4"/>
      <c r="BG1169" s="12"/>
      <c r="BH1169" s="36"/>
      <c r="BI1169" s="147"/>
      <c r="BJ1169" s="12"/>
      <c r="BK1169" s="36"/>
      <c r="BL1169" s="147"/>
      <c r="BM1169" s="12"/>
      <c r="BN1169" s="36"/>
      <c r="BO1169" s="147"/>
      <c r="BP1169" s="160"/>
      <c r="BQ1169" s="14"/>
      <c r="BR1169" s="4"/>
      <c r="BS1169" s="4"/>
      <c r="BU1169" s="147"/>
      <c r="BV1169" s="4"/>
      <c r="BW1169" s="4"/>
      <c r="BX1169" s="147"/>
      <c r="BY1169" s="4"/>
      <c r="CA1169" s="147"/>
      <c r="CB1169" s="4"/>
      <c r="CD1169" s="147"/>
      <c r="CF1169" s="4"/>
      <c r="CG1169" s="9"/>
      <c r="CH1169" s="35"/>
      <c r="CI1169" s="4"/>
      <c r="CJ1169" s="145"/>
      <c r="CK1169" s="4"/>
      <c r="CL1169" s="4"/>
      <c r="CM1169" s="4"/>
      <c r="CN1169" s="4"/>
      <c r="CP1169" s="29"/>
      <c r="CQ1169" s="33"/>
      <c r="CR1169" s="78"/>
      <c r="CS1169" s="78"/>
      <c r="CT1169" s="78"/>
      <c r="CU1169" s="78"/>
      <c r="CV1169" s="78"/>
      <c r="CW1169" s="78"/>
      <c r="CX1169" s="78"/>
      <c r="CY1169" s="78"/>
      <c r="CZ1169" s="78"/>
      <c r="DA1169" s="78"/>
      <c r="DB1169" s="78"/>
      <c r="DC1169" s="78"/>
      <c r="DD1169" s="78"/>
      <c r="DE1169" s="78"/>
      <c r="DF1169" s="78"/>
      <c r="DG1169" s="78"/>
      <c r="DH1169" s="78"/>
      <c r="DI1169" s="78"/>
      <c r="DJ1169" s="78"/>
      <c r="DK1169" s="78"/>
      <c r="DL1169" s="78"/>
      <c r="DM1169" s="78"/>
      <c r="DN1169" s="78"/>
      <c r="DO1169" s="78"/>
      <c r="DP1169" s="42"/>
      <c r="DQ1169" s="78"/>
      <c r="DR1169" s="101"/>
      <c r="DS1169" s="33"/>
      <c r="DT1169" s="29"/>
      <c r="DU1169" s="29"/>
      <c r="DV1169" s="29"/>
      <c r="DW1169" s="29"/>
      <c r="DX1169" s="29"/>
      <c r="DY1169" s="29"/>
      <c r="DZ1169" s="29"/>
      <c r="EA1169" s="29"/>
      <c r="EB1169" s="29"/>
      <c r="EC1169" s="29"/>
      <c r="ED1169" s="29"/>
      <c r="EE1169" s="29"/>
      <c r="EF1169" s="29"/>
      <c r="EG1169" s="29"/>
      <c r="EH1169" s="29"/>
      <c r="EI1169" s="29"/>
      <c r="EJ1169" s="29"/>
      <c r="EK1169" s="29"/>
      <c r="EL1169" s="29"/>
      <c r="EM1169" s="29"/>
      <c r="EN1169" s="29"/>
      <c r="EO1169" s="29"/>
      <c r="EP1169" s="29"/>
      <c r="EQ1169" s="29"/>
      <c r="ER1169" s="29"/>
      <c r="ES1169" s="29"/>
      <c r="ET1169" s="29"/>
      <c r="EU1169" s="29"/>
      <c r="EV1169" s="29"/>
      <c r="EW1169" s="29"/>
      <c r="EX1169" s="29"/>
      <c r="EY1169" s="29"/>
      <c r="EZ1169" s="29"/>
      <c r="FA1169" s="119"/>
      <c r="FB1169" s="119"/>
      <c r="FC1169" s="119"/>
      <c r="FD1169" s="119"/>
      <c r="FE1169" s="119"/>
      <c r="FF1169" s="119"/>
      <c r="FG1169" s="119"/>
      <c r="FH1169" s="119"/>
      <c r="FI1169" s="119"/>
    </row>
    <row r="1170" spans="1:165" s="45" customFormat="1" x14ac:dyDescent="0.25">
      <c r="A1170" s="29"/>
      <c r="B1170" s="35"/>
      <c r="C1170" s="35"/>
      <c r="D1170" s="4"/>
      <c r="E1170" s="35"/>
      <c r="F1170" s="4"/>
      <c r="G1170" s="35"/>
      <c r="I1170" s="35"/>
      <c r="K1170" s="11"/>
      <c r="M1170" s="4"/>
      <c r="N1170" s="46"/>
      <c r="P1170" s="35"/>
      <c r="Q1170" s="29"/>
      <c r="R1170" s="35"/>
      <c r="T1170" s="23"/>
      <c r="U1170" s="23"/>
      <c r="V1170" s="96"/>
      <c r="W1170" s="96"/>
      <c r="X1170" s="23"/>
      <c r="Y1170" s="96"/>
      <c r="Z1170" s="96"/>
      <c r="AA1170" s="23"/>
      <c r="AB1170" s="96"/>
      <c r="AC1170" s="96"/>
      <c r="AD1170" s="23"/>
      <c r="AE1170" s="96"/>
      <c r="AF1170" s="96"/>
      <c r="AG1170" s="23"/>
      <c r="AH1170" s="96"/>
      <c r="AI1170" s="96"/>
      <c r="AJ1170" s="23"/>
      <c r="AK1170" s="96"/>
      <c r="AL1170" s="96"/>
      <c r="AM1170" s="23"/>
      <c r="AN1170" s="96"/>
      <c r="AO1170" s="96"/>
      <c r="AP1170" s="23"/>
      <c r="AQ1170" s="96"/>
      <c r="AR1170" s="96"/>
      <c r="AS1170" s="23"/>
      <c r="AT1170" s="4"/>
      <c r="AU1170" s="4"/>
      <c r="AV1170" s="35"/>
      <c r="AW1170" s="4"/>
      <c r="AX1170" s="156"/>
      <c r="AY1170" s="104"/>
      <c r="AZ1170" s="7"/>
      <c r="BA1170" s="12"/>
      <c r="BB1170" s="12"/>
      <c r="BC1170" s="7"/>
      <c r="BD1170" s="12"/>
      <c r="BE1170" s="12"/>
      <c r="BF1170" s="4"/>
      <c r="BG1170" s="12"/>
      <c r="BH1170" s="36"/>
      <c r="BI1170" s="147"/>
      <c r="BJ1170" s="12"/>
      <c r="BK1170" s="36"/>
      <c r="BL1170" s="147"/>
      <c r="BM1170" s="12"/>
      <c r="BN1170" s="36"/>
      <c r="BO1170" s="147"/>
      <c r="BP1170" s="160"/>
      <c r="BQ1170" s="14"/>
      <c r="BR1170" s="4"/>
      <c r="BS1170" s="4"/>
      <c r="BU1170" s="147"/>
      <c r="BV1170" s="4"/>
      <c r="BW1170" s="4"/>
      <c r="BX1170" s="147"/>
      <c r="BY1170" s="4"/>
      <c r="CA1170" s="147"/>
      <c r="CB1170" s="4"/>
      <c r="CD1170" s="147"/>
      <c r="CF1170" s="4"/>
      <c r="CG1170" s="9"/>
      <c r="CH1170" s="35"/>
      <c r="CI1170" s="4"/>
      <c r="CJ1170" s="145"/>
      <c r="CK1170" s="4"/>
      <c r="CL1170" s="4"/>
      <c r="CM1170" s="4"/>
      <c r="CN1170" s="4"/>
      <c r="CP1170" s="29"/>
      <c r="CQ1170" s="33"/>
      <c r="CR1170" s="78"/>
      <c r="CS1170" s="78"/>
      <c r="CT1170" s="78"/>
      <c r="CU1170" s="78"/>
      <c r="CV1170" s="78"/>
      <c r="CW1170" s="78"/>
      <c r="CX1170" s="78"/>
      <c r="CY1170" s="78"/>
      <c r="CZ1170" s="78"/>
      <c r="DA1170" s="78"/>
      <c r="DB1170" s="78"/>
      <c r="DC1170" s="78"/>
      <c r="DD1170" s="78"/>
      <c r="DE1170" s="78"/>
      <c r="DF1170" s="78"/>
      <c r="DG1170" s="78"/>
      <c r="DH1170" s="78"/>
      <c r="DI1170" s="78"/>
      <c r="DJ1170" s="78"/>
      <c r="DK1170" s="78"/>
      <c r="DL1170" s="78"/>
      <c r="DM1170" s="78"/>
      <c r="DN1170" s="78"/>
      <c r="DO1170" s="78"/>
      <c r="DP1170" s="42"/>
      <c r="DQ1170" s="78"/>
      <c r="DR1170" s="101"/>
      <c r="DS1170" s="33"/>
      <c r="DT1170" s="29"/>
      <c r="DU1170" s="29"/>
      <c r="DV1170" s="29"/>
      <c r="DW1170" s="29"/>
      <c r="DX1170" s="29"/>
      <c r="DY1170" s="29"/>
      <c r="DZ1170" s="29"/>
      <c r="EA1170" s="29"/>
      <c r="EB1170" s="29"/>
      <c r="EC1170" s="29"/>
      <c r="ED1170" s="29"/>
      <c r="EE1170" s="29"/>
      <c r="EF1170" s="29"/>
      <c r="EG1170" s="29"/>
      <c r="EH1170" s="29"/>
      <c r="EI1170" s="29"/>
      <c r="EJ1170" s="29"/>
      <c r="EK1170" s="29"/>
      <c r="EL1170" s="29"/>
      <c r="EM1170" s="29"/>
      <c r="EN1170" s="29"/>
      <c r="EO1170" s="29"/>
      <c r="EP1170" s="29"/>
      <c r="EQ1170" s="29"/>
      <c r="ER1170" s="29"/>
      <c r="ES1170" s="29"/>
      <c r="ET1170" s="29"/>
      <c r="EU1170" s="29"/>
      <c r="EV1170" s="29"/>
      <c r="EW1170" s="29"/>
      <c r="EX1170" s="29"/>
      <c r="EY1170" s="29"/>
      <c r="EZ1170" s="29"/>
      <c r="FA1170" s="119"/>
      <c r="FB1170" s="119"/>
      <c r="FC1170" s="119"/>
      <c r="FD1170" s="119"/>
      <c r="FE1170" s="119"/>
      <c r="FF1170" s="119"/>
      <c r="FG1170" s="119"/>
      <c r="FH1170" s="119"/>
      <c r="FI1170" s="119"/>
    </row>
    <row r="1171" spans="1:165" s="45" customFormat="1" x14ac:dyDescent="0.25">
      <c r="A1171" s="29"/>
      <c r="B1171" s="35"/>
      <c r="C1171" s="35"/>
      <c r="D1171" s="4"/>
      <c r="E1171" s="35"/>
      <c r="F1171" s="4"/>
      <c r="G1171" s="35"/>
      <c r="I1171" s="35"/>
      <c r="K1171" s="11"/>
      <c r="M1171" s="4"/>
      <c r="N1171" s="46"/>
      <c r="P1171" s="35"/>
      <c r="Q1171" s="29"/>
      <c r="R1171" s="35"/>
      <c r="T1171" s="23"/>
      <c r="U1171" s="23"/>
      <c r="V1171" s="96"/>
      <c r="W1171" s="96"/>
      <c r="X1171" s="23"/>
      <c r="Y1171" s="96"/>
      <c r="Z1171" s="96"/>
      <c r="AA1171" s="23"/>
      <c r="AB1171" s="96"/>
      <c r="AC1171" s="96"/>
      <c r="AD1171" s="23"/>
      <c r="AE1171" s="96"/>
      <c r="AF1171" s="96"/>
      <c r="AG1171" s="23"/>
      <c r="AH1171" s="96"/>
      <c r="AI1171" s="96"/>
      <c r="AJ1171" s="23"/>
      <c r="AK1171" s="96"/>
      <c r="AL1171" s="96"/>
      <c r="AM1171" s="23"/>
      <c r="AN1171" s="96"/>
      <c r="AO1171" s="96"/>
      <c r="AP1171" s="23"/>
      <c r="AQ1171" s="96"/>
      <c r="AR1171" s="96"/>
      <c r="AS1171" s="23"/>
      <c r="AT1171" s="4"/>
      <c r="AU1171" s="4"/>
      <c r="AV1171" s="35"/>
      <c r="AW1171" s="4"/>
      <c r="AX1171" s="156"/>
      <c r="AY1171" s="104"/>
      <c r="AZ1171" s="7"/>
      <c r="BA1171" s="12"/>
      <c r="BB1171" s="12"/>
      <c r="BC1171" s="7"/>
      <c r="BD1171" s="12"/>
      <c r="BE1171" s="12"/>
      <c r="BF1171" s="4"/>
      <c r="BG1171" s="12"/>
      <c r="BH1171" s="36"/>
      <c r="BI1171" s="147"/>
      <c r="BJ1171" s="12"/>
      <c r="BK1171" s="36"/>
      <c r="BL1171" s="147"/>
      <c r="BM1171" s="12"/>
      <c r="BN1171" s="36"/>
      <c r="BO1171" s="147"/>
      <c r="BP1171" s="160"/>
      <c r="BQ1171" s="14"/>
      <c r="BR1171" s="4"/>
      <c r="BS1171" s="4"/>
      <c r="BU1171" s="147"/>
      <c r="BV1171" s="4"/>
      <c r="BW1171" s="4"/>
      <c r="BX1171" s="147"/>
      <c r="BY1171" s="4"/>
      <c r="CA1171" s="147"/>
      <c r="CB1171" s="4"/>
      <c r="CD1171" s="147"/>
      <c r="CF1171" s="4"/>
      <c r="CG1171" s="9"/>
      <c r="CH1171" s="35"/>
      <c r="CI1171" s="4"/>
      <c r="CJ1171" s="145"/>
      <c r="CK1171" s="4"/>
      <c r="CL1171" s="4"/>
      <c r="CM1171" s="4"/>
      <c r="CN1171" s="4"/>
      <c r="CP1171" s="29"/>
      <c r="CQ1171" s="33"/>
      <c r="CR1171" s="78"/>
      <c r="CS1171" s="78"/>
      <c r="CT1171" s="78"/>
      <c r="CU1171" s="78"/>
      <c r="CV1171" s="78"/>
      <c r="CW1171" s="78"/>
      <c r="CX1171" s="78"/>
      <c r="CY1171" s="78"/>
      <c r="CZ1171" s="78"/>
      <c r="DA1171" s="78"/>
      <c r="DB1171" s="78"/>
      <c r="DC1171" s="78"/>
      <c r="DD1171" s="78"/>
      <c r="DE1171" s="78"/>
      <c r="DF1171" s="78"/>
      <c r="DG1171" s="78"/>
      <c r="DH1171" s="78"/>
      <c r="DI1171" s="78"/>
      <c r="DJ1171" s="78"/>
      <c r="DK1171" s="78"/>
      <c r="DL1171" s="78"/>
      <c r="DM1171" s="78"/>
      <c r="DN1171" s="78"/>
      <c r="DO1171" s="78"/>
      <c r="DP1171" s="42"/>
      <c r="DQ1171" s="78"/>
      <c r="DR1171" s="101"/>
      <c r="DS1171" s="33"/>
      <c r="DT1171" s="29"/>
      <c r="DU1171" s="29"/>
      <c r="DV1171" s="29"/>
      <c r="DW1171" s="29"/>
      <c r="DX1171" s="29"/>
      <c r="DY1171" s="29"/>
      <c r="DZ1171" s="29"/>
      <c r="EA1171" s="29"/>
      <c r="EB1171" s="29"/>
      <c r="EC1171" s="29"/>
      <c r="ED1171" s="29"/>
      <c r="EE1171" s="29"/>
      <c r="EF1171" s="29"/>
      <c r="EG1171" s="29"/>
      <c r="EH1171" s="29"/>
      <c r="EI1171" s="29"/>
      <c r="EJ1171" s="29"/>
      <c r="EK1171" s="29"/>
      <c r="EL1171" s="29"/>
      <c r="EM1171" s="29"/>
      <c r="EN1171" s="29"/>
      <c r="EO1171" s="29"/>
      <c r="EP1171" s="29"/>
      <c r="EQ1171" s="29"/>
      <c r="ER1171" s="29"/>
      <c r="ES1171" s="29"/>
      <c r="ET1171" s="29"/>
      <c r="EU1171" s="29"/>
      <c r="EV1171" s="29"/>
      <c r="EW1171" s="29"/>
      <c r="EX1171" s="29"/>
      <c r="EY1171" s="29"/>
      <c r="EZ1171" s="29"/>
      <c r="FA1171" s="119"/>
      <c r="FB1171" s="119"/>
      <c r="FC1171" s="119"/>
      <c r="FD1171" s="119"/>
      <c r="FE1171" s="119"/>
      <c r="FF1171" s="119"/>
      <c r="FG1171" s="119"/>
      <c r="FH1171" s="119"/>
      <c r="FI1171" s="119"/>
    </row>
    <row r="1172" spans="1:165" s="45" customFormat="1" x14ac:dyDescent="0.25">
      <c r="A1172" s="29"/>
      <c r="B1172" s="35"/>
      <c r="C1172" s="35"/>
      <c r="D1172" s="4"/>
      <c r="E1172" s="35"/>
      <c r="F1172" s="4"/>
      <c r="G1172" s="35"/>
      <c r="I1172" s="35"/>
      <c r="K1172" s="11"/>
      <c r="M1172" s="4"/>
      <c r="N1172" s="46"/>
      <c r="P1172" s="35"/>
      <c r="Q1172" s="29"/>
      <c r="R1172" s="35"/>
      <c r="T1172" s="23"/>
      <c r="U1172" s="23"/>
      <c r="V1172" s="96"/>
      <c r="W1172" s="96"/>
      <c r="X1172" s="23"/>
      <c r="Y1172" s="96"/>
      <c r="Z1172" s="96"/>
      <c r="AA1172" s="23"/>
      <c r="AB1172" s="96"/>
      <c r="AC1172" s="96"/>
      <c r="AD1172" s="23"/>
      <c r="AE1172" s="96"/>
      <c r="AF1172" s="96"/>
      <c r="AG1172" s="23"/>
      <c r="AH1172" s="96"/>
      <c r="AI1172" s="96"/>
      <c r="AJ1172" s="23"/>
      <c r="AK1172" s="96"/>
      <c r="AL1172" s="96"/>
      <c r="AM1172" s="23"/>
      <c r="AN1172" s="96"/>
      <c r="AO1172" s="96"/>
      <c r="AP1172" s="23"/>
      <c r="AQ1172" s="96"/>
      <c r="AR1172" s="96"/>
      <c r="AS1172" s="23"/>
      <c r="AT1172" s="4"/>
      <c r="AU1172" s="4"/>
      <c r="AV1172" s="35"/>
      <c r="AW1172" s="4"/>
      <c r="AX1172" s="156"/>
      <c r="AY1172" s="104"/>
      <c r="AZ1172" s="7"/>
      <c r="BA1172" s="12"/>
      <c r="BB1172" s="12"/>
      <c r="BC1172" s="7"/>
      <c r="BD1172" s="12"/>
      <c r="BE1172" s="12"/>
      <c r="BF1172" s="4"/>
      <c r="BG1172" s="12"/>
      <c r="BH1172" s="36"/>
      <c r="BI1172" s="147"/>
      <c r="BJ1172" s="12"/>
      <c r="BK1172" s="36"/>
      <c r="BL1172" s="147"/>
      <c r="BM1172" s="12"/>
      <c r="BN1172" s="36"/>
      <c r="BO1172" s="147"/>
      <c r="BP1172" s="160"/>
      <c r="BQ1172" s="14"/>
      <c r="BR1172" s="4"/>
      <c r="BS1172" s="4"/>
      <c r="BU1172" s="147"/>
      <c r="BV1172" s="4"/>
      <c r="BW1172" s="4"/>
      <c r="BX1172" s="147"/>
      <c r="BY1172" s="4"/>
      <c r="CA1172" s="147"/>
      <c r="CB1172" s="4"/>
      <c r="CD1172" s="147"/>
      <c r="CF1172" s="4"/>
      <c r="CG1172" s="9"/>
      <c r="CH1172" s="35"/>
      <c r="CI1172" s="4"/>
      <c r="CJ1172" s="145"/>
      <c r="CK1172" s="4"/>
      <c r="CL1172" s="4"/>
      <c r="CM1172" s="4"/>
      <c r="CN1172" s="4"/>
      <c r="CP1172" s="29"/>
      <c r="CQ1172" s="33"/>
      <c r="CR1172" s="78"/>
      <c r="CS1172" s="78"/>
      <c r="CT1172" s="78"/>
      <c r="CU1172" s="78"/>
      <c r="CV1172" s="78"/>
      <c r="CW1172" s="78"/>
      <c r="CX1172" s="78"/>
      <c r="CY1172" s="78"/>
      <c r="CZ1172" s="78"/>
      <c r="DA1172" s="78"/>
      <c r="DB1172" s="78"/>
      <c r="DC1172" s="78"/>
      <c r="DD1172" s="78"/>
      <c r="DE1172" s="78"/>
      <c r="DF1172" s="78"/>
      <c r="DG1172" s="78"/>
      <c r="DH1172" s="78"/>
      <c r="DI1172" s="78"/>
      <c r="DJ1172" s="78"/>
      <c r="DK1172" s="78"/>
      <c r="DL1172" s="78"/>
      <c r="DM1172" s="78"/>
      <c r="DN1172" s="78"/>
      <c r="DO1172" s="78"/>
      <c r="DP1172" s="42"/>
      <c r="DQ1172" s="78"/>
      <c r="DR1172" s="101"/>
      <c r="DS1172" s="33"/>
      <c r="DT1172" s="29"/>
      <c r="DU1172" s="29"/>
      <c r="DV1172" s="29"/>
      <c r="DW1172" s="29"/>
      <c r="DX1172" s="29"/>
      <c r="DY1172" s="29"/>
      <c r="DZ1172" s="29"/>
      <c r="EA1172" s="29"/>
      <c r="EB1172" s="29"/>
      <c r="EC1172" s="29"/>
      <c r="ED1172" s="29"/>
      <c r="EE1172" s="29"/>
      <c r="EF1172" s="29"/>
      <c r="EG1172" s="29"/>
      <c r="EH1172" s="29"/>
      <c r="EI1172" s="29"/>
      <c r="EJ1172" s="29"/>
      <c r="EK1172" s="29"/>
      <c r="EL1172" s="29"/>
      <c r="EM1172" s="29"/>
      <c r="EN1172" s="29"/>
      <c r="EO1172" s="29"/>
      <c r="EP1172" s="29"/>
      <c r="EQ1172" s="29"/>
      <c r="ER1172" s="29"/>
      <c r="ES1172" s="29"/>
      <c r="ET1172" s="29"/>
      <c r="EU1172" s="29"/>
      <c r="EV1172" s="29"/>
      <c r="EW1172" s="29"/>
      <c r="EX1172" s="29"/>
      <c r="EY1172" s="29"/>
      <c r="EZ1172" s="29"/>
      <c r="FA1172" s="119"/>
      <c r="FB1172" s="119"/>
      <c r="FC1172" s="119"/>
      <c r="FD1172" s="119"/>
      <c r="FE1172" s="119"/>
      <c r="FF1172" s="119"/>
      <c r="FG1172" s="119"/>
      <c r="FH1172" s="119"/>
      <c r="FI1172" s="119"/>
    </row>
    <row r="1173" spans="1:165" s="45" customFormat="1" x14ac:dyDescent="0.25">
      <c r="A1173" s="29"/>
      <c r="B1173" s="35"/>
      <c r="C1173" s="35"/>
      <c r="D1173" s="4"/>
      <c r="E1173" s="35"/>
      <c r="F1173" s="4"/>
      <c r="G1173" s="35"/>
      <c r="I1173" s="35"/>
      <c r="K1173" s="11"/>
      <c r="M1173" s="4"/>
      <c r="N1173" s="46"/>
      <c r="P1173" s="35"/>
      <c r="Q1173" s="29"/>
      <c r="R1173" s="35"/>
      <c r="T1173" s="23"/>
      <c r="U1173" s="23"/>
      <c r="V1173" s="96"/>
      <c r="W1173" s="96"/>
      <c r="X1173" s="23"/>
      <c r="Y1173" s="96"/>
      <c r="Z1173" s="96"/>
      <c r="AA1173" s="23"/>
      <c r="AB1173" s="96"/>
      <c r="AC1173" s="96"/>
      <c r="AD1173" s="23"/>
      <c r="AE1173" s="96"/>
      <c r="AF1173" s="96"/>
      <c r="AG1173" s="23"/>
      <c r="AH1173" s="96"/>
      <c r="AI1173" s="96"/>
      <c r="AJ1173" s="23"/>
      <c r="AK1173" s="96"/>
      <c r="AL1173" s="96"/>
      <c r="AM1173" s="23"/>
      <c r="AN1173" s="96"/>
      <c r="AO1173" s="96"/>
      <c r="AP1173" s="23"/>
      <c r="AQ1173" s="96"/>
      <c r="AR1173" s="96"/>
      <c r="AS1173" s="23"/>
      <c r="AT1173" s="4"/>
      <c r="AU1173" s="4"/>
      <c r="AV1173" s="35"/>
      <c r="AW1173" s="4"/>
      <c r="AX1173" s="156"/>
      <c r="AY1173" s="104"/>
      <c r="AZ1173" s="7"/>
      <c r="BA1173" s="12"/>
      <c r="BB1173" s="12"/>
      <c r="BC1173" s="7"/>
      <c r="BD1173" s="12"/>
      <c r="BE1173" s="12"/>
      <c r="BF1173" s="4"/>
      <c r="BG1173" s="12"/>
      <c r="BH1173" s="36"/>
      <c r="BI1173" s="147"/>
      <c r="BJ1173" s="12"/>
      <c r="BK1173" s="36"/>
      <c r="BL1173" s="147"/>
      <c r="BM1173" s="12"/>
      <c r="BN1173" s="36"/>
      <c r="BO1173" s="147"/>
      <c r="BP1173" s="160"/>
      <c r="BQ1173" s="14"/>
      <c r="BR1173" s="4"/>
      <c r="BS1173" s="4"/>
      <c r="BU1173" s="147"/>
      <c r="BV1173" s="4"/>
      <c r="BW1173" s="4"/>
      <c r="BX1173" s="147"/>
      <c r="BY1173" s="4"/>
      <c r="CA1173" s="147"/>
      <c r="CB1173" s="4"/>
      <c r="CD1173" s="147"/>
      <c r="CF1173" s="4"/>
      <c r="CG1173" s="9"/>
      <c r="CH1173" s="35"/>
      <c r="CI1173" s="4"/>
      <c r="CJ1173" s="145"/>
      <c r="CK1173" s="4"/>
      <c r="CL1173" s="4"/>
      <c r="CM1173" s="4"/>
      <c r="CN1173" s="4"/>
      <c r="CP1173" s="29"/>
      <c r="CQ1173" s="33"/>
      <c r="CR1173" s="78"/>
      <c r="CS1173" s="78"/>
      <c r="CT1173" s="78"/>
      <c r="CU1173" s="78"/>
      <c r="CV1173" s="78"/>
      <c r="CW1173" s="78"/>
      <c r="CX1173" s="78"/>
      <c r="CY1173" s="78"/>
      <c r="CZ1173" s="78"/>
      <c r="DA1173" s="78"/>
      <c r="DB1173" s="78"/>
      <c r="DC1173" s="78"/>
      <c r="DD1173" s="78"/>
      <c r="DE1173" s="78"/>
      <c r="DF1173" s="78"/>
      <c r="DG1173" s="78"/>
      <c r="DH1173" s="78"/>
      <c r="DI1173" s="78"/>
      <c r="DJ1173" s="78"/>
      <c r="DK1173" s="78"/>
      <c r="DL1173" s="78"/>
      <c r="DM1173" s="78"/>
      <c r="DN1173" s="78"/>
      <c r="DO1173" s="78"/>
      <c r="DP1173" s="42"/>
      <c r="DQ1173" s="78"/>
      <c r="DR1173" s="101"/>
      <c r="DS1173" s="33"/>
      <c r="DT1173" s="29"/>
      <c r="DU1173" s="29"/>
      <c r="DV1173" s="29"/>
      <c r="DW1173" s="29"/>
      <c r="DX1173" s="29"/>
      <c r="DY1173" s="29"/>
      <c r="DZ1173" s="29"/>
      <c r="EA1173" s="29"/>
      <c r="EB1173" s="29"/>
      <c r="EC1173" s="29"/>
      <c r="ED1173" s="29"/>
      <c r="EE1173" s="29"/>
      <c r="EF1173" s="29"/>
      <c r="EG1173" s="29"/>
      <c r="EH1173" s="29"/>
      <c r="EI1173" s="29"/>
      <c r="EJ1173" s="29"/>
      <c r="EK1173" s="29"/>
      <c r="EL1173" s="29"/>
      <c r="EM1173" s="29"/>
      <c r="EN1173" s="29"/>
      <c r="EO1173" s="29"/>
      <c r="EP1173" s="29"/>
      <c r="EQ1173" s="29"/>
      <c r="ER1173" s="29"/>
      <c r="ES1173" s="29"/>
      <c r="ET1173" s="29"/>
      <c r="EU1173" s="29"/>
      <c r="EV1173" s="29"/>
      <c r="EW1173" s="29"/>
      <c r="EX1173" s="29"/>
      <c r="EY1173" s="29"/>
      <c r="EZ1173" s="29"/>
      <c r="FA1173" s="119"/>
      <c r="FB1173" s="119"/>
      <c r="FC1173" s="119"/>
      <c r="FD1173" s="119"/>
      <c r="FE1173" s="119"/>
      <c r="FF1173" s="119"/>
      <c r="FG1173" s="119"/>
      <c r="FH1173" s="119"/>
      <c r="FI1173" s="119"/>
    </row>
    <row r="1174" spans="1:165" s="45" customFormat="1" x14ac:dyDescent="0.25">
      <c r="A1174" s="29"/>
      <c r="B1174" s="35"/>
      <c r="C1174" s="35"/>
      <c r="D1174" s="4"/>
      <c r="E1174" s="35"/>
      <c r="F1174" s="4"/>
      <c r="G1174" s="35"/>
      <c r="I1174" s="35"/>
      <c r="K1174" s="11"/>
      <c r="M1174" s="4"/>
      <c r="N1174" s="46"/>
      <c r="P1174" s="35"/>
      <c r="Q1174" s="29"/>
      <c r="R1174" s="35"/>
      <c r="T1174" s="23"/>
      <c r="U1174" s="23"/>
      <c r="V1174" s="96"/>
      <c r="W1174" s="96"/>
      <c r="X1174" s="23"/>
      <c r="Y1174" s="96"/>
      <c r="Z1174" s="96"/>
      <c r="AA1174" s="23"/>
      <c r="AB1174" s="96"/>
      <c r="AC1174" s="96"/>
      <c r="AD1174" s="23"/>
      <c r="AE1174" s="96"/>
      <c r="AF1174" s="96"/>
      <c r="AG1174" s="23"/>
      <c r="AH1174" s="96"/>
      <c r="AI1174" s="96"/>
      <c r="AJ1174" s="23"/>
      <c r="AK1174" s="96"/>
      <c r="AL1174" s="96"/>
      <c r="AM1174" s="23"/>
      <c r="AN1174" s="96"/>
      <c r="AO1174" s="96"/>
      <c r="AP1174" s="23"/>
      <c r="AQ1174" s="96"/>
      <c r="AR1174" s="96"/>
      <c r="AS1174" s="23"/>
      <c r="AT1174" s="4"/>
      <c r="AU1174" s="4"/>
      <c r="AV1174" s="35"/>
      <c r="AW1174" s="4"/>
      <c r="AX1174" s="156"/>
      <c r="AY1174" s="104"/>
      <c r="AZ1174" s="7"/>
      <c r="BA1174" s="12"/>
      <c r="BB1174" s="12"/>
      <c r="BC1174" s="7"/>
      <c r="BD1174" s="12"/>
      <c r="BE1174" s="12"/>
      <c r="BF1174" s="4"/>
      <c r="BG1174" s="12"/>
      <c r="BH1174" s="36"/>
      <c r="BI1174" s="147"/>
      <c r="BJ1174" s="12"/>
      <c r="BK1174" s="36"/>
      <c r="BL1174" s="147"/>
      <c r="BM1174" s="12"/>
      <c r="BN1174" s="36"/>
      <c r="BO1174" s="147"/>
      <c r="BP1174" s="160"/>
      <c r="BQ1174" s="14"/>
      <c r="BR1174" s="4"/>
      <c r="BS1174" s="4"/>
      <c r="BU1174" s="147"/>
      <c r="BV1174" s="4"/>
      <c r="BW1174" s="4"/>
      <c r="BX1174" s="147"/>
      <c r="BY1174" s="4"/>
      <c r="CA1174" s="147"/>
      <c r="CB1174" s="4"/>
      <c r="CD1174" s="147"/>
      <c r="CF1174" s="4"/>
      <c r="CG1174" s="9"/>
      <c r="CH1174" s="35"/>
      <c r="CI1174" s="4"/>
      <c r="CJ1174" s="145"/>
      <c r="CK1174" s="4"/>
      <c r="CL1174" s="4"/>
      <c r="CM1174" s="4"/>
      <c r="CN1174" s="4"/>
      <c r="CP1174" s="29"/>
      <c r="CQ1174" s="33"/>
      <c r="CR1174" s="78"/>
      <c r="CS1174" s="78"/>
      <c r="CT1174" s="78"/>
      <c r="CU1174" s="78"/>
      <c r="CV1174" s="78"/>
      <c r="CW1174" s="78"/>
      <c r="CX1174" s="78"/>
      <c r="CY1174" s="78"/>
      <c r="CZ1174" s="78"/>
      <c r="DA1174" s="78"/>
      <c r="DB1174" s="78"/>
      <c r="DC1174" s="78"/>
      <c r="DD1174" s="78"/>
      <c r="DE1174" s="78"/>
      <c r="DF1174" s="78"/>
      <c r="DG1174" s="78"/>
      <c r="DH1174" s="78"/>
      <c r="DI1174" s="78"/>
      <c r="DJ1174" s="78"/>
      <c r="DK1174" s="78"/>
      <c r="DL1174" s="78"/>
      <c r="DM1174" s="78"/>
      <c r="DN1174" s="78"/>
      <c r="DO1174" s="78"/>
      <c r="DP1174" s="42"/>
      <c r="DQ1174" s="78"/>
      <c r="DR1174" s="101"/>
      <c r="DS1174" s="33"/>
      <c r="DT1174" s="29"/>
      <c r="DU1174" s="29"/>
      <c r="DV1174" s="29"/>
      <c r="DW1174" s="29"/>
      <c r="DX1174" s="29"/>
      <c r="DY1174" s="29"/>
      <c r="DZ1174" s="29"/>
      <c r="EA1174" s="29"/>
      <c r="EB1174" s="29"/>
      <c r="EC1174" s="29"/>
      <c r="ED1174" s="29"/>
      <c r="EE1174" s="29"/>
      <c r="EF1174" s="29"/>
      <c r="EG1174" s="29"/>
      <c r="EH1174" s="29"/>
      <c r="EI1174" s="29"/>
      <c r="EJ1174" s="29"/>
      <c r="EK1174" s="29"/>
      <c r="EL1174" s="29"/>
      <c r="EM1174" s="29"/>
      <c r="EN1174" s="29"/>
      <c r="EO1174" s="29"/>
      <c r="EP1174" s="29"/>
      <c r="EQ1174" s="29"/>
      <c r="ER1174" s="29"/>
      <c r="ES1174" s="29"/>
      <c r="ET1174" s="29"/>
      <c r="EU1174" s="29"/>
      <c r="EV1174" s="29"/>
      <c r="EW1174" s="29"/>
      <c r="EX1174" s="29"/>
      <c r="EY1174" s="29"/>
      <c r="EZ1174" s="29"/>
      <c r="FA1174" s="119"/>
      <c r="FB1174" s="119"/>
      <c r="FC1174" s="119"/>
      <c r="FD1174" s="119"/>
      <c r="FE1174" s="119"/>
      <c r="FF1174" s="119"/>
      <c r="FG1174" s="119"/>
      <c r="FH1174" s="119"/>
      <c r="FI1174" s="119"/>
    </row>
    <row r="1175" spans="1:165" s="45" customFormat="1" x14ac:dyDescent="0.25">
      <c r="A1175" s="29"/>
      <c r="B1175" s="35"/>
      <c r="C1175" s="35"/>
      <c r="D1175" s="4"/>
      <c r="E1175" s="35"/>
      <c r="F1175" s="4"/>
      <c r="G1175" s="35"/>
      <c r="I1175" s="35"/>
      <c r="K1175" s="11"/>
      <c r="M1175" s="4"/>
      <c r="N1175" s="46"/>
      <c r="P1175" s="35"/>
      <c r="Q1175" s="29"/>
      <c r="R1175" s="35"/>
      <c r="T1175" s="23"/>
      <c r="U1175" s="23"/>
      <c r="V1175" s="96"/>
      <c r="W1175" s="96"/>
      <c r="X1175" s="23"/>
      <c r="Y1175" s="96"/>
      <c r="Z1175" s="96"/>
      <c r="AA1175" s="23"/>
      <c r="AB1175" s="96"/>
      <c r="AC1175" s="96"/>
      <c r="AD1175" s="23"/>
      <c r="AE1175" s="96"/>
      <c r="AF1175" s="96"/>
      <c r="AG1175" s="23"/>
      <c r="AH1175" s="96"/>
      <c r="AI1175" s="96"/>
      <c r="AJ1175" s="23"/>
      <c r="AK1175" s="96"/>
      <c r="AL1175" s="96"/>
      <c r="AM1175" s="23"/>
      <c r="AN1175" s="96"/>
      <c r="AO1175" s="96"/>
      <c r="AP1175" s="23"/>
      <c r="AQ1175" s="96"/>
      <c r="AR1175" s="96"/>
      <c r="AS1175" s="23"/>
      <c r="AT1175" s="4"/>
      <c r="AU1175" s="4"/>
      <c r="AV1175" s="35"/>
      <c r="AW1175" s="4"/>
      <c r="AX1175" s="156"/>
      <c r="AY1175" s="104"/>
      <c r="AZ1175" s="7"/>
      <c r="BA1175" s="12"/>
      <c r="BB1175" s="12"/>
      <c r="BC1175" s="7"/>
      <c r="BD1175" s="12"/>
      <c r="BE1175" s="12"/>
      <c r="BF1175" s="4"/>
      <c r="BG1175" s="12"/>
      <c r="BH1175" s="36"/>
      <c r="BI1175" s="147"/>
      <c r="BJ1175" s="12"/>
      <c r="BK1175" s="36"/>
      <c r="BL1175" s="147"/>
      <c r="BM1175" s="12"/>
      <c r="BN1175" s="36"/>
      <c r="BO1175" s="147"/>
      <c r="BP1175" s="160"/>
      <c r="BQ1175" s="14"/>
      <c r="BR1175" s="4"/>
      <c r="BS1175" s="4"/>
      <c r="BU1175" s="147"/>
      <c r="BV1175" s="4"/>
      <c r="BW1175" s="4"/>
      <c r="BX1175" s="147"/>
      <c r="BY1175" s="4"/>
      <c r="CA1175" s="147"/>
      <c r="CB1175" s="4"/>
      <c r="CD1175" s="147"/>
      <c r="CF1175" s="4"/>
      <c r="CG1175" s="9"/>
      <c r="CH1175" s="35"/>
      <c r="CI1175" s="4"/>
      <c r="CJ1175" s="145"/>
      <c r="CK1175" s="4"/>
      <c r="CL1175" s="4"/>
      <c r="CM1175" s="4"/>
      <c r="CN1175" s="4"/>
      <c r="CP1175" s="29"/>
      <c r="CQ1175" s="33"/>
      <c r="CR1175" s="78"/>
      <c r="CS1175" s="78"/>
      <c r="CT1175" s="78"/>
      <c r="CU1175" s="78"/>
      <c r="CV1175" s="78"/>
      <c r="CW1175" s="78"/>
      <c r="CX1175" s="78"/>
      <c r="CY1175" s="78"/>
      <c r="CZ1175" s="78"/>
      <c r="DA1175" s="78"/>
      <c r="DB1175" s="78"/>
      <c r="DC1175" s="78"/>
      <c r="DD1175" s="78"/>
      <c r="DE1175" s="78"/>
      <c r="DF1175" s="78"/>
      <c r="DG1175" s="78"/>
      <c r="DH1175" s="78"/>
      <c r="DI1175" s="78"/>
      <c r="DJ1175" s="78"/>
      <c r="DK1175" s="78"/>
      <c r="DL1175" s="78"/>
      <c r="DM1175" s="78"/>
      <c r="DN1175" s="78"/>
      <c r="DO1175" s="78"/>
      <c r="DP1175" s="42"/>
      <c r="DQ1175" s="78"/>
      <c r="DR1175" s="101"/>
      <c r="DS1175" s="33"/>
      <c r="DT1175" s="29"/>
      <c r="DU1175" s="29"/>
      <c r="DV1175" s="29"/>
      <c r="DW1175" s="29"/>
      <c r="DX1175" s="29"/>
      <c r="DY1175" s="29"/>
      <c r="DZ1175" s="29"/>
      <c r="EA1175" s="29"/>
      <c r="EB1175" s="29"/>
      <c r="EC1175" s="29"/>
      <c r="ED1175" s="29"/>
      <c r="EE1175" s="29"/>
      <c r="EF1175" s="29"/>
      <c r="EG1175" s="29"/>
      <c r="EH1175" s="29"/>
      <c r="EI1175" s="29"/>
      <c r="EJ1175" s="29"/>
      <c r="EK1175" s="29"/>
      <c r="EL1175" s="29"/>
      <c r="EM1175" s="29"/>
      <c r="EN1175" s="29"/>
      <c r="EO1175" s="29"/>
      <c r="EP1175" s="29"/>
      <c r="EQ1175" s="29"/>
      <c r="ER1175" s="29"/>
      <c r="ES1175" s="29"/>
      <c r="ET1175" s="29"/>
      <c r="EU1175" s="29"/>
      <c r="EV1175" s="29"/>
      <c r="EW1175" s="29"/>
      <c r="EX1175" s="29"/>
      <c r="EY1175" s="29"/>
      <c r="EZ1175" s="29"/>
      <c r="FA1175" s="119"/>
      <c r="FB1175" s="119"/>
      <c r="FC1175" s="119"/>
      <c r="FD1175" s="119"/>
      <c r="FE1175" s="119"/>
      <c r="FF1175" s="119"/>
      <c r="FG1175" s="119"/>
      <c r="FH1175" s="119"/>
      <c r="FI1175" s="119"/>
    </row>
    <row r="1176" spans="1:165" s="45" customFormat="1" x14ac:dyDescent="0.25">
      <c r="A1176" s="29"/>
      <c r="B1176" s="35"/>
      <c r="C1176" s="35"/>
      <c r="D1176" s="4"/>
      <c r="E1176" s="35"/>
      <c r="F1176" s="4"/>
      <c r="G1176" s="35"/>
      <c r="I1176" s="35"/>
      <c r="K1176" s="11"/>
      <c r="M1176" s="4"/>
      <c r="N1176" s="46"/>
      <c r="P1176" s="35"/>
      <c r="Q1176" s="29"/>
      <c r="R1176" s="35"/>
      <c r="T1176" s="23"/>
      <c r="U1176" s="23"/>
      <c r="V1176" s="96"/>
      <c r="W1176" s="96"/>
      <c r="X1176" s="23"/>
      <c r="Y1176" s="96"/>
      <c r="Z1176" s="96"/>
      <c r="AA1176" s="23"/>
      <c r="AB1176" s="96"/>
      <c r="AC1176" s="96"/>
      <c r="AD1176" s="23"/>
      <c r="AE1176" s="96"/>
      <c r="AF1176" s="96"/>
      <c r="AG1176" s="23"/>
      <c r="AH1176" s="96"/>
      <c r="AI1176" s="96"/>
      <c r="AJ1176" s="23"/>
      <c r="AK1176" s="96"/>
      <c r="AL1176" s="96"/>
      <c r="AM1176" s="23"/>
      <c r="AN1176" s="96"/>
      <c r="AO1176" s="96"/>
      <c r="AP1176" s="23"/>
      <c r="AQ1176" s="96"/>
      <c r="AR1176" s="96"/>
      <c r="AS1176" s="23"/>
      <c r="AT1176" s="4"/>
      <c r="AU1176" s="4"/>
      <c r="AV1176" s="35"/>
      <c r="AW1176" s="4"/>
      <c r="AX1176" s="156"/>
      <c r="AY1176" s="104"/>
      <c r="AZ1176" s="7"/>
      <c r="BA1176" s="12"/>
      <c r="BB1176" s="12"/>
      <c r="BC1176" s="7"/>
      <c r="BD1176" s="12"/>
      <c r="BE1176" s="12"/>
      <c r="BF1176" s="4"/>
      <c r="BG1176" s="12"/>
      <c r="BH1176" s="36"/>
      <c r="BI1176" s="147"/>
      <c r="BJ1176" s="12"/>
      <c r="BK1176" s="36"/>
      <c r="BL1176" s="147"/>
      <c r="BM1176" s="12"/>
      <c r="BN1176" s="36"/>
      <c r="BO1176" s="147"/>
      <c r="BP1176" s="160"/>
      <c r="BQ1176" s="14"/>
      <c r="BR1176" s="4"/>
      <c r="BS1176" s="4"/>
      <c r="BU1176" s="147"/>
      <c r="BV1176" s="4"/>
      <c r="BW1176" s="4"/>
      <c r="BX1176" s="147"/>
      <c r="BY1176" s="4"/>
      <c r="CA1176" s="147"/>
      <c r="CB1176" s="4"/>
      <c r="CD1176" s="147"/>
      <c r="CF1176" s="4"/>
      <c r="CG1176" s="9"/>
      <c r="CH1176" s="35"/>
      <c r="CI1176" s="4"/>
      <c r="CJ1176" s="145"/>
      <c r="CK1176" s="4"/>
      <c r="CL1176" s="4"/>
      <c r="CM1176" s="4"/>
      <c r="CN1176" s="4"/>
      <c r="CP1176" s="29"/>
      <c r="CQ1176" s="33"/>
      <c r="CR1176" s="78"/>
      <c r="CS1176" s="78"/>
      <c r="CT1176" s="78"/>
      <c r="CU1176" s="78"/>
      <c r="CV1176" s="78"/>
      <c r="CW1176" s="78"/>
      <c r="CX1176" s="78"/>
      <c r="CY1176" s="78"/>
      <c r="CZ1176" s="78"/>
      <c r="DA1176" s="78"/>
      <c r="DB1176" s="78"/>
      <c r="DC1176" s="78"/>
      <c r="DD1176" s="78"/>
      <c r="DE1176" s="78"/>
      <c r="DF1176" s="78"/>
      <c r="DG1176" s="78"/>
      <c r="DH1176" s="78"/>
      <c r="DI1176" s="78"/>
      <c r="DJ1176" s="78"/>
      <c r="DK1176" s="78"/>
      <c r="DL1176" s="78"/>
      <c r="DM1176" s="78"/>
      <c r="DN1176" s="78"/>
      <c r="DO1176" s="78"/>
      <c r="DP1176" s="42"/>
      <c r="DQ1176" s="78"/>
      <c r="DR1176" s="101"/>
      <c r="DS1176" s="33"/>
      <c r="DT1176" s="29"/>
      <c r="DU1176" s="29"/>
      <c r="DV1176" s="29"/>
      <c r="DW1176" s="29"/>
      <c r="DX1176" s="29"/>
      <c r="DY1176" s="29"/>
      <c r="DZ1176" s="29"/>
      <c r="EA1176" s="29"/>
      <c r="EB1176" s="29"/>
      <c r="EC1176" s="29"/>
      <c r="ED1176" s="29"/>
      <c r="EE1176" s="29"/>
      <c r="EF1176" s="29"/>
      <c r="EG1176" s="29"/>
      <c r="EH1176" s="29"/>
      <c r="EI1176" s="29"/>
      <c r="EJ1176" s="29"/>
      <c r="EK1176" s="29"/>
      <c r="EL1176" s="29"/>
      <c r="EM1176" s="29"/>
      <c r="EN1176" s="29"/>
      <c r="EO1176" s="29"/>
      <c r="EP1176" s="29"/>
      <c r="EQ1176" s="29"/>
      <c r="ER1176" s="29"/>
      <c r="ES1176" s="29"/>
      <c r="ET1176" s="29"/>
      <c r="EU1176" s="29"/>
      <c r="EV1176" s="29"/>
      <c r="EW1176" s="29"/>
      <c r="EX1176" s="29"/>
      <c r="EY1176" s="29"/>
      <c r="EZ1176" s="29"/>
      <c r="FA1176" s="119"/>
      <c r="FB1176" s="119"/>
      <c r="FC1176" s="119"/>
      <c r="FD1176" s="119"/>
      <c r="FE1176" s="119"/>
      <c r="FF1176" s="119"/>
      <c r="FG1176" s="119"/>
      <c r="FH1176" s="119"/>
      <c r="FI1176" s="119"/>
    </row>
    <row r="1177" spans="1:165" s="45" customFormat="1" x14ac:dyDescent="0.25">
      <c r="A1177" s="29"/>
      <c r="B1177" s="35"/>
      <c r="C1177" s="35"/>
      <c r="D1177" s="4"/>
      <c r="E1177" s="35"/>
      <c r="F1177" s="4"/>
      <c r="G1177" s="35"/>
      <c r="I1177" s="35"/>
      <c r="K1177" s="11"/>
      <c r="M1177" s="4"/>
      <c r="N1177" s="46"/>
      <c r="P1177" s="35"/>
      <c r="Q1177" s="29"/>
      <c r="R1177" s="35"/>
      <c r="T1177" s="23"/>
      <c r="U1177" s="23"/>
      <c r="V1177" s="96"/>
      <c r="W1177" s="96"/>
      <c r="X1177" s="23"/>
      <c r="Y1177" s="96"/>
      <c r="Z1177" s="96"/>
      <c r="AA1177" s="23"/>
      <c r="AB1177" s="96"/>
      <c r="AC1177" s="96"/>
      <c r="AD1177" s="23"/>
      <c r="AE1177" s="96"/>
      <c r="AF1177" s="96"/>
      <c r="AG1177" s="23"/>
      <c r="AH1177" s="96"/>
      <c r="AI1177" s="96"/>
      <c r="AJ1177" s="23"/>
      <c r="AK1177" s="96"/>
      <c r="AL1177" s="96"/>
      <c r="AM1177" s="23"/>
      <c r="AN1177" s="96"/>
      <c r="AO1177" s="96"/>
      <c r="AP1177" s="23"/>
      <c r="AQ1177" s="96"/>
      <c r="AR1177" s="96"/>
      <c r="AS1177" s="23"/>
      <c r="AT1177" s="4"/>
      <c r="AU1177" s="4"/>
      <c r="AV1177" s="35"/>
      <c r="AW1177" s="4"/>
      <c r="AX1177" s="156"/>
      <c r="AY1177" s="104"/>
      <c r="AZ1177" s="7"/>
      <c r="BA1177" s="12"/>
      <c r="BB1177" s="12"/>
      <c r="BC1177" s="7"/>
      <c r="BD1177" s="12"/>
      <c r="BE1177" s="12"/>
      <c r="BF1177" s="4"/>
      <c r="BG1177" s="12"/>
      <c r="BH1177" s="36"/>
      <c r="BI1177" s="147"/>
      <c r="BJ1177" s="12"/>
      <c r="BK1177" s="36"/>
      <c r="BL1177" s="147"/>
      <c r="BM1177" s="12"/>
      <c r="BN1177" s="36"/>
      <c r="BO1177" s="147"/>
      <c r="BP1177" s="160"/>
      <c r="BQ1177" s="14"/>
      <c r="BR1177" s="4"/>
      <c r="BS1177" s="4"/>
      <c r="BU1177" s="147"/>
      <c r="BV1177" s="4"/>
      <c r="BW1177" s="4"/>
      <c r="BX1177" s="147"/>
      <c r="BY1177" s="4"/>
      <c r="CA1177" s="147"/>
      <c r="CB1177" s="4"/>
      <c r="CD1177" s="147"/>
      <c r="CF1177" s="4"/>
      <c r="CG1177" s="9"/>
      <c r="CH1177" s="35"/>
      <c r="CI1177" s="4"/>
      <c r="CJ1177" s="145"/>
      <c r="CK1177" s="4"/>
      <c r="CL1177" s="4"/>
      <c r="CM1177" s="4"/>
      <c r="CN1177" s="4"/>
      <c r="CP1177" s="29"/>
      <c r="CQ1177" s="33"/>
      <c r="CR1177" s="78"/>
      <c r="CS1177" s="78"/>
      <c r="CT1177" s="78"/>
      <c r="CU1177" s="78"/>
      <c r="CV1177" s="78"/>
      <c r="CW1177" s="78"/>
      <c r="CX1177" s="78"/>
      <c r="CY1177" s="78"/>
      <c r="CZ1177" s="78"/>
      <c r="DA1177" s="78"/>
      <c r="DB1177" s="78"/>
      <c r="DC1177" s="78"/>
      <c r="DD1177" s="78"/>
      <c r="DE1177" s="78"/>
      <c r="DF1177" s="78"/>
      <c r="DG1177" s="78"/>
      <c r="DH1177" s="78"/>
      <c r="DI1177" s="78"/>
      <c r="DJ1177" s="78"/>
      <c r="DK1177" s="78"/>
      <c r="DL1177" s="78"/>
      <c r="DM1177" s="78"/>
      <c r="DN1177" s="78"/>
      <c r="DO1177" s="78"/>
      <c r="DP1177" s="42"/>
      <c r="DQ1177" s="78"/>
      <c r="DR1177" s="101"/>
      <c r="DS1177" s="33"/>
      <c r="DT1177" s="29"/>
      <c r="DU1177" s="29"/>
      <c r="DV1177" s="29"/>
      <c r="DW1177" s="29"/>
      <c r="DX1177" s="29"/>
      <c r="DY1177" s="29"/>
      <c r="DZ1177" s="29"/>
      <c r="EA1177" s="29"/>
      <c r="EB1177" s="29"/>
      <c r="EC1177" s="29"/>
      <c r="ED1177" s="29"/>
      <c r="EE1177" s="29"/>
      <c r="EF1177" s="29"/>
      <c r="EG1177" s="29"/>
      <c r="EH1177" s="29"/>
      <c r="EI1177" s="29"/>
      <c r="EJ1177" s="29"/>
      <c r="EK1177" s="29"/>
      <c r="EL1177" s="29"/>
      <c r="EM1177" s="29"/>
      <c r="EN1177" s="29"/>
      <c r="EO1177" s="29"/>
      <c r="EP1177" s="29"/>
      <c r="EQ1177" s="29"/>
      <c r="ER1177" s="29"/>
      <c r="ES1177" s="29"/>
      <c r="ET1177" s="29"/>
      <c r="EU1177" s="29"/>
      <c r="EV1177" s="29"/>
      <c r="EW1177" s="29"/>
      <c r="EX1177" s="29"/>
      <c r="EY1177" s="29"/>
      <c r="EZ1177" s="29"/>
      <c r="FA1177" s="119"/>
      <c r="FB1177" s="119"/>
      <c r="FC1177" s="119"/>
      <c r="FD1177" s="119"/>
      <c r="FE1177" s="119"/>
      <c r="FF1177" s="119"/>
      <c r="FG1177" s="119"/>
      <c r="FH1177" s="119"/>
      <c r="FI1177" s="119"/>
    </row>
    <row r="1178" spans="1:165" s="45" customFormat="1" x14ac:dyDescent="0.25">
      <c r="A1178" s="29"/>
      <c r="B1178" s="35"/>
      <c r="C1178" s="35"/>
      <c r="D1178" s="4"/>
      <c r="E1178" s="35"/>
      <c r="F1178" s="4"/>
      <c r="G1178" s="35"/>
      <c r="I1178" s="35"/>
      <c r="K1178" s="11"/>
      <c r="M1178" s="4"/>
      <c r="N1178" s="46"/>
      <c r="P1178" s="35"/>
      <c r="Q1178" s="29"/>
      <c r="R1178" s="35"/>
      <c r="T1178" s="23"/>
      <c r="U1178" s="23"/>
      <c r="V1178" s="96"/>
      <c r="W1178" s="96"/>
      <c r="X1178" s="23"/>
      <c r="Y1178" s="96"/>
      <c r="Z1178" s="96"/>
      <c r="AA1178" s="23"/>
      <c r="AB1178" s="96"/>
      <c r="AC1178" s="96"/>
      <c r="AD1178" s="23"/>
      <c r="AE1178" s="96"/>
      <c r="AF1178" s="96"/>
      <c r="AG1178" s="23"/>
      <c r="AH1178" s="96"/>
      <c r="AI1178" s="96"/>
      <c r="AJ1178" s="23"/>
      <c r="AK1178" s="96"/>
      <c r="AL1178" s="96"/>
      <c r="AM1178" s="23"/>
      <c r="AN1178" s="96"/>
      <c r="AO1178" s="96"/>
      <c r="AP1178" s="23"/>
      <c r="AQ1178" s="96"/>
      <c r="AR1178" s="96"/>
      <c r="AS1178" s="23"/>
      <c r="AT1178" s="4"/>
      <c r="AU1178" s="4"/>
      <c r="AV1178" s="35"/>
      <c r="AW1178" s="4"/>
      <c r="AX1178" s="156"/>
      <c r="AY1178" s="104"/>
      <c r="AZ1178" s="7"/>
      <c r="BA1178" s="12"/>
      <c r="BB1178" s="12"/>
      <c r="BC1178" s="7"/>
      <c r="BD1178" s="12"/>
      <c r="BE1178" s="12"/>
      <c r="BF1178" s="4"/>
      <c r="BG1178" s="12"/>
      <c r="BH1178" s="36"/>
      <c r="BI1178" s="147"/>
      <c r="BJ1178" s="12"/>
      <c r="BK1178" s="36"/>
      <c r="BL1178" s="147"/>
      <c r="BM1178" s="12"/>
      <c r="BN1178" s="36"/>
      <c r="BO1178" s="147"/>
      <c r="BP1178" s="160"/>
      <c r="BQ1178" s="14"/>
      <c r="BR1178" s="4"/>
      <c r="BS1178" s="4"/>
      <c r="BU1178" s="147"/>
      <c r="BV1178" s="4"/>
      <c r="BW1178" s="4"/>
      <c r="BX1178" s="147"/>
      <c r="BY1178" s="4"/>
      <c r="CA1178" s="147"/>
      <c r="CB1178" s="4"/>
      <c r="CD1178" s="147"/>
      <c r="CF1178" s="4"/>
      <c r="CG1178" s="9"/>
      <c r="CH1178" s="35"/>
      <c r="CI1178" s="4"/>
      <c r="CJ1178" s="145"/>
      <c r="CK1178" s="4"/>
      <c r="CL1178" s="4"/>
      <c r="CM1178" s="4"/>
      <c r="CN1178" s="4"/>
      <c r="CP1178" s="29"/>
      <c r="CQ1178" s="33"/>
      <c r="CR1178" s="78"/>
      <c r="CS1178" s="78"/>
      <c r="CT1178" s="78"/>
      <c r="CU1178" s="78"/>
      <c r="CV1178" s="78"/>
      <c r="CW1178" s="78"/>
      <c r="CX1178" s="78"/>
      <c r="CY1178" s="78"/>
      <c r="CZ1178" s="78"/>
      <c r="DA1178" s="78"/>
      <c r="DB1178" s="78"/>
      <c r="DC1178" s="78"/>
      <c r="DD1178" s="78"/>
      <c r="DE1178" s="78"/>
      <c r="DF1178" s="78"/>
      <c r="DG1178" s="78"/>
      <c r="DH1178" s="78"/>
      <c r="DI1178" s="78"/>
      <c r="DJ1178" s="78"/>
      <c r="DK1178" s="78"/>
      <c r="DL1178" s="78"/>
      <c r="DM1178" s="78"/>
      <c r="DN1178" s="78"/>
      <c r="DO1178" s="78"/>
      <c r="DP1178" s="42"/>
      <c r="DQ1178" s="78"/>
      <c r="DR1178" s="101"/>
      <c r="DS1178" s="33"/>
      <c r="DT1178" s="29"/>
      <c r="DU1178" s="29"/>
      <c r="DV1178" s="29"/>
      <c r="DW1178" s="29"/>
      <c r="DX1178" s="29"/>
      <c r="DY1178" s="29"/>
      <c r="DZ1178" s="29"/>
      <c r="EA1178" s="29"/>
      <c r="EB1178" s="29"/>
      <c r="EC1178" s="29"/>
      <c r="ED1178" s="29"/>
      <c r="EE1178" s="29"/>
      <c r="EF1178" s="29"/>
      <c r="EG1178" s="29"/>
      <c r="EH1178" s="29"/>
      <c r="EI1178" s="29"/>
      <c r="EJ1178" s="29"/>
      <c r="EK1178" s="29"/>
      <c r="EL1178" s="29"/>
      <c r="EM1178" s="29"/>
      <c r="EN1178" s="29"/>
      <c r="EO1178" s="29"/>
      <c r="EP1178" s="29"/>
      <c r="EQ1178" s="29"/>
      <c r="ER1178" s="29"/>
      <c r="ES1178" s="29"/>
      <c r="ET1178" s="29"/>
      <c r="EU1178" s="29"/>
      <c r="EV1178" s="29"/>
      <c r="EW1178" s="29"/>
      <c r="EX1178" s="29"/>
      <c r="EY1178" s="29"/>
      <c r="EZ1178" s="29"/>
      <c r="FA1178" s="119"/>
      <c r="FB1178" s="119"/>
      <c r="FC1178" s="119"/>
      <c r="FD1178" s="119"/>
      <c r="FE1178" s="119"/>
      <c r="FF1178" s="119"/>
      <c r="FG1178" s="119"/>
      <c r="FH1178" s="119"/>
      <c r="FI1178" s="119"/>
    </row>
    <row r="1179" spans="1:165" s="45" customFormat="1" x14ac:dyDescent="0.25">
      <c r="A1179" s="29"/>
      <c r="B1179" s="35"/>
      <c r="C1179" s="35"/>
      <c r="D1179" s="4"/>
      <c r="E1179" s="35"/>
      <c r="F1179" s="4"/>
      <c r="G1179" s="35"/>
      <c r="I1179" s="35"/>
      <c r="K1179" s="11"/>
      <c r="M1179" s="4"/>
      <c r="N1179" s="46"/>
      <c r="P1179" s="35"/>
      <c r="Q1179" s="29"/>
      <c r="R1179" s="35"/>
      <c r="T1179" s="23"/>
      <c r="U1179" s="23"/>
      <c r="V1179" s="96"/>
      <c r="W1179" s="96"/>
      <c r="X1179" s="23"/>
      <c r="Y1179" s="96"/>
      <c r="Z1179" s="96"/>
      <c r="AA1179" s="23"/>
      <c r="AB1179" s="96"/>
      <c r="AC1179" s="96"/>
      <c r="AD1179" s="23"/>
      <c r="AE1179" s="96"/>
      <c r="AF1179" s="96"/>
      <c r="AG1179" s="23"/>
      <c r="AH1179" s="96"/>
      <c r="AI1179" s="96"/>
      <c r="AJ1179" s="23"/>
      <c r="AK1179" s="96"/>
      <c r="AL1179" s="96"/>
      <c r="AM1179" s="23"/>
      <c r="AN1179" s="96"/>
      <c r="AO1179" s="96"/>
      <c r="AP1179" s="23"/>
      <c r="AQ1179" s="96"/>
      <c r="AR1179" s="96"/>
      <c r="AS1179" s="23"/>
      <c r="AT1179" s="4"/>
      <c r="AU1179" s="4"/>
      <c r="AV1179" s="35"/>
      <c r="AW1179" s="4"/>
      <c r="AX1179" s="156"/>
      <c r="AY1179" s="104"/>
      <c r="AZ1179" s="7"/>
      <c r="BA1179" s="12"/>
      <c r="BB1179" s="12"/>
      <c r="BC1179" s="7"/>
      <c r="BD1179" s="12"/>
      <c r="BE1179" s="12"/>
      <c r="BF1179" s="4"/>
      <c r="BG1179" s="12"/>
      <c r="BH1179" s="36"/>
      <c r="BI1179" s="147"/>
      <c r="BJ1179" s="12"/>
      <c r="BK1179" s="36"/>
      <c r="BL1179" s="147"/>
      <c r="BM1179" s="12"/>
      <c r="BN1179" s="36"/>
      <c r="BO1179" s="147"/>
      <c r="BP1179" s="160"/>
      <c r="BQ1179" s="14"/>
      <c r="BR1179" s="4"/>
      <c r="BS1179" s="4"/>
      <c r="BU1179" s="147"/>
      <c r="BV1179" s="4"/>
      <c r="BW1179" s="4"/>
      <c r="BX1179" s="147"/>
      <c r="BY1179" s="4"/>
      <c r="CA1179" s="147"/>
      <c r="CB1179" s="4"/>
      <c r="CD1179" s="147"/>
      <c r="CF1179" s="4"/>
      <c r="CG1179" s="9"/>
      <c r="CH1179" s="35"/>
      <c r="CI1179" s="4"/>
      <c r="CJ1179" s="145"/>
      <c r="CK1179" s="4"/>
      <c r="CL1179" s="4"/>
      <c r="CM1179" s="4"/>
      <c r="CN1179" s="4"/>
      <c r="CP1179" s="29"/>
      <c r="CQ1179" s="33"/>
      <c r="CR1179" s="78"/>
      <c r="CS1179" s="78"/>
      <c r="CT1179" s="78"/>
      <c r="CU1179" s="78"/>
      <c r="CV1179" s="78"/>
      <c r="CW1179" s="78"/>
      <c r="CX1179" s="78"/>
      <c r="CY1179" s="78"/>
      <c r="CZ1179" s="78"/>
      <c r="DA1179" s="78"/>
      <c r="DB1179" s="78"/>
      <c r="DC1179" s="78"/>
      <c r="DD1179" s="78"/>
      <c r="DE1179" s="78"/>
      <c r="DF1179" s="78"/>
      <c r="DG1179" s="78"/>
      <c r="DH1179" s="78"/>
      <c r="DI1179" s="78"/>
      <c r="DJ1179" s="78"/>
      <c r="DK1179" s="78"/>
      <c r="DL1179" s="78"/>
      <c r="DM1179" s="78"/>
      <c r="DN1179" s="78"/>
      <c r="DO1179" s="78"/>
      <c r="DP1179" s="42"/>
      <c r="DQ1179" s="78"/>
      <c r="DR1179" s="101"/>
      <c r="DS1179" s="33"/>
      <c r="DT1179" s="29"/>
      <c r="DU1179" s="29"/>
      <c r="DV1179" s="29"/>
      <c r="DW1179" s="29"/>
      <c r="DX1179" s="29"/>
      <c r="DY1179" s="29"/>
      <c r="DZ1179" s="29"/>
      <c r="EA1179" s="29"/>
      <c r="EB1179" s="29"/>
      <c r="EC1179" s="29"/>
      <c r="ED1179" s="29"/>
      <c r="EE1179" s="29"/>
      <c r="EF1179" s="29"/>
      <c r="EG1179" s="29"/>
      <c r="EH1179" s="29"/>
      <c r="EI1179" s="29"/>
      <c r="EJ1179" s="29"/>
      <c r="EK1179" s="29"/>
      <c r="EL1179" s="29"/>
      <c r="EM1179" s="29"/>
      <c r="EN1179" s="29"/>
      <c r="EO1179" s="29"/>
      <c r="EP1179" s="29"/>
      <c r="EQ1179" s="29"/>
      <c r="ER1179" s="29"/>
      <c r="ES1179" s="29"/>
      <c r="ET1179" s="29"/>
      <c r="EU1179" s="29"/>
      <c r="EV1179" s="29"/>
      <c r="EW1179" s="29"/>
      <c r="EX1179" s="29"/>
      <c r="EY1179" s="29"/>
      <c r="EZ1179" s="29"/>
      <c r="FA1179" s="119"/>
      <c r="FB1179" s="119"/>
      <c r="FC1179" s="119"/>
      <c r="FD1179" s="119"/>
      <c r="FE1179" s="119"/>
      <c r="FF1179" s="119"/>
      <c r="FG1179" s="119"/>
      <c r="FH1179" s="119"/>
      <c r="FI1179" s="119"/>
    </row>
    <row r="1180" spans="1:165" s="45" customFormat="1" x14ac:dyDescent="0.25">
      <c r="A1180" s="29"/>
      <c r="B1180" s="35"/>
      <c r="C1180" s="35"/>
      <c r="D1180" s="4"/>
      <c r="E1180" s="35"/>
      <c r="F1180" s="4"/>
      <c r="G1180" s="35"/>
      <c r="I1180" s="35"/>
      <c r="K1180" s="11"/>
      <c r="M1180" s="4"/>
      <c r="N1180" s="46"/>
      <c r="P1180" s="35"/>
      <c r="Q1180" s="29"/>
      <c r="R1180" s="35"/>
      <c r="T1180" s="23"/>
      <c r="U1180" s="23"/>
      <c r="V1180" s="96"/>
      <c r="W1180" s="96"/>
      <c r="X1180" s="23"/>
      <c r="Y1180" s="96"/>
      <c r="Z1180" s="96"/>
      <c r="AA1180" s="23"/>
      <c r="AB1180" s="96"/>
      <c r="AC1180" s="96"/>
      <c r="AD1180" s="23"/>
      <c r="AE1180" s="96"/>
      <c r="AF1180" s="96"/>
      <c r="AG1180" s="23"/>
      <c r="AH1180" s="96"/>
      <c r="AI1180" s="96"/>
      <c r="AJ1180" s="23"/>
      <c r="AK1180" s="96"/>
      <c r="AL1180" s="96"/>
      <c r="AM1180" s="23"/>
      <c r="AN1180" s="96"/>
      <c r="AO1180" s="96"/>
      <c r="AP1180" s="23"/>
      <c r="AQ1180" s="96"/>
      <c r="AR1180" s="96"/>
      <c r="AS1180" s="23"/>
      <c r="AT1180" s="4"/>
      <c r="AU1180" s="4"/>
      <c r="AV1180" s="35"/>
      <c r="AW1180" s="4"/>
      <c r="AX1180" s="156"/>
      <c r="AY1180" s="104"/>
      <c r="AZ1180" s="7"/>
      <c r="BA1180" s="12"/>
      <c r="BB1180" s="12"/>
      <c r="BC1180" s="7"/>
      <c r="BD1180" s="12"/>
      <c r="BE1180" s="12"/>
      <c r="BF1180" s="4"/>
      <c r="BG1180" s="12"/>
      <c r="BH1180" s="36"/>
      <c r="BI1180" s="147"/>
      <c r="BJ1180" s="12"/>
      <c r="BK1180" s="36"/>
      <c r="BL1180" s="147"/>
      <c r="BM1180" s="12"/>
      <c r="BN1180" s="36"/>
      <c r="BO1180" s="147"/>
      <c r="BP1180" s="160"/>
      <c r="BQ1180" s="14"/>
      <c r="BR1180" s="4"/>
      <c r="BS1180" s="4"/>
      <c r="BU1180" s="147"/>
      <c r="BV1180" s="4"/>
      <c r="BW1180" s="4"/>
      <c r="BX1180" s="147"/>
      <c r="BY1180" s="4"/>
      <c r="CA1180" s="147"/>
      <c r="CB1180" s="4"/>
      <c r="CD1180" s="147"/>
      <c r="CF1180" s="4"/>
      <c r="CG1180" s="9"/>
      <c r="CH1180" s="35"/>
      <c r="CI1180" s="4"/>
      <c r="CJ1180" s="145"/>
      <c r="CK1180" s="4"/>
      <c r="CL1180" s="4"/>
      <c r="CM1180" s="4"/>
      <c r="CN1180" s="4"/>
      <c r="CP1180" s="29"/>
      <c r="CQ1180" s="33"/>
      <c r="CR1180" s="78"/>
      <c r="CS1180" s="78"/>
      <c r="CT1180" s="78"/>
      <c r="CU1180" s="78"/>
      <c r="CV1180" s="78"/>
      <c r="CW1180" s="78"/>
      <c r="CX1180" s="78"/>
      <c r="CY1180" s="78"/>
      <c r="CZ1180" s="78"/>
      <c r="DA1180" s="78"/>
      <c r="DB1180" s="78"/>
      <c r="DC1180" s="78"/>
      <c r="DD1180" s="78"/>
      <c r="DE1180" s="78"/>
      <c r="DF1180" s="78"/>
      <c r="DG1180" s="78"/>
      <c r="DH1180" s="78"/>
      <c r="DI1180" s="78"/>
      <c r="DJ1180" s="78"/>
      <c r="DK1180" s="78"/>
      <c r="DL1180" s="78"/>
      <c r="DM1180" s="78"/>
      <c r="DN1180" s="78"/>
      <c r="DO1180" s="78"/>
      <c r="DP1180" s="42"/>
      <c r="DQ1180" s="78"/>
      <c r="DR1180" s="101"/>
      <c r="DS1180" s="33"/>
      <c r="DT1180" s="29"/>
      <c r="DU1180" s="29"/>
      <c r="DV1180" s="29"/>
      <c r="DW1180" s="29"/>
      <c r="DX1180" s="29"/>
      <c r="DY1180" s="29"/>
      <c r="DZ1180" s="29"/>
      <c r="EA1180" s="29"/>
      <c r="EB1180" s="29"/>
      <c r="EC1180" s="29"/>
      <c r="ED1180" s="29"/>
      <c r="EE1180" s="29"/>
      <c r="EF1180" s="29"/>
      <c r="EG1180" s="29"/>
      <c r="EH1180" s="29"/>
      <c r="EI1180" s="29"/>
      <c r="EJ1180" s="29"/>
      <c r="EK1180" s="29"/>
      <c r="EL1180" s="29"/>
      <c r="EM1180" s="29"/>
      <c r="EN1180" s="29"/>
      <c r="EO1180" s="29"/>
      <c r="EP1180" s="29"/>
      <c r="EQ1180" s="29"/>
      <c r="ER1180" s="29"/>
      <c r="ES1180" s="29"/>
      <c r="ET1180" s="29"/>
      <c r="EU1180" s="29"/>
      <c r="EV1180" s="29"/>
      <c r="EW1180" s="29"/>
      <c r="EX1180" s="29"/>
      <c r="EY1180" s="29"/>
      <c r="EZ1180" s="29"/>
      <c r="FA1180" s="119"/>
      <c r="FB1180" s="119"/>
      <c r="FC1180" s="119"/>
      <c r="FD1180" s="119"/>
      <c r="FE1180" s="119"/>
      <c r="FF1180" s="119"/>
      <c r="FG1180" s="119"/>
      <c r="FH1180" s="119"/>
      <c r="FI1180" s="119"/>
    </row>
    <row r="1181" spans="1:165" s="45" customFormat="1" x14ac:dyDescent="0.25">
      <c r="A1181" s="29"/>
      <c r="B1181" s="35"/>
      <c r="C1181" s="35"/>
      <c r="D1181" s="4"/>
      <c r="E1181" s="35"/>
      <c r="F1181" s="4"/>
      <c r="G1181" s="35"/>
      <c r="I1181" s="35"/>
      <c r="K1181" s="11"/>
      <c r="M1181" s="4"/>
      <c r="N1181" s="46"/>
      <c r="P1181" s="35"/>
      <c r="Q1181" s="29"/>
      <c r="R1181" s="35"/>
      <c r="T1181" s="23"/>
      <c r="U1181" s="23"/>
      <c r="V1181" s="96"/>
      <c r="W1181" s="96"/>
      <c r="X1181" s="23"/>
      <c r="Y1181" s="96"/>
      <c r="Z1181" s="96"/>
      <c r="AA1181" s="23"/>
      <c r="AB1181" s="96"/>
      <c r="AC1181" s="96"/>
      <c r="AD1181" s="23"/>
      <c r="AE1181" s="96"/>
      <c r="AF1181" s="96"/>
      <c r="AG1181" s="23"/>
      <c r="AH1181" s="96"/>
      <c r="AI1181" s="96"/>
      <c r="AJ1181" s="23"/>
      <c r="AK1181" s="96"/>
      <c r="AL1181" s="96"/>
      <c r="AM1181" s="23"/>
      <c r="AN1181" s="96"/>
      <c r="AO1181" s="96"/>
      <c r="AP1181" s="23"/>
      <c r="AQ1181" s="96"/>
      <c r="AR1181" s="96"/>
      <c r="AS1181" s="23"/>
      <c r="AT1181" s="4"/>
      <c r="AU1181" s="4"/>
      <c r="AV1181" s="35"/>
      <c r="AW1181" s="4"/>
      <c r="AX1181" s="156"/>
      <c r="AY1181" s="104"/>
      <c r="AZ1181" s="7"/>
      <c r="BA1181" s="12"/>
      <c r="BB1181" s="12"/>
      <c r="BC1181" s="7"/>
      <c r="BD1181" s="12"/>
      <c r="BE1181" s="12"/>
      <c r="BF1181" s="4"/>
      <c r="BG1181" s="12"/>
      <c r="BH1181" s="36"/>
      <c r="BI1181" s="147"/>
      <c r="BJ1181" s="12"/>
      <c r="BK1181" s="36"/>
      <c r="BL1181" s="147"/>
      <c r="BM1181" s="12"/>
      <c r="BN1181" s="36"/>
      <c r="BO1181" s="147"/>
      <c r="BP1181" s="160"/>
      <c r="BQ1181" s="14"/>
      <c r="BR1181" s="4"/>
      <c r="BS1181" s="4"/>
      <c r="BU1181" s="147"/>
      <c r="BV1181" s="4"/>
      <c r="BW1181" s="4"/>
      <c r="BX1181" s="147"/>
      <c r="BY1181" s="4"/>
      <c r="CA1181" s="147"/>
      <c r="CB1181" s="4"/>
      <c r="CD1181" s="147"/>
      <c r="CF1181" s="4"/>
      <c r="CG1181" s="9"/>
      <c r="CH1181" s="35"/>
      <c r="CI1181" s="4"/>
      <c r="CJ1181" s="145"/>
      <c r="CK1181" s="4"/>
      <c r="CL1181" s="4"/>
      <c r="CM1181" s="4"/>
      <c r="CN1181" s="4"/>
      <c r="CP1181" s="29"/>
      <c r="CQ1181" s="33"/>
      <c r="CR1181" s="78"/>
      <c r="CS1181" s="78"/>
      <c r="CT1181" s="78"/>
      <c r="CU1181" s="78"/>
      <c r="CV1181" s="78"/>
      <c r="CW1181" s="78"/>
      <c r="CX1181" s="78"/>
      <c r="CY1181" s="78"/>
      <c r="CZ1181" s="78"/>
      <c r="DA1181" s="78"/>
      <c r="DB1181" s="78"/>
      <c r="DC1181" s="78"/>
      <c r="DD1181" s="78"/>
      <c r="DE1181" s="78"/>
      <c r="DF1181" s="78"/>
      <c r="DG1181" s="78"/>
      <c r="DH1181" s="78"/>
      <c r="DI1181" s="78"/>
      <c r="DJ1181" s="78"/>
      <c r="DK1181" s="78"/>
      <c r="DL1181" s="78"/>
      <c r="DM1181" s="78"/>
      <c r="DN1181" s="78"/>
      <c r="DO1181" s="78"/>
      <c r="DP1181" s="42"/>
      <c r="DQ1181" s="78"/>
      <c r="DR1181" s="101"/>
      <c r="DS1181" s="33"/>
      <c r="DT1181" s="29"/>
      <c r="DU1181" s="29"/>
      <c r="DV1181" s="29"/>
      <c r="DW1181" s="29"/>
      <c r="DX1181" s="29"/>
      <c r="DY1181" s="29"/>
      <c r="DZ1181" s="29"/>
      <c r="EA1181" s="29"/>
      <c r="EB1181" s="29"/>
      <c r="EC1181" s="29"/>
      <c r="ED1181" s="29"/>
      <c r="EE1181" s="29"/>
      <c r="EF1181" s="29"/>
      <c r="EG1181" s="29"/>
      <c r="EH1181" s="29"/>
      <c r="EI1181" s="29"/>
      <c r="EJ1181" s="29"/>
      <c r="EK1181" s="29"/>
      <c r="EL1181" s="29"/>
      <c r="EM1181" s="29"/>
      <c r="EN1181" s="29"/>
      <c r="EO1181" s="29"/>
      <c r="EP1181" s="29"/>
      <c r="EQ1181" s="29"/>
      <c r="ER1181" s="29"/>
      <c r="ES1181" s="29"/>
      <c r="ET1181" s="29"/>
      <c r="EU1181" s="29"/>
      <c r="EV1181" s="29"/>
      <c r="EW1181" s="29"/>
      <c r="EX1181" s="29"/>
      <c r="EY1181" s="29"/>
      <c r="EZ1181" s="29"/>
      <c r="FA1181" s="119"/>
      <c r="FB1181" s="119"/>
      <c r="FC1181" s="119"/>
      <c r="FD1181" s="119"/>
      <c r="FE1181" s="119"/>
      <c r="FF1181" s="119"/>
      <c r="FG1181" s="119"/>
      <c r="FH1181" s="119"/>
      <c r="FI1181" s="119"/>
    </row>
    <row r="1182" spans="1:165" s="45" customFormat="1" x14ac:dyDescent="0.25">
      <c r="A1182" s="29"/>
      <c r="B1182" s="35"/>
      <c r="C1182" s="35"/>
      <c r="D1182" s="4"/>
      <c r="E1182" s="35"/>
      <c r="F1182" s="4"/>
      <c r="G1182" s="35"/>
      <c r="I1182" s="35"/>
      <c r="K1182" s="11"/>
      <c r="M1182" s="4"/>
      <c r="N1182" s="46"/>
      <c r="P1182" s="35"/>
      <c r="Q1182" s="29"/>
      <c r="R1182" s="35"/>
      <c r="T1182" s="23"/>
      <c r="U1182" s="23"/>
      <c r="V1182" s="96"/>
      <c r="W1182" s="96"/>
      <c r="X1182" s="23"/>
      <c r="Y1182" s="96"/>
      <c r="Z1182" s="96"/>
      <c r="AA1182" s="23"/>
      <c r="AB1182" s="96"/>
      <c r="AC1182" s="96"/>
      <c r="AD1182" s="23"/>
      <c r="AE1182" s="96"/>
      <c r="AF1182" s="96"/>
      <c r="AG1182" s="23"/>
      <c r="AH1182" s="96"/>
      <c r="AI1182" s="96"/>
      <c r="AJ1182" s="23"/>
      <c r="AK1182" s="96"/>
      <c r="AL1182" s="96"/>
      <c r="AM1182" s="23"/>
      <c r="AN1182" s="96"/>
      <c r="AO1182" s="96"/>
      <c r="AP1182" s="23"/>
      <c r="AQ1182" s="96"/>
      <c r="AR1182" s="96"/>
      <c r="AS1182" s="23"/>
      <c r="AT1182" s="4"/>
      <c r="AU1182" s="4"/>
      <c r="AV1182" s="35"/>
      <c r="AW1182" s="4"/>
      <c r="AX1182" s="156"/>
      <c r="AY1182" s="104"/>
      <c r="AZ1182" s="7"/>
      <c r="BA1182" s="12"/>
      <c r="BB1182" s="12"/>
      <c r="BC1182" s="7"/>
      <c r="BD1182" s="12"/>
      <c r="BE1182" s="12"/>
      <c r="BF1182" s="4"/>
      <c r="BG1182" s="12"/>
      <c r="BH1182" s="36"/>
      <c r="BI1182" s="147"/>
      <c r="BJ1182" s="12"/>
      <c r="BK1182" s="36"/>
      <c r="BL1182" s="147"/>
      <c r="BM1182" s="12"/>
      <c r="BN1182" s="36"/>
      <c r="BO1182" s="147"/>
      <c r="BP1182" s="160"/>
      <c r="BQ1182" s="14"/>
      <c r="BR1182" s="4"/>
      <c r="BS1182" s="4"/>
      <c r="BU1182" s="147"/>
      <c r="BV1182" s="4"/>
      <c r="BW1182" s="4"/>
      <c r="BX1182" s="147"/>
      <c r="BY1182" s="4"/>
      <c r="CA1182" s="147"/>
      <c r="CB1182" s="4"/>
      <c r="CD1182" s="147"/>
      <c r="CF1182" s="4"/>
      <c r="CG1182" s="9"/>
      <c r="CH1182" s="35"/>
      <c r="CI1182" s="4"/>
      <c r="CJ1182" s="145"/>
      <c r="CK1182" s="4"/>
      <c r="CL1182" s="4"/>
      <c r="CM1182" s="4"/>
      <c r="CN1182" s="4"/>
      <c r="CP1182" s="29"/>
      <c r="CQ1182" s="33"/>
      <c r="CR1182" s="78"/>
      <c r="CS1182" s="78"/>
      <c r="CT1182" s="78"/>
      <c r="CU1182" s="78"/>
      <c r="CV1182" s="78"/>
      <c r="CW1182" s="78"/>
      <c r="CX1182" s="78"/>
      <c r="CY1182" s="78"/>
      <c r="CZ1182" s="78"/>
      <c r="DA1182" s="78"/>
      <c r="DB1182" s="78"/>
      <c r="DC1182" s="78"/>
      <c r="DD1182" s="78"/>
      <c r="DE1182" s="78"/>
      <c r="DF1182" s="78"/>
      <c r="DG1182" s="78"/>
      <c r="DH1182" s="78"/>
      <c r="DI1182" s="78"/>
      <c r="DJ1182" s="78"/>
      <c r="DK1182" s="78"/>
      <c r="DL1182" s="78"/>
      <c r="DM1182" s="78"/>
      <c r="DN1182" s="78"/>
      <c r="DO1182" s="78"/>
      <c r="DP1182" s="42"/>
      <c r="DQ1182" s="78"/>
      <c r="DR1182" s="101"/>
      <c r="DS1182" s="33"/>
      <c r="DT1182" s="29"/>
      <c r="DU1182" s="29"/>
      <c r="DV1182" s="29"/>
      <c r="DW1182" s="29"/>
      <c r="DX1182" s="29"/>
      <c r="DY1182" s="29"/>
      <c r="DZ1182" s="29"/>
      <c r="EA1182" s="29"/>
      <c r="EB1182" s="29"/>
      <c r="EC1182" s="29"/>
      <c r="ED1182" s="29"/>
      <c r="EE1182" s="29"/>
      <c r="EF1182" s="29"/>
      <c r="EG1182" s="29"/>
      <c r="EH1182" s="29"/>
      <c r="EI1182" s="29"/>
      <c r="EJ1182" s="29"/>
      <c r="EK1182" s="29"/>
      <c r="EL1182" s="29"/>
      <c r="EM1182" s="29"/>
      <c r="EN1182" s="29"/>
      <c r="EO1182" s="29"/>
      <c r="EP1182" s="29"/>
      <c r="EQ1182" s="29"/>
      <c r="ER1182" s="29"/>
      <c r="ES1182" s="29"/>
      <c r="ET1182" s="29"/>
      <c r="EU1182" s="29"/>
      <c r="EV1182" s="29"/>
      <c r="EW1182" s="29"/>
      <c r="EX1182" s="29"/>
      <c r="EY1182" s="29"/>
      <c r="EZ1182" s="29"/>
      <c r="FA1182" s="119"/>
      <c r="FB1182" s="119"/>
      <c r="FC1182" s="119"/>
      <c r="FD1182" s="119"/>
      <c r="FE1182" s="119"/>
      <c r="FF1182" s="119"/>
      <c r="FG1182" s="119"/>
      <c r="FH1182" s="119"/>
      <c r="FI1182" s="119"/>
    </row>
    <row r="1183" spans="1:165" s="45" customFormat="1" x14ac:dyDescent="0.25">
      <c r="A1183" s="29"/>
      <c r="B1183" s="35"/>
      <c r="C1183" s="35"/>
      <c r="D1183" s="4"/>
      <c r="E1183" s="35"/>
      <c r="F1183" s="4"/>
      <c r="G1183" s="35"/>
      <c r="I1183" s="35"/>
      <c r="K1183" s="11"/>
      <c r="M1183" s="4"/>
      <c r="N1183" s="46"/>
      <c r="P1183" s="35"/>
      <c r="Q1183" s="29"/>
      <c r="R1183" s="35"/>
      <c r="T1183" s="23"/>
      <c r="U1183" s="23"/>
      <c r="V1183" s="96"/>
      <c r="W1183" s="96"/>
      <c r="X1183" s="23"/>
      <c r="Y1183" s="96"/>
      <c r="Z1183" s="96"/>
      <c r="AA1183" s="23"/>
      <c r="AB1183" s="96"/>
      <c r="AC1183" s="96"/>
      <c r="AD1183" s="23"/>
      <c r="AE1183" s="96"/>
      <c r="AF1183" s="96"/>
      <c r="AG1183" s="23"/>
      <c r="AH1183" s="96"/>
      <c r="AI1183" s="96"/>
      <c r="AJ1183" s="23"/>
      <c r="AK1183" s="96"/>
      <c r="AL1183" s="96"/>
      <c r="AM1183" s="23"/>
      <c r="AN1183" s="96"/>
      <c r="AO1183" s="96"/>
      <c r="AP1183" s="23"/>
      <c r="AQ1183" s="96"/>
      <c r="AR1183" s="96"/>
      <c r="AS1183" s="23"/>
      <c r="AT1183" s="4"/>
      <c r="AU1183" s="4"/>
      <c r="AV1183" s="35"/>
      <c r="AW1183" s="4"/>
      <c r="AX1183" s="156"/>
      <c r="AY1183" s="104"/>
      <c r="AZ1183" s="7"/>
      <c r="BA1183" s="12"/>
      <c r="BB1183" s="12"/>
      <c r="BC1183" s="7"/>
      <c r="BD1183" s="12"/>
      <c r="BE1183" s="12"/>
      <c r="BF1183" s="4"/>
      <c r="BG1183" s="12"/>
      <c r="BH1183" s="36"/>
      <c r="BI1183" s="147"/>
      <c r="BJ1183" s="12"/>
      <c r="BK1183" s="36"/>
      <c r="BL1183" s="147"/>
      <c r="BM1183" s="12"/>
      <c r="BN1183" s="36"/>
      <c r="BO1183" s="147"/>
      <c r="BP1183" s="160"/>
      <c r="BQ1183" s="14"/>
      <c r="BR1183" s="4"/>
      <c r="BS1183" s="4"/>
      <c r="BU1183" s="147"/>
      <c r="BV1183" s="4"/>
      <c r="BW1183" s="4"/>
      <c r="BX1183" s="147"/>
      <c r="BY1183" s="4"/>
      <c r="CA1183" s="147"/>
      <c r="CB1183" s="4"/>
      <c r="CD1183" s="147"/>
      <c r="CF1183" s="4"/>
      <c r="CG1183" s="9"/>
      <c r="CH1183" s="35"/>
      <c r="CI1183" s="4"/>
      <c r="CJ1183" s="145"/>
      <c r="CK1183" s="4"/>
      <c r="CL1183" s="4"/>
      <c r="CM1183" s="4"/>
      <c r="CN1183" s="4"/>
      <c r="CP1183" s="29"/>
      <c r="CQ1183" s="33"/>
      <c r="CR1183" s="78"/>
      <c r="CS1183" s="78"/>
      <c r="CT1183" s="78"/>
      <c r="CU1183" s="78"/>
      <c r="CV1183" s="78"/>
      <c r="CW1183" s="78"/>
      <c r="CX1183" s="78"/>
      <c r="CY1183" s="78"/>
      <c r="CZ1183" s="78"/>
      <c r="DA1183" s="78"/>
      <c r="DB1183" s="78"/>
      <c r="DC1183" s="78"/>
      <c r="DD1183" s="78"/>
      <c r="DE1183" s="78"/>
      <c r="DF1183" s="78"/>
      <c r="DG1183" s="78"/>
      <c r="DH1183" s="78"/>
      <c r="DI1183" s="78"/>
      <c r="DJ1183" s="78"/>
      <c r="DK1183" s="78"/>
      <c r="DL1183" s="78"/>
      <c r="DM1183" s="78"/>
      <c r="DN1183" s="78"/>
      <c r="DO1183" s="78"/>
      <c r="DP1183" s="42"/>
      <c r="DQ1183" s="78"/>
      <c r="DR1183" s="101"/>
      <c r="DS1183" s="33"/>
      <c r="DT1183" s="29"/>
      <c r="DU1183" s="29"/>
      <c r="DV1183" s="29"/>
      <c r="DW1183" s="29"/>
      <c r="DX1183" s="29"/>
      <c r="DY1183" s="29"/>
      <c r="DZ1183" s="29"/>
      <c r="EA1183" s="29"/>
      <c r="EB1183" s="29"/>
      <c r="EC1183" s="29"/>
      <c r="ED1183" s="29"/>
      <c r="EE1183" s="29"/>
      <c r="EF1183" s="29"/>
      <c r="EG1183" s="29"/>
      <c r="EH1183" s="29"/>
      <c r="EI1183" s="29"/>
      <c r="EJ1183" s="29"/>
      <c r="EK1183" s="29"/>
      <c r="EL1183" s="29"/>
      <c r="EM1183" s="29"/>
      <c r="EN1183" s="29"/>
      <c r="EO1183" s="29"/>
      <c r="EP1183" s="29"/>
      <c r="EQ1183" s="29"/>
      <c r="ER1183" s="29"/>
      <c r="ES1183" s="29"/>
      <c r="ET1183" s="29"/>
      <c r="EU1183" s="29"/>
      <c r="EV1183" s="29"/>
      <c r="EW1183" s="29"/>
      <c r="EX1183" s="29"/>
      <c r="EY1183" s="29"/>
      <c r="EZ1183" s="29"/>
      <c r="FA1183" s="119"/>
      <c r="FB1183" s="119"/>
      <c r="FC1183" s="119"/>
      <c r="FD1183" s="119"/>
      <c r="FE1183" s="119"/>
      <c r="FF1183" s="119"/>
      <c r="FG1183" s="119"/>
      <c r="FH1183" s="119"/>
      <c r="FI1183" s="119"/>
    </row>
    <row r="1184" spans="1:165" s="45" customFormat="1" x14ac:dyDescent="0.25">
      <c r="A1184" s="29"/>
      <c r="B1184" s="35"/>
      <c r="C1184" s="35"/>
      <c r="D1184" s="4"/>
      <c r="E1184" s="35"/>
      <c r="F1184" s="4"/>
      <c r="G1184" s="35"/>
      <c r="I1184" s="35"/>
      <c r="K1184" s="11"/>
      <c r="M1184" s="4"/>
      <c r="N1184" s="46"/>
      <c r="P1184" s="35"/>
      <c r="Q1184" s="29"/>
      <c r="R1184" s="35"/>
      <c r="T1184" s="23"/>
      <c r="U1184" s="23"/>
      <c r="V1184" s="96"/>
      <c r="W1184" s="96"/>
      <c r="X1184" s="23"/>
      <c r="Y1184" s="96"/>
      <c r="Z1184" s="96"/>
      <c r="AA1184" s="23"/>
      <c r="AB1184" s="96"/>
      <c r="AC1184" s="96"/>
      <c r="AD1184" s="23"/>
      <c r="AE1184" s="96"/>
      <c r="AF1184" s="96"/>
      <c r="AG1184" s="23"/>
      <c r="AH1184" s="96"/>
      <c r="AI1184" s="96"/>
      <c r="AJ1184" s="23"/>
      <c r="AK1184" s="96"/>
      <c r="AL1184" s="96"/>
      <c r="AM1184" s="23"/>
      <c r="AN1184" s="96"/>
      <c r="AO1184" s="96"/>
      <c r="AP1184" s="23"/>
      <c r="AQ1184" s="96"/>
      <c r="AR1184" s="96"/>
      <c r="AS1184" s="23"/>
      <c r="AT1184" s="4"/>
      <c r="AU1184" s="4"/>
      <c r="AV1184" s="35"/>
      <c r="AW1184" s="4"/>
      <c r="AX1184" s="156"/>
      <c r="AY1184" s="104"/>
      <c r="AZ1184" s="7"/>
      <c r="BA1184" s="12"/>
      <c r="BB1184" s="12"/>
      <c r="BC1184" s="7"/>
      <c r="BD1184" s="12"/>
      <c r="BE1184" s="12"/>
      <c r="BF1184" s="4"/>
      <c r="BG1184" s="12"/>
      <c r="BH1184" s="36"/>
      <c r="BI1184" s="147"/>
      <c r="BJ1184" s="12"/>
      <c r="BK1184" s="36"/>
      <c r="BL1184" s="147"/>
      <c r="BM1184" s="12"/>
      <c r="BN1184" s="36"/>
      <c r="BO1184" s="147"/>
      <c r="BP1184" s="160"/>
      <c r="BQ1184" s="14"/>
      <c r="BR1184" s="4"/>
      <c r="BS1184" s="4"/>
      <c r="BU1184" s="147"/>
      <c r="BV1184" s="4"/>
      <c r="BW1184" s="4"/>
      <c r="BX1184" s="147"/>
      <c r="BY1184" s="4"/>
      <c r="CA1184" s="147"/>
      <c r="CB1184" s="4"/>
      <c r="CD1184" s="147"/>
      <c r="CF1184" s="4"/>
      <c r="CG1184" s="9"/>
      <c r="CH1184" s="35"/>
      <c r="CI1184" s="4"/>
      <c r="CJ1184" s="145"/>
      <c r="CK1184" s="4"/>
      <c r="CL1184" s="4"/>
      <c r="CM1184" s="4"/>
      <c r="CN1184" s="4"/>
      <c r="CP1184" s="29"/>
      <c r="CQ1184" s="33"/>
      <c r="CR1184" s="78"/>
      <c r="CS1184" s="78"/>
      <c r="CT1184" s="78"/>
      <c r="CU1184" s="78"/>
      <c r="CV1184" s="78"/>
      <c r="CW1184" s="78"/>
      <c r="CX1184" s="78"/>
      <c r="CY1184" s="78"/>
      <c r="CZ1184" s="78"/>
      <c r="DA1184" s="78"/>
      <c r="DB1184" s="78"/>
      <c r="DC1184" s="78"/>
      <c r="DD1184" s="78"/>
      <c r="DE1184" s="78"/>
      <c r="DF1184" s="78"/>
      <c r="DG1184" s="78"/>
      <c r="DH1184" s="78"/>
      <c r="DI1184" s="78"/>
      <c r="DJ1184" s="78"/>
      <c r="DK1184" s="78"/>
      <c r="DL1184" s="78"/>
      <c r="DM1184" s="78"/>
      <c r="DN1184" s="78"/>
      <c r="DO1184" s="78"/>
      <c r="DP1184" s="42"/>
      <c r="DQ1184" s="78"/>
      <c r="DR1184" s="101"/>
      <c r="DS1184" s="33"/>
      <c r="DT1184" s="29"/>
      <c r="DU1184" s="29"/>
      <c r="DV1184" s="29"/>
      <c r="DW1184" s="29"/>
      <c r="DX1184" s="29"/>
      <c r="DY1184" s="29"/>
      <c r="DZ1184" s="29"/>
      <c r="EA1184" s="29"/>
      <c r="EB1184" s="29"/>
      <c r="EC1184" s="29"/>
      <c r="ED1184" s="29"/>
      <c r="EE1184" s="29"/>
      <c r="EF1184" s="29"/>
      <c r="EG1184" s="29"/>
      <c r="EH1184" s="29"/>
      <c r="EI1184" s="29"/>
      <c r="EJ1184" s="29"/>
      <c r="EK1184" s="29"/>
      <c r="EL1184" s="29"/>
      <c r="EM1184" s="29"/>
      <c r="EN1184" s="29"/>
      <c r="EO1184" s="29"/>
      <c r="EP1184" s="29"/>
      <c r="EQ1184" s="29"/>
      <c r="ER1184" s="29"/>
      <c r="ES1184" s="29"/>
      <c r="ET1184" s="29"/>
      <c r="EU1184" s="29"/>
      <c r="EV1184" s="29"/>
      <c r="EW1184" s="29"/>
      <c r="EX1184" s="29"/>
      <c r="EY1184" s="29"/>
      <c r="EZ1184" s="29"/>
      <c r="FA1184" s="119"/>
      <c r="FB1184" s="119"/>
      <c r="FC1184" s="119"/>
      <c r="FD1184" s="119"/>
      <c r="FE1184" s="119"/>
      <c r="FF1184" s="119"/>
      <c r="FG1184" s="119"/>
      <c r="FH1184" s="119"/>
      <c r="FI1184" s="119"/>
    </row>
    <row r="1185" spans="1:165" s="45" customFormat="1" x14ac:dyDescent="0.25">
      <c r="A1185" s="29"/>
      <c r="B1185" s="35"/>
      <c r="C1185" s="35"/>
      <c r="D1185" s="4"/>
      <c r="E1185" s="35"/>
      <c r="F1185" s="4"/>
      <c r="G1185" s="35"/>
      <c r="I1185" s="35"/>
      <c r="K1185" s="11"/>
      <c r="M1185" s="4"/>
      <c r="N1185" s="46"/>
      <c r="P1185" s="35"/>
      <c r="Q1185" s="29"/>
      <c r="R1185" s="35"/>
      <c r="T1185" s="23"/>
      <c r="U1185" s="23"/>
      <c r="V1185" s="96"/>
      <c r="W1185" s="96"/>
      <c r="X1185" s="23"/>
      <c r="Y1185" s="96"/>
      <c r="Z1185" s="96"/>
      <c r="AA1185" s="23"/>
      <c r="AB1185" s="96"/>
      <c r="AC1185" s="96"/>
      <c r="AD1185" s="23"/>
      <c r="AE1185" s="96"/>
      <c r="AF1185" s="96"/>
      <c r="AG1185" s="23"/>
      <c r="AH1185" s="96"/>
      <c r="AI1185" s="96"/>
      <c r="AJ1185" s="23"/>
      <c r="AK1185" s="96"/>
      <c r="AL1185" s="96"/>
      <c r="AM1185" s="23"/>
      <c r="AN1185" s="96"/>
      <c r="AO1185" s="96"/>
      <c r="AP1185" s="23"/>
      <c r="AQ1185" s="96"/>
      <c r="AR1185" s="96"/>
      <c r="AS1185" s="23"/>
      <c r="AT1185" s="4"/>
      <c r="AU1185" s="4"/>
      <c r="AV1185" s="35"/>
      <c r="AW1185" s="4"/>
      <c r="AX1185" s="156"/>
      <c r="AY1185" s="104"/>
      <c r="AZ1185" s="7"/>
      <c r="BA1185" s="12"/>
      <c r="BB1185" s="12"/>
      <c r="BC1185" s="7"/>
      <c r="BD1185" s="12"/>
      <c r="BE1185" s="12"/>
      <c r="BF1185" s="4"/>
      <c r="BG1185" s="12"/>
      <c r="BH1185" s="36"/>
      <c r="BI1185" s="147"/>
      <c r="BJ1185" s="12"/>
      <c r="BK1185" s="36"/>
      <c r="BL1185" s="147"/>
      <c r="BM1185" s="12"/>
      <c r="BN1185" s="36"/>
      <c r="BO1185" s="147"/>
      <c r="BP1185" s="160"/>
      <c r="BQ1185" s="14"/>
      <c r="BR1185" s="4"/>
      <c r="BS1185" s="4"/>
      <c r="BU1185" s="147"/>
      <c r="BV1185" s="4"/>
      <c r="BW1185" s="4"/>
      <c r="BX1185" s="147"/>
      <c r="BY1185" s="4"/>
      <c r="CA1185" s="147"/>
      <c r="CB1185" s="4"/>
      <c r="CD1185" s="147"/>
      <c r="CF1185" s="4"/>
      <c r="CG1185" s="9"/>
      <c r="CH1185" s="35"/>
      <c r="CI1185" s="4"/>
      <c r="CJ1185" s="145"/>
      <c r="CK1185" s="4"/>
      <c r="CL1185" s="4"/>
      <c r="CM1185" s="4"/>
      <c r="CN1185" s="4"/>
      <c r="CP1185" s="29"/>
      <c r="CQ1185" s="33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  <c r="DN1185" s="78"/>
      <c r="DO1185" s="78"/>
      <c r="DP1185" s="42"/>
      <c r="DQ1185" s="78"/>
      <c r="DR1185" s="101"/>
      <c r="DS1185" s="33"/>
      <c r="DT1185" s="29"/>
      <c r="DU1185" s="29"/>
      <c r="DV1185" s="29"/>
      <c r="DW1185" s="29"/>
      <c r="DX1185" s="29"/>
      <c r="DY1185" s="29"/>
      <c r="DZ1185" s="29"/>
      <c r="EA1185" s="29"/>
      <c r="EB1185" s="29"/>
      <c r="EC1185" s="29"/>
      <c r="ED1185" s="29"/>
      <c r="EE1185" s="29"/>
      <c r="EF1185" s="29"/>
      <c r="EG1185" s="29"/>
      <c r="EH1185" s="29"/>
      <c r="EI1185" s="29"/>
      <c r="EJ1185" s="29"/>
      <c r="EK1185" s="29"/>
      <c r="EL1185" s="29"/>
      <c r="EM1185" s="29"/>
      <c r="EN1185" s="29"/>
      <c r="EO1185" s="29"/>
      <c r="EP1185" s="29"/>
      <c r="EQ1185" s="29"/>
      <c r="ER1185" s="29"/>
      <c r="ES1185" s="29"/>
      <c r="ET1185" s="29"/>
      <c r="EU1185" s="29"/>
      <c r="EV1185" s="29"/>
      <c r="EW1185" s="29"/>
      <c r="EX1185" s="29"/>
      <c r="EY1185" s="29"/>
      <c r="EZ1185" s="29"/>
      <c r="FA1185" s="119"/>
      <c r="FB1185" s="119"/>
      <c r="FC1185" s="119"/>
      <c r="FD1185" s="119"/>
      <c r="FE1185" s="119"/>
      <c r="FF1185" s="119"/>
      <c r="FG1185" s="119"/>
      <c r="FH1185" s="119"/>
      <c r="FI1185" s="119"/>
    </row>
    <row r="1186" spans="1:165" s="45" customFormat="1" x14ac:dyDescent="0.25">
      <c r="A1186" s="29"/>
      <c r="B1186" s="35"/>
      <c r="C1186" s="35"/>
      <c r="D1186" s="4"/>
      <c r="E1186" s="35"/>
      <c r="F1186" s="4"/>
      <c r="G1186" s="35"/>
      <c r="I1186" s="35"/>
      <c r="K1186" s="11"/>
      <c r="M1186" s="4"/>
      <c r="N1186" s="46"/>
      <c r="P1186" s="35"/>
      <c r="Q1186" s="29"/>
      <c r="R1186" s="35"/>
      <c r="T1186" s="23"/>
      <c r="U1186" s="23"/>
      <c r="V1186" s="96"/>
      <c r="W1186" s="96"/>
      <c r="X1186" s="23"/>
      <c r="Y1186" s="96"/>
      <c r="Z1186" s="96"/>
      <c r="AA1186" s="23"/>
      <c r="AB1186" s="96"/>
      <c r="AC1186" s="96"/>
      <c r="AD1186" s="23"/>
      <c r="AE1186" s="96"/>
      <c r="AF1186" s="96"/>
      <c r="AG1186" s="23"/>
      <c r="AH1186" s="96"/>
      <c r="AI1186" s="96"/>
      <c r="AJ1186" s="23"/>
      <c r="AK1186" s="96"/>
      <c r="AL1186" s="96"/>
      <c r="AM1186" s="23"/>
      <c r="AN1186" s="96"/>
      <c r="AO1186" s="96"/>
      <c r="AP1186" s="23"/>
      <c r="AQ1186" s="96"/>
      <c r="AR1186" s="96"/>
      <c r="AS1186" s="23"/>
      <c r="AT1186" s="4"/>
      <c r="AU1186" s="4"/>
      <c r="AV1186" s="35"/>
      <c r="AW1186" s="4"/>
      <c r="AX1186" s="156"/>
      <c r="AY1186" s="104"/>
      <c r="AZ1186" s="7"/>
      <c r="BA1186" s="12"/>
      <c r="BB1186" s="12"/>
      <c r="BC1186" s="7"/>
      <c r="BD1186" s="12"/>
      <c r="BE1186" s="12"/>
      <c r="BF1186" s="4"/>
      <c r="BG1186" s="12"/>
      <c r="BH1186" s="36"/>
      <c r="BI1186" s="147"/>
      <c r="BJ1186" s="12"/>
      <c r="BK1186" s="36"/>
      <c r="BL1186" s="147"/>
      <c r="BM1186" s="12"/>
      <c r="BN1186" s="36"/>
      <c r="BO1186" s="147"/>
      <c r="BP1186" s="160"/>
      <c r="BQ1186" s="14"/>
      <c r="BR1186" s="4"/>
      <c r="BS1186" s="4"/>
      <c r="BU1186" s="147"/>
      <c r="BV1186" s="4"/>
      <c r="BW1186" s="4"/>
      <c r="BX1186" s="147"/>
      <c r="BY1186" s="4"/>
      <c r="CA1186" s="147"/>
      <c r="CB1186" s="4"/>
      <c r="CD1186" s="147"/>
      <c r="CF1186" s="4"/>
      <c r="CG1186" s="9"/>
      <c r="CH1186" s="35"/>
      <c r="CI1186" s="4"/>
      <c r="CJ1186" s="145"/>
      <c r="CK1186" s="4"/>
      <c r="CL1186" s="4"/>
      <c r="CM1186" s="4"/>
      <c r="CN1186" s="4"/>
      <c r="CP1186" s="29"/>
      <c r="CQ1186" s="33"/>
      <c r="CR1186" s="78"/>
      <c r="CS1186" s="78"/>
      <c r="CT1186" s="78"/>
      <c r="CU1186" s="78"/>
      <c r="CV1186" s="78"/>
      <c r="CW1186" s="78"/>
      <c r="CX1186" s="78"/>
      <c r="CY1186" s="78"/>
      <c r="CZ1186" s="78"/>
      <c r="DA1186" s="78"/>
      <c r="DB1186" s="78"/>
      <c r="DC1186" s="78"/>
      <c r="DD1186" s="78"/>
      <c r="DE1186" s="78"/>
      <c r="DF1186" s="78"/>
      <c r="DG1186" s="78"/>
      <c r="DH1186" s="78"/>
      <c r="DI1186" s="78"/>
      <c r="DJ1186" s="78"/>
      <c r="DK1186" s="78"/>
      <c r="DL1186" s="78"/>
      <c r="DM1186" s="78"/>
      <c r="DN1186" s="78"/>
      <c r="DO1186" s="78"/>
      <c r="DP1186" s="42"/>
      <c r="DQ1186" s="78"/>
      <c r="DR1186" s="101"/>
      <c r="DS1186" s="33"/>
      <c r="DT1186" s="29"/>
      <c r="DU1186" s="29"/>
      <c r="DV1186" s="29"/>
      <c r="DW1186" s="29"/>
      <c r="DX1186" s="29"/>
      <c r="DY1186" s="29"/>
      <c r="DZ1186" s="29"/>
      <c r="EA1186" s="29"/>
      <c r="EB1186" s="29"/>
      <c r="EC1186" s="29"/>
      <c r="ED1186" s="29"/>
      <c r="EE1186" s="29"/>
      <c r="EF1186" s="29"/>
      <c r="EG1186" s="29"/>
      <c r="EH1186" s="29"/>
      <c r="EI1186" s="29"/>
      <c r="EJ1186" s="29"/>
      <c r="EK1186" s="29"/>
      <c r="EL1186" s="29"/>
      <c r="EM1186" s="29"/>
      <c r="EN1186" s="29"/>
      <c r="EO1186" s="29"/>
      <c r="EP1186" s="29"/>
      <c r="EQ1186" s="29"/>
      <c r="ER1186" s="29"/>
      <c r="ES1186" s="29"/>
      <c r="ET1186" s="29"/>
      <c r="EU1186" s="29"/>
      <c r="EV1186" s="29"/>
      <c r="EW1186" s="29"/>
      <c r="EX1186" s="29"/>
      <c r="EY1186" s="29"/>
      <c r="EZ1186" s="29"/>
      <c r="FA1186" s="119"/>
      <c r="FB1186" s="119"/>
      <c r="FC1186" s="119"/>
      <c r="FD1186" s="119"/>
      <c r="FE1186" s="119"/>
      <c r="FF1186" s="119"/>
      <c r="FG1186" s="119"/>
      <c r="FH1186" s="119"/>
      <c r="FI1186" s="119"/>
    </row>
    <row r="1187" spans="1:165" s="45" customFormat="1" x14ac:dyDescent="0.25">
      <c r="A1187" s="29"/>
      <c r="B1187" s="35"/>
      <c r="C1187" s="35"/>
      <c r="D1187" s="4"/>
      <c r="E1187" s="35"/>
      <c r="F1187" s="4"/>
      <c r="G1187" s="35"/>
      <c r="I1187" s="35"/>
      <c r="K1187" s="11"/>
      <c r="M1187" s="4"/>
      <c r="N1187" s="46"/>
      <c r="P1187" s="35"/>
      <c r="Q1187" s="29"/>
      <c r="R1187" s="35"/>
      <c r="T1187" s="23"/>
      <c r="U1187" s="23"/>
      <c r="V1187" s="96"/>
      <c r="W1187" s="96"/>
      <c r="X1187" s="23"/>
      <c r="Y1187" s="96"/>
      <c r="Z1187" s="96"/>
      <c r="AA1187" s="23"/>
      <c r="AB1187" s="96"/>
      <c r="AC1187" s="96"/>
      <c r="AD1187" s="23"/>
      <c r="AE1187" s="96"/>
      <c r="AF1187" s="96"/>
      <c r="AG1187" s="23"/>
      <c r="AH1187" s="96"/>
      <c r="AI1187" s="96"/>
      <c r="AJ1187" s="23"/>
      <c r="AK1187" s="96"/>
      <c r="AL1187" s="96"/>
      <c r="AM1187" s="23"/>
      <c r="AN1187" s="96"/>
      <c r="AO1187" s="96"/>
      <c r="AP1187" s="23"/>
      <c r="AQ1187" s="96"/>
      <c r="AR1187" s="96"/>
      <c r="AS1187" s="23"/>
      <c r="AT1187" s="4"/>
      <c r="AU1187" s="4"/>
      <c r="AV1187" s="35"/>
      <c r="AW1187" s="4"/>
      <c r="AX1187" s="156"/>
      <c r="AY1187" s="104"/>
      <c r="AZ1187" s="7"/>
      <c r="BA1187" s="12"/>
      <c r="BB1187" s="12"/>
      <c r="BC1187" s="7"/>
      <c r="BD1187" s="12"/>
      <c r="BE1187" s="12"/>
      <c r="BF1187" s="4"/>
      <c r="BG1187" s="12"/>
      <c r="BH1187" s="36"/>
      <c r="BI1187" s="147"/>
      <c r="BJ1187" s="12"/>
      <c r="BK1187" s="36"/>
      <c r="BL1187" s="147"/>
      <c r="BM1187" s="12"/>
      <c r="BN1187" s="36"/>
      <c r="BO1187" s="147"/>
      <c r="BP1187" s="160"/>
      <c r="BQ1187" s="14"/>
      <c r="BR1187" s="4"/>
      <c r="BS1187" s="4"/>
      <c r="BU1187" s="147"/>
      <c r="BV1187" s="4"/>
      <c r="BW1187" s="4"/>
      <c r="BX1187" s="147"/>
      <c r="BY1187" s="4"/>
      <c r="CA1187" s="147"/>
      <c r="CB1187" s="4"/>
      <c r="CD1187" s="147"/>
      <c r="CF1187" s="4"/>
      <c r="CG1187" s="9"/>
      <c r="CH1187" s="35"/>
      <c r="CI1187" s="4"/>
      <c r="CJ1187" s="145"/>
      <c r="CK1187" s="4"/>
      <c r="CL1187" s="4"/>
      <c r="CM1187" s="4"/>
      <c r="CN1187" s="4"/>
      <c r="CP1187" s="29"/>
      <c r="CQ1187" s="33"/>
      <c r="CR1187" s="78"/>
      <c r="CS1187" s="78"/>
      <c r="CT1187" s="78"/>
      <c r="CU1187" s="78"/>
      <c r="CV1187" s="78"/>
      <c r="CW1187" s="78"/>
      <c r="CX1187" s="78"/>
      <c r="CY1187" s="78"/>
      <c r="CZ1187" s="78"/>
      <c r="DA1187" s="78"/>
      <c r="DB1187" s="78"/>
      <c r="DC1187" s="78"/>
      <c r="DD1187" s="78"/>
      <c r="DE1187" s="78"/>
      <c r="DF1187" s="78"/>
      <c r="DG1187" s="78"/>
      <c r="DH1187" s="78"/>
      <c r="DI1187" s="78"/>
      <c r="DJ1187" s="78"/>
      <c r="DK1187" s="78"/>
      <c r="DL1187" s="78"/>
      <c r="DM1187" s="78"/>
      <c r="DN1187" s="78"/>
      <c r="DO1187" s="78"/>
      <c r="DP1187" s="42"/>
      <c r="DQ1187" s="78"/>
      <c r="DR1187" s="101"/>
      <c r="DS1187" s="33"/>
      <c r="DT1187" s="29"/>
      <c r="DU1187" s="29"/>
      <c r="DV1187" s="29"/>
      <c r="DW1187" s="29"/>
      <c r="DX1187" s="29"/>
      <c r="DY1187" s="29"/>
      <c r="DZ1187" s="29"/>
      <c r="EA1187" s="29"/>
      <c r="EB1187" s="29"/>
      <c r="EC1187" s="29"/>
      <c r="ED1187" s="29"/>
      <c r="EE1187" s="29"/>
      <c r="EF1187" s="29"/>
      <c r="EG1187" s="29"/>
      <c r="EH1187" s="29"/>
      <c r="EI1187" s="29"/>
      <c r="EJ1187" s="29"/>
      <c r="EK1187" s="29"/>
      <c r="EL1187" s="29"/>
      <c r="EM1187" s="29"/>
      <c r="EN1187" s="29"/>
      <c r="EO1187" s="29"/>
      <c r="EP1187" s="29"/>
      <c r="EQ1187" s="29"/>
      <c r="ER1187" s="29"/>
      <c r="ES1187" s="29"/>
      <c r="ET1187" s="29"/>
      <c r="EU1187" s="29"/>
      <c r="EV1187" s="29"/>
      <c r="EW1187" s="29"/>
      <c r="EX1187" s="29"/>
      <c r="EY1187" s="29"/>
      <c r="EZ1187" s="29"/>
      <c r="FA1187" s="119"/>
      <c r="FB1187" s="119"/>
      <c r="FC1187" s="119"/>
      <c r="FD1187" s="119"/>
      <c r="FE1187" s="119"/>
      <c r="FF1187" s="119"/>
      <c r="FG1187" s="119"/>
      <c r="FH1187" s="119"/>
      <c r="FI1187" s="119"/>
    </row>
    <row r="1188" spans="1:165" s="45" customFormat="1" x14ac:dyDescent="0.25">
      <c r="A1188" s="29"/>
      <c r="B1188" s="35"/>
      <c r="C1188" s="35"/>
      <c r="D1188" s="4"/>
      <c r="E1188" s="35"/>
      <c r="F1188" s="4"/>
      <c r="G1188" s="35"/>
      <c r="I1188" s="35"/>
      <c r="K1188" s="11"/>
      <c r="M1188" s="4"/>
      <c r="N1188" s="46"/>
      <c r="P1188" s="35"/>
      <c r="Q1188" s="29"/>
      <c r="R1188" s="35"/>
      <c r="T1188" s="23"/>
      <c r="U1188" s="23"/>
      <c r="V1188" s="96"/>
      <c r="W1188" s="96"/>
      <c r="X1188" s="23"/>
      <c r="Y1188" s="96"/>
      <c r="Z1188" s="96"/>
      <c r="AA1188" s="23"/>
      <c r="AB1188" s="96"/>
      <c r="AC1188" s="96"/>
      <c r="AD1188" s="23"/>
      <c r="AE1188" s="96"/>
      <c r="AF1188" s="96"/>
      <c r="AG1188" s="23"/>
      <c r="AH1188" s="96"/>
      <c r="AI1188" s="96"/>
      <c r="AJ1188" s="23"/>
      <c r="AK1188" s="96"/>
      <c r="AL1188" s="96"/>
      <c r="AM1188" s="23"/>
      <c r="AN1188" s="96"/>
      <c r="AO1188" s="96"/>
      <c r="AP1188" s="23"/>
      <c r="AQ1188" s="96"/>
      <c r="AR1188" s="96"/>
      <c r="AS1188" s="23"/>
      <c r="AT1188" s="4"/>
      <c r="AU1188" s="4"/>
      <c r="AV1188" s="35"/>
      <c r="AW1188" s="4"/>
      <c r="AX1188" s="156"/>
      <c r="AY1188" s="104"/>
      <c r="AZ1188" s="7"/>
      <c r="BA1188" s="12"/>
      <c r="BB1188" s="12"/>
      <c r="BC1188" s="7"/>
      <c r="BD1188" s="12"/>
      <c r="BE1188" s="12"/>
      <c r="BF1188" s="4"/>
      <c r="BG1188" s="12"/>
      <c r="BH1188" s="36"/>
      <c r="BI1188" s="147"/>
      <c r="BJ1188" s="12"/>
      <c r="BK1188" s="36"/>
      <c r="BL1188" s="147"/>
      <c r="BM1188" s="12"/>
      <c r="BN1188" s="36"/>
      <c r="BO1188" s="147"/>
      <c r="BP1188" s="160"/>
      <c r="BQ1188" s="14"/>
      <c r="BR1188" s="4"/>
      <c r="BS1188" s="4"/>
      <c r="BU1188" s="147"/>
      <c r="BV1188" s="4"/>
      <c r="BW1188" s="4"/>
      <c r="BX1188" s="147"/>
      <c r="BY1188" s="4"/>
      <c r="CA1188" s="147"/>
      <c r="CB1188" s="4"/>
      <c r="CD1188" s="147"/>
      <c r="CF1188" s="4"/>
      <c r="CG1188" s="9"/>
      <c r="CH1188" s="35"/>
      <c r="CI1188" s="4"/>
      <c r="CJ1188" s="145"/>
      <c r="CK1188" s="4"/>
      <c r="CL1188" s="4"/>
      <c r="CM1188" s="4"/>
      <c r="CN1188" s="4"/>
      <c r="CP1188" s="29"/>
      <c r="CQ1188" s="33"/>
      <c r="CR1188" s="78"/>
      <c r="CS1188" s="78"/>
      <c r="CT1188" s="78"/>
      <c r="CU1188" s="78"/>
      <c r="CV1188" s="78"/>
      <c r="CW1188" s="78"/>
      <c r="CX1188" s="78"/>
      <c r="CY1188" s="78"/>
      <c r="CZ1188" s="78"/>
      <c r="DA1188" s="78"/>
      <c r="DB1188" s="78"/>
      <c r="DC1188" s="78"/>
      <c r="DD1188" s="78"/>
      <c r="DE1188" s="78"/>
      <c r="DF1188" s="78"/>
      <c r="DG1188" s="78"/>
      <c r="DH1188" s="78"/>
      <c r="DI1188" s="78"/>
      <c r="DJ1188" s="78"/>
      <c r="DK1188" s="78"/>
      <c r="DL1188" s="78"/>
      <c r="DM1188" s="78"/>
      <c r="DN1188" s="78"/>
      <c r="DO1188" s="78"/>
      <c r="DP1188" s="42"/>
      <c r="DQ1188" s="78"/>
      <c r="DR1188" s="101"/>
      <c r="DS1188" s="33"/>
      <c r="DT1188" s="29"/>
      <c r="DU1188" s="29"/>
      <c r="DV1188" s="29"/>
      <c r="DW1188" s="29"/>
      <c r="DX1188" s="29"/>
      <c r="DY1188" s="29"/>
      <c r="DZ1188" s="29"/>
      <c r="EA1188" s="29"/>
      <c r="EB1188" s="29"/>
      <c r="EC1188" s="29"/>
      <c r="ED1188" s="29"/>
      <c r="EE1188" s="29"/>
      <c r="EF1188" s="29"/>
      <c r="EG1188" s="29"/>
      <c r="EH1188" s="29"/>
      <c r="EI1188" s="29"/>
      <c r="EJ1188" s="29"/>
      <c r="EK1188" s="29"/>
      <c r="EL1188" s="29"/>
      <c r="EM1188" s="29"/>
      <c r="EN1188" s="29"/>
      <c r="EO1188" s="29"/>
      <c r="EP1188" s="29"/>
      <c r="EQ1188" s="29"/>
      <c r="ER1188" s="29"/>
      <c r="ES1188" s="29"/>
      <c r="ET1188" s="29"/>
      <c r="EU1188" s="29"/>
      <c r="EV1188" s="29"/>
      <c r="EW1188" s="29"/>
      <c r="EX1188" s="29"/>
      <c r="EY1188" s="29"/>
      <c r="EZ1188" s="29"/>
      <c r="FA1188" s="119"/>
      <c r="FB1188" s="119"/>
      <c r="FC1188" s="119"/>
      <c r="FD1188" s="119"/>
      <c r="FE1188" s="119"/>
      <c r="FF1188" s="119"/>
      <c r="FG1188" s="119"/>
      <c r="FH1188" s="119"/>
      <c r="FI1188" s="119"/>
    </row>
    <row r="1189" spans="1:165" s="45" customFormat="1" x14ac:dyDescent="0.25">
      <c r="A1189" s="29"/>
      <c r="B1189" s="35"/>
      <c r="C1189" s="35"/>
      <c r="D1189" s="4"/>
      <c r="E1189" s="35"/>
      <c r="F1189" s="4"/>
      <c r="G1189" s="35"/>
      <c r="I1189" s="35"/>
      <c r="K1189" s="11"/>
      <c r="M1189" s="4"/>
      <c r="N1189" s="46"/>
      <c r="P1189" s="35"/>
      <c r="Q1189" s="29"/>
      <c r="R1189" s="35"/>
      <c r="T1189" s="23"/>
      <c r="U1189" s="23"/>
      <c r="V1189" s="96"/>
      <c r="W1189" s="96"/>
      <c r="X1189" s="23"/>
      <c r="Y1189" s="96"/>
      <c r="Z1189" s="96"/>
      <c r="AA1189" s="23"/>
      <c r="AB1189" s="96"/>
      <c r="AC1189" s="96"/>
      <c r="AD1189" s="23"/>
      <c r="AE1189" s="96"/>
      <c r="AF1189" s="96"/>
      <c r="AG1189" s="23"/>
      <c r="AH1189" s="96"/>
      <c r="AI1189" s="96"/>
      <c r="AJ1189" s="23"/>
      <c r="AK1189" s="96"/>
      <c r="AL1189" s="96"/>
      <c r="AM1189" s="23"/>
      <c r="AN1189" s="96"/>
      <c r="AO1189" s="96"/>
      <c r="AP1189" s="23"/>
      <c r="AQ1189" s="96"/>
      <c r="AR1189" s="96"/>
      <c r="AS1189" s="23"/>
      <c r="AT1189" s="4"/>
      <c r="AU1189" s="4"/>
      <c r="AV1189" s="35"/>
      <c r="AW1189" s="4"/>
      <c r="AX1189" s="156"/>
      <c r="AY1189" s="104"/>
      <c r="AZ1189" s="7"/>
      <c r="BA1189" s="12"/>
      <c r="BB1189" s="12"/>
      <c r="BC1189" s="7"/>
      <c r="BD1189" s="12"/>
      <c r="BE1189" s="12"/>
      <c r="BF1189" s="4"/>
      <c r="BG1189" s="12"/>
      <c r="BH1189" s="36"/>
      <c r="BI1189" s="147"/>
      <c r="BJ1189" s="12"/>
      <c r="BK1189" s="36"/>
      <c r="BL1189" s="147"/>
      <c r="BM1189" s="12"/>
      <c r="BN1189" s="36"/>
      <c r="BO1189" s="147"/>
      <c r="BP1189" s="160"/>
      <c r="BQ1189" s="14"/>
      <c r="BR1189" s="4"/>
      <c r="BS1189" s="4"/>
      <c r="BU1189" s="147"/>
      <c r="BV1189" s="4"/>
      <c r="BW1189" s="4"/>
      <c r="BX1189" s="147"/>
      <c r="BY1189" s="4"/>
      <c r="CA1189" s="147"/>
      <c r="CB1189" s="4"/>
      <c r="CD1189" s="147"/>
      <c r="CF1189" s="4"/>
      <c r="CG1189" s="9"/>
      <c r="CH1189" s="35"/>
      <c r="CI1189" s="4"/>
      <c r="CJ1189" s="145"/>
      <c r="CK1189" s="4"/>
      <c r="CL1189" s="4"/>
      <c r="CM1189" s="4"/>
      <c r="CN1189" s="4"/>
      <c r="CP1189" s="29"/>
      <c r="CQ1189" s="33"/>
      <c r="CR1189" s="78"/>
      <c r="CS1189" s="78"/>
      <c r="CT1189" s="78"/>
      <c r="CU1189" s="78"/>
      <c r="CV1189" s="78"/>
      <c r="CW1189" s="78"/>
      <c r="CX1189" s="78"/>
      <c r="CY1189" s="78"/>
      <c r="CZ1189" s="78"/>
      <c r="DA1189" s="78"/>
      <c r="DB1189" s="78"/>
      <c r="DC1189" s="78"/>
      <c r="DD1189" s="78"/>
      <c r="DE1189" s="78"/>
      <c r="DF1189" s="78"/>
      <c r="DG1189" s="78"/>
      <c r="DH1189" s="78"/>
      <c r="DI1189" s="78"/>
      <c r="DJ1189" s="78"/>
      <c r="DK1189" s="78"/>
      <c r="DL1189" s="78"/>
      <c r="DM1189" s="78"/>
      <c r="DN1189" s="78"/>
      <c r="DO1189" s="78"/>
      <c r="DP1189" s="42"/>
      <c r="DQ1189" s="78"/>
      <c r="DR1189" s="101"/>
      <c r="DS1189" s="33"/>
      <c r="DT1189" s="29"/>
      <c r="DU1189" s="29"/>
      <c r="DV1189" s="29"/>
      <c r="DW1189" s="29"/>
      <c r="DX1189" s="29"/>
      <c r="DY1189" s="29"/>
      <c r="DZ1189" s="29"/>
      <c r="EA1189" s="29"/>
      <c r="EB1189" s="29"/>
      <c r="EC1189" s="29"/>
      <c r="ED1189" s="29"/>
      <c r="EE1189" s="29"/>
      <c r="EF1189" s="29"/>
      <c r="EG1189" s="29"/>
      <c r="EH1189" s="29"/>
      <c r="EI1189" s="29"/>
      <c r="EJ1189" s="29"/>
      <c r="EK1189" s="29"/>
      <c r="EL1189" s="29"/>
      <c r="EM1189" s="29"/>
      <c r="EN1189" s="29"/>
      <c r="EO1189" s="29"/>
      <c r="EP1189" s="29"/>
      <c r="EQ1189" s="29"/>
      <c r="ER1189" s="29"/>
      <c r="ES1189" s="29"/>
      <c r="ET1189" s="29"/>
      <c r="EU1189" s="29"/>
      <c r="EV1189" s="29"/>
      <c r="EW1189" s="29"/>
      <c r="EX1189" s="29"/>
      <c r="EY1189" s="29"/>
      <c r="EZ1189" s="29"/>
      <c r="FA1189" s="119"/>
      <c r="FB1189" s="119"/>
      <c r="FC1189" s="119"/>
      <c r="FD1189" s="119"/>
      <c r="FE1189" s="119"/>
      <c r="FF1189" s="119"/>
      <c r="FG1189" s="119"/>
      <c r="FH1189" s="119"/>
      <c r="FI1189" s="119"/>
    </row>
    <row r="1190" spans="1:165" s="45" customFormat="1" x14ac:dyDescent="0.25">
      <c r="A1190" s="29"/>
      <c r="B1190" s="35"/>
      <c r="C1190" s="35"/>
      <c r="D1190" s="4"/>
      <c r="E1190" s="35"/>
      <c r="F1190" s="4"/>
      <c r="G1190" s="35"/>
      <c r="I1190" s="35"/>
      <c r="K1190" s="11"/>
      <c r="M1190" s="4"/>
      <c r="N1190" s="46"/>
      <c r="P1190" s="35"/>
      <c r="Q1190" s="29"/>
      <c r="R1190" s="35"/>
      <c r="T1190" s="23"/>
      <c r="U1190" s="23"/>
      <c r="V1190" s="96"/>
      <c r="W1190" s="96"/>
      <c r="X1190" s="23"/>
      <c r="Y1190" s="96"/>
      <c r="Z1190" s="96"/>
      <c r="AA1190" s="23"/>
      <c r="AB1190" s="96"/>
      <c r="AC1190" s="96"/>
      <c r="AD1190" s="23"/>
      <c r="AE1190" s="96"/>
      <c r="AF1190" s="96"/>
      <c r="AG1190" s="23"/>
      <c r="AH1190" s="96"/>
      <c r="AI1190" s="96"/>
      <c r="AJ1190" s="23"/>
      <c r="AK1190" s="96"/>
      <c r="AL1190" s="96"/>
      <c r="AM1190" s="23"/>
      <c r="AN1190" s="96"/>
      <c r="AO1190" s="96"/>
      <c r="AP1190" s="23"/>
      <c r="AQ1190" s="96"/>
      <c r="AR1190" s="96"/>
      <c r="AS1190" s="23"/>
      <c r="AT1190" s="4"/>
      <c r="AU1190" s="4"/>
      <c r="AV1190" s="35"/>
      <c r="AW1190" s="4"/>
      <c r="AX1190" s="156"/>
      <c r="AY1190" s="104"/>
      <c r="AZ1190" s="7"/>
      <c r="BA1190" s="12"/>
      <c r="BB1190" s="12"/>
      <c r="BC1190" s="7"/>
      <c r="BD1190" s="12"/>
      <c r="BE1190" s="12"/>
      <c r="BF1190" s="4"/>
      <c r="BG1190" s="12"/>
      <c r="BH1190" s="36"/>
      <c r="BI1190" s="147"/>
      <c r="BJ1190" s="12"/>
      <c r="BK1190" s="36"/>
      <c r="BL1190" s="147"/>
      <c r="BM1190" s="12"/>
      <c r="BN1190" s="36"/>
      <c r="BO1190" s="147"/>
      <c r="BP1190" s="160"/>
      <c r="BQ1190" s="14"/>
      <c r="BR1190" s="4"/>
      <c r="BS1190" s="4"/>
      <c r="BU1190" s="147"/>
      <c r="BV1190" s="4"/>
      <c r="BW1190" s="4"/>
      <c r="BX1190" s="147"/>
      <c r="BY1190" s="4"/>
      <c r="CA1190" s="147"/>
      <c r="CB1190" s="4"/>
      <c r="CD1190" s="147"/>
      <c r="CF1190" s="4"/>
      <c r="CG1190" s="9"/>
      <c r="CH1190" s="35"/>
      <c r="CI1190" s="4"/>
      <c r="CJ1190" s="145"/>
      <c r="CK1190" s="4"/>
      <c r="CL1190" s="4"/>
      <c r="CM1190" s="4"/>
      <c r="CN1190" s="4"/>
      <c r="CP1190" s="29"/>
      <c r="CQ1190" s="33"/>
      <c r="CR1190" s="78"/>
      <c r="CS1190" s="78"/>
      <c r="CT1190" s="78"/>
      <c r="CU1190" s="78"/>
      <c r="CV1190" s="78"/>
      <c r="CW1190" s="78"/>
      <c r="CX1190" s="78"/>
      <c r="CY1190" s="78"/>
      <c r="CZ1190" s="78"/>
      <c r="DA1190" s="78"/>
      <c r="DB1190" s="78"/>
      <c r="DC1190" s="78"/>
      <c r="DD1190" s="78"/>
      <c r="DE1190" s="78"/>
      <c r="DF1190" s="78"/>
      <c r="DG1190" s="78"/>
      <c r="DH1190" s="78"/>
      <c r="DI1190" s="78"/>
      <c r="DJ1190" s="78"/>
      <c r="DK1190" s="78"/>
      <c r="DL1190" s="78"/>
      <c r="DM1190" s="78"/>
      <c r="DN1190" s="78"/>
      <c r="DO1190" s="78"/>
      <c r="DP1190" s="42"/>
      <c r="DQ1190" s="78"/>
      <c r="DR1190" s="101"/>
      <c r="DS1190" s="33"/>
      <c r="DT1190" s="29"/>
      <c r="DU1190" s="29"/>
      <c r="DV1190" s="29"/>
      <c r="DW1190" s="29"/>
      <c r="DX1190" s="29"/>
      <c r="DY1190" s="29"/>
      <c r="DZ1190" s="29"/>
      <c r="EA1190" s="29"/>
      <c r="EB1190" s="29"/>
      <c r="EC1190" s="29"/>
      <c r="ED1190" s="29"/>
      <c r="EE1190" s="29"/>
      <c r="EF1190" s="29"/>
      <c r="EG1190" s="29"/>
      <c r="EH1190" s="29"/>
      <c r="EI1190" s="29"/>
      <c r="EJ1190" s="29"/>
      <c r="EK1190" s="29"/>
      <c r="EL1190" s="29"/>
      <c r="EM1190" s="29"/>
      <c r="EN1190" s="29"/>
      <c r="EO1190" s="29"/>
      <c r="EP1190" s="29"/>
      <c r="EQ1190" s="29"/>
      <c r="ER1190" s="29"/>
      <c r="ES1190" s="29"/>
      <c r="ET1190" s="29"/>
      <c r="EU1190" s="29"/>
      <c r="EV1190" s="29"/>
      <c r="EW1190" s="29"/>
      <c r="EX1190" s="29"/>
      <c r="EY1190" s="29"/>
      <c r="EZ1190" s="29"/>
      <c r="FA1190" s="119"/>
      <c r="FB1190" s="119"/>
      <c r="FC1190" s="119"/>
      <c r="FD1190" s="119"/>
      <c r="FE1190" s="119"/>
      <c r="FF1190" s="119"/>
      <c r="FG1190" s="119"/>
      <c r="FH1190" s="119"/>
      <c r="FI1190" s="119"/>
    </row>
    <row r="1191" spans="1:165" s="45" customFormat="1" x14ac:dyDescent="0.25">
      <c r="A1191" s="29"/>
      <c r="B1191" s="35"/>
      <c r="C1191" s="35"/>
      <c r="D1191" s="4"/>
      <c r="E1191" s="35"/>
      <c r="F1191" s="4"/>
      <c r="G1191" s="35"/>
      <c r="I1191" s="35"/>
      <c r="K1191" s="11"/>
      <c r="M1191" s="4"/>
      <c r="N1191" s="46"/>
      <c r="P1191" s="35"/>
      <c r="Q1191" s="29"/>
      <c r="R1191" s="35"/>
      <c r="T1191" s="23"/>
      <c r="U1191" s="23"/>
      <c r="V1191" s="96"/>
      <c r="W1191" s="96"/>
      <c r="X1191" s="23"/>
      <c r="Y1191" s="96"/>
      <c r="Z1191" s="96"/>
      <c r="AA1191" s="23"/>
      <c r="AB1191" s="96"/>
      <c r="AC1191" s="96"/>
      <c r="AD1191" s="23"/>
      <c r="AE1191" s="96"/>
      <c r="AF1191" s="96"/>
      <c r="AG1191" s="23"/>
      <c r="AH1191" s="96"/>
      <c r="AI1191" s="96"/>
      <c r="AJ1191" s="23"/>
      <c r="AK1191" s="96"/>
      <c r="AL1191" s="96"/>
      <c r="AM1191" s="23"/>
      <c r="AN1191" s="96"/>
      <c r="AO1191" s="96"/>
      <c r="AP1191" s="23"/>
      <c r="AQ1191" s="96"/>
      <c r="AR1191" s="96"/>
      <c r="AS1191" s="23"/>
      <c r="AT1191" s="4"/>
      <c r="AU1191" s="4"/>
      <c r="AV1191" s="35"/>
      <c r="AW1191" s="4"/>
      <c r="AX1191" s="156"/>
      <c r="AY1191" s="104"/>
      <c r="AZ1191" s="7"/>
      <c r="BA1191" s="12"/>
      <c r="BB1191" s="12"/>
      <c r="BC1191" s="7"/>
      <c r="BD1191" s="12"/>
      <c r="BE1191" s="12"/>
      <c r="BF1191" s="4"/>
      <c r="BG1191" s="12"/>
      <c r="BH1191" s="36"/>
      <c r="BI1191" s="147"/>
      <c r="BJ1191" s="12"/>
      <c r="BK1191" s="36"/>
      <c r="BL1191" s="147"/>
      <c r="BM1191" s="12"/>
      <c r="BN1191" s="36"/>
      <c r="BO1191" s="147"/>
      <c r="BP1191" s="160"/>
      <c r="BQ1191" s="14"/>
      <c r="BR1191" s="4"/>
      <c r="BS1191" s="4"/>
      <c r="BU1191" s="147"/>
      <c r="BV1191" s="4"/>
      <c r="BW1191" s="4"/>
      <c r="BX1191" s="147"/>
      <c r="BY1191" s="4"/>
      <c r="CA1191" s="147"/>
      <c r="CB1191" s="4"/>
      <c r="CD1191" s="147"/>
      <c r="CF1191" s="4"/>
      <c r="CG1191" s="9"/>
      <c r="CH1191" s="35"/>
      <c r="CI1191" s="4"/>
      <c r="CJ1191" s="145"/>
      <c r="CK1191" s="4"/>
      <c r="CL1191" s="4"/>
      <c r="CM1191" s="4"/>
      <c r="CN1191" s="4"/>
      <c r="CP1191" s="29"/>
      <c r="CQ1191" s="33"/>
      <c r="CR1191" s="78"/>
      <c r="CS1191" s="78"/>
      <c r="CT1191" s="78"/>
      <c r="CU1191" s="78"/>
      <c r="CV1191" s="78"/>
      <c r="CW1191" s="78"/>
      <c r="CX1191" s="78"/>
      <c r="CY1191" s="78"/>
      <c r="CZ1191" s="78"/>
      <c r="DA1191" s="78"/>
      <c r="DB1191" s="78"/>
      <c r="DC1191" s="78"/>
      <c r="DD1191" s="78"/>
      <c r="DE1191" s="78"/>
      <c r="DF1191" s="78"/>
      <c r="DG1191" s="78"/>
      <c r="DH1191" s="78"/>
      <c r="DI1191" s="78"/>
      <c r="DJ1191" s="78"/>
      <c r="DK1191" s="78"/>
      <c r="DL1191" s="78"/>
      <c r="DM1191" s="78"/>
      <c r="DN1191" s="78"/>
      <c r="DO1191" s="78"/>
      <c r="DP1191" s="42"/>
      <c r="DQ1191" s="78"/>
      <c r="DR1191" s="101"/>
      <c r="DS1191" s="33"/>
      <c r="DT1191" s="29"/>
      <c r="DU1191" s="29"/>
      <c r="DV1191" s="29"/>
      <c r="DW1191" s="29"/>
      <c r="DX1191" s="29"/>
      <c r="DY1191" s="29"/>
      <c r="DZ1191" s="29"/>
      <c r="EA1191" s="29"/>
      <c r="EB1191" s="29"/>
      <c r="EC1191" s="29"/>
      <c r="ED1191" s="29"/>
      <c r="EE1191" s="29"/>
      <c r="EF1191" s="29"/>
      <c r="EG1191" s="29"/>
      <c r="EH1191" s="29"/>
      <c r="EI1191" s="29"/>
      <c r="EJ1191" s="29"/>
      <c r="EK1191" s="29"/>
      <c r="EL1191" s="29"/>
      <c r="EM1191" s="29"/>
      <c r="EN1191" s="29"/>
      <c r="EO1191" s="29"/>
      <c r="EP1191" s="29"/>
      <c r="EQ1191" s="29"/>
      <c r="ER1191" s="29"/>
      <c r="ES1191" s="29"/>
      <c r="ET1191" s="29"/>
      <c r="EU1191" s="29"/>
      <c r="EV1191" s="29"/>
      <c r="EW1191" s="29"/>
      <c r="EX1191" s="29"/>
      <c r="EY1191" s="29"/>
      <c r="EZ1191" s="29"/>
      <c r="FA1191" s="119"/>
      <c r="FB1191" s="119"/>
      <c r="FC1191" s="119"/>
      <c r="FD1191" s="119"/>
      <c r="FE1191" s="119"/>
      <c r="FF1191" s="119"/>
      <c r="FG1191" s="119"/>
      <c r="FH1191" s="119"/>
      <c r="FI1191" s="119"/>
    </row>
    <row r="1192" spans="1:165" s="45" customFormat="1" x14ac:dyDescent="0.25">
      <c r="A1192" s="29"/>
      <c r="B1192" s="35"/>
      <c r="C1192" s="35"/>
      <c r="D1192" s="4"/>
      <c r="E1192" s="35"/>
      <c r="F1192" s="4"/>
      <c r="G1192" s="35"/>
      <c r="I1192" s="35"/>
      <c r="K1192" s="11"/>
      <c r="M1192" s="4"/>
      <c r="N1192" s="46"/>
      <c r="P1192" s="35"/>
      <c r="Q1192" s="29"/>
      <c r="R1192" s="35"/>
      <c r="T1192" s="23"/>
      <c r="U1192" s="23"/>
      <c r="V1192" s="96"/>
      <c r="W1192" s="96"/>
      <c r="X1192" s="23"/>
      <c r="Y1192" s="96"/>
      <c r="Z1192" s="96"/>
      <c r="AA1192" s="23"/>
      <c r="AB1192" s="96"/>
      <c r="AC1192" s="96"/>
      <c r="AD1192" s="23"/>
      <c r="AE1192" s="96"/>
      <c r="AF1192" s="96"/>
      <c r="AG1192" s="23"/>
      <c r="AH1192" s="96"/>
      <c r="AI1192" s="96"/>
      <c r="AJ1192" s="23"/>
      <c r="AK1192" s="96"/>
      <c r="AL1192" s="96"/>
      <c r="AM1192" s="23"/>
      <c r="AN1192" s="96"/>
      <c r="AO1192" s="96"/>
      <c r="AP1192" s="23"/>
      <c r="AQ1192" s="96"/>
      <c r="AR1192" s="96"/>
      <c r="AS1192" s="23"/>
      <c r="AT1192" s="4"/>
      <c r="AU1192" s="4"/>
      <c r="AV1192" s="35"/>
      <c r="AW1192" s="4"/>
      <c r="AX1192" s="156"/>
      <c r="AY1192" s="104"/>
      <c r="AZ1192" s="7"/>
      <c r="BA1192" s="12"/>
      <c r="BB1192" s="12"/>
      <c r="BC1192" s="7"/>
      <c r="BD1192" s="12"/>
      <c r="BE1192" s="12"/>
      <c r="BF1192" s="4"/>
      <c r="BG1192" s="12"/>
      <c r="BH1192" s="36"/>
      <c r="BI1192" s="147"/>
      <c r="BJ1192" s="12"/>
      <c r="BK1192" s="36"/>
      <c r="BL1192" s="147"/>
      <c r="BM1192" s="12"/>
      <c r="BN1192" s="36"/>
      <c r="BO1192" s="147"/>
      <c r="BP1192" s="160"/>
      <c r="BQ1192" s="14"/>
      <c r="BR1192" s="4"/>
      <c r="BS1192" s="4"/>
      <c r="BU1192" s="147"/>
      <c r="BV1192" s="4"/>
      <c r="BW1192" s="4"/>
      <c r="BX1192" s="147"/>
      <c r="BY1192" s="4"/>
      <c r="CA1192" s="147"/>
      <c r="CB1192" s="4"/>
      <c r="CD1192" s="147"/>
      <c r="CF1192" s="4"/>
      <c r="CG1192" s="9"/>
      <c r="CH1192" s="35"/>
      <c r="CI1192" s="4"/>
      <c r="CJ1192" s="145"/>
      <c r="CK1192" s="4"/>
      <c r="CL1192" s="4"/>
      <c r="CM1192" s="4"/>
      <c r="CN1192" s="4"/>
      <c r="CP1192" s="29"/>
      <c r="CQ1192" s="33"/>
      <c r="CR1192" s="78"/>
      <c r="CS1192" s="78"/>
      <c r="CT1192" s="78"/>
      <c r="CU1192" s="78"/>
      <c r="CV1192" s="78"/>
      <c r="CW1192" s="78"/>
      <c r="CX1192" s="78"/>
      <c r="CY1192" s="78"/>
      <c r="CZ1192" s="78"/>
      <c r="DA1192" s="78"/>
      <c r="DB1192" s="78"/>
      <c r="DC1192" s="78"/>
      <c r="DD1192" s="78"/>
      <c r="DE1192" s="78"/>
      <c r="DF1192" s="78"/>
      <c r="DG1192" s="78"/>
      <c r="DH1192" s="78"/>
      <c r="DI1192" s="78"/>
      <c r="DJ1192" s="78"/>
      <c r="DK1192" s="78"/>
      <c r="DL1192" s="78"/>
      <c r="DM1192" s="78"/>
      <c r="DN1192" s="78"/>
      <c r="DO1192" s="78"/>
      <c r="DP1192" s="42"/>
      <c r="DQ1192" s="78"/>
      <c r="DR1192" s="101"/>
      <c r="DS1192" s="33"/>
      <c r="DT1192" s="29"/>
      <c r="DU1192" s="29"/>
      <c r="DV1192" s="29"/>
      <c r="DW1192" s="29"/>
      <c r="DX1192" s="29"/>
      <c r="DY1192" s="29"/>
      <c r="DZ1192" s="29"/>
      <c r="EA1192" s="29"/>
      <c r="EB1192" s="29"/>
      <c r="EC1192" s="29"/>
      <c r="ED1192" s="29"/>
      <c r="EE1192" s="29"/>
      <c r="EF1192" s="29"/>
      <c r="EG1192" s="29"/>
      <c r="EH1192" s="29"/>
      <c r="EI1192" s="29"/>
      <c r="EJ1192" s="29"/>
      <c r="EK1192" s="29"/>
      <c r="EL1192" s="29"/>
      <c r="EM1192" s="29"/>
      <c r="EN1192" s="29"/>
      <c r="EO1192" s="29"/>
      <c r="EP1192" s="29"/>
      <c r="EQ1192" s="29"/>
      <c r="ER1192" s="29"/>
      <c r="ES1192" s="29"/>
      <c r="ET1192" s="29"/>
      <c r="EU1192" s="29"/>
      <c r="EV1192" s="29"/>
      <c r="EW1192" s="29"/>
      <c r="EX1192" s="29"/>
      <c r="EY1192" s="29"/>
      <c r="EZ1192" s="29"/>
      <c r="FA1192" s="119"/>
      <c r="FB1192" s="119"/>
      <c r="FC1192" s="119"/>
      <c r="FD1192" s="119"/>
      <c r="FE1192" s="119"/>
      <c r="FF1192" s="119"/>
      <c r="FG1192" s="119"/>
      <c r="FH1192" s="119"/>
      <c r="FI1192" s="119"/>
    </row>
    <row r="1193" spans="1:165" s="45" customFormat="1" x14ac:dyDescent="0.25">
      <c r="A1193" s="29"/>
      <c r="B1193" s="35"/>
      <c r="C1193" s="35"/>
      <c r="D1193" s="4"/>
      <c r="E1193" s="35"/>
      <c r="F1193" s="4"/>
      <c r="G1193" s="35"/>
      <c r="I1193" s="35"/>
      <c r="K1193" s="11"/>
      <c r="M1193" s="4"/>
      <c r="N1193" s="46"/>
      <c r="P1193" s="35"/>
      <c r="Q1193" s="29"/>
      <c r="R1193" s="35"/>
      <c r="T1193" s="23"/>
      <c r="U1193" s="23"/>
      <c r="V1193" s="96"/>
      <c r="W1193" s="96"/>
      <c r="X1193" s="23"/>
      <c r="Y1193" s="96"/>
      <c r="Z1193" s="96"/>
      <c r="AA1193" s="23"/>
      <c r="AB1193" s="96"/>
      <c r="AC1193" s="96"/>
      <c r="AD1193" s="23"/>
      <c r="AE1193" s="96"/>
      <c r="AF1193" s="96"/>
      <c r="AG1193" s="23"/>
      <c r="AH1193" s="96"/>
      <c r="AI1193" s="96"/>
      <c r="AJ1193" s="23"/>
      <c r="AK1193" s="96"/>
      <c r="AL1193" s="96"/>
      <c r="AM1193" s="23"/>
      <c r="AN1193" s="96"/>
      <c r="AO1193" s="96"/>
      <c r="AP1193" s="23"/>
      <c r="AQ1193" s="96"/>
      <c r="AR1193" s="96"/>
      <c r="AS1193" s="23"/>
      <c r="AT1193" s="4"/>
      <c r="AU1193" s="4"/>
      <c r="AV1193" s="35"/>
      <c r="AW1193" s="4"/>
      <c r="AX1193" s="156"/>
      <c r="AY1193" s="104"/>
      <c r="AZ1193" s="7"/>
      <c r="BA1193" s="12"/>
      <c r="BB1193" s="12"/>
      <c r="BC1193" s="7"/>
      <c r="BD1193" s="12"/>
      <c r="BE1193" s="12"/>
      <c r="BF1193" s="4"/>
      <c r="BG1193" s="12"/>
      <c r="BH1193" s="36"/>
      <c r="BI1193" s="147"/>
      <c r="BJ1193" s="12"/>
      <c r="BK1193" s="36"/>
      <c r="BL1193" s="147"/>
      <c r="BM1193" s="12"/>
      <c r="BN1193" s="36"/>
      <c r="BO1193" s="147"/>
      <c r="BP1193" s="160"/>
      <c r="BQ1193" s="14"/>
      <c r="BR1193" s="4"/>
      <c r="BS1193" s="4"/>
      <c r="BU1193" s="147"/>
      <c r="BV1193" s="4"/>
      <c r="BW1193" s="4"/>
      <c r="BX1193" s="147"/>
      <c r="BY1193" s="4"/>
      <c r="CA1193" s="147"/>
      <c r="CB1193" s="4"/>
      <c r="CD1193" s="147"/>
      <c r="CF1193" s="4"/>
      <c r="CG1193" s="9"/>
      <c r="CH1193" s="35"/>
      <c r="CI1193" s="4"/>
      <c r="CJ1193" s="145"/>
      <c r="CK1193" s="4"/>
      <c r="CL1193" s="4"/>
      <c r="CM1193" s="4"/>
      <c r="CN1193" s="4"/>
      <c r="CP1193" s="29"/>
      <c r="CQ1193" s="33"/>
      <c r="CR1193" s="78"/>
      <c r="CS1193" s="78"/>
      <c r="CT1193" s="78"/>
      <c r="CU1193" s="78"/>
      <c r="CV1193" s="78"/>
      <c r="CW1193" s="78"/>
      <c r="CX1193" s="78"/>
      <c r="CY1193" s="78"/>
      <c r="CZ1193" s="78"/>
      <c r="DA1193" s="78"/>
      <c r="DB1193" s="78"/>
      <c r="DC1193" s="78"/>
      <c r="DD1193" s="78"/>
      <c r="DE1193" s="78"/>
      <c r="DF1193" s="78"/>
      <c r="DG1193" s="78"/>
      <c r="DH1193" s="78"/>
      <c r="DI1193" s="78"/>
      <c r="DJ1193" s="78"/>
      <c r="DK1193" s="78"/>
      <c r="DL1193" s="78"/>
      <c r="DM1193" s="78"/>
      <c r="DN1193" s="78"/>
      <c r="DO1193" s="78"/>
      <c r="DP1193" s="42"/>
      <c r="DQ1193" s="78"/>
      <c r="DR1193" s="101"/>
      <c r="DS1193" s="33"/>
      <c r="DT1193" s="29"/>
      <c r="DU1193" s="29"/>
      <c r="DV1193" s="29"/>
      <c r="DW1193" s="29"/>
      <c r="DX1193" s="29"/>
      <c r="DY1193" s="29"/>
      <c r="DZ1193" s="29"/>
      <c r="EA1193" s="29"/>
      <c r="EB1193" s="29"/>
      <c r="EC1193" s="29"/>
      <c r="ED1193" s="29"/>
      <c r="EE1193" s="29"/>
      <c r="EF1193" s="29"/>
      <c r="EG1193" s="29"/>
      <c r="EH1193" s="29"/>
      <c r="EI1193" s="29"/>
      <c r="EJ1193" s="29"/>
      <c r="EK1193" s="29"/>
      <c r="EL1193" s="29"/>
      <c r="EM1193" s="29"/>
      <c r="EN1193" s="29"/>
      <c r="EO1193" s="29"/>
      <c r="EP1193" s="29"/>
      <c r="EQ1193" s="29"/>
      <c r="ER1193" s="29"/>
      <c r="ES1193" s="29"/>
      <c r="ET1193" s="29"/>
      <c r="EU1193" s="29"/>
      <c r="EV1193" s="29"/>
      <c r="EW1193" s="29"/>
      <c r="EX1193" s="29"/>
      <c r="EY1193" s="29"/>
      <c r="EZ1193" s="29"/>
      <c r="FA1193" s="119"/>
      <c r="FB1193" s="119"/>
      <c r="FC1193" s="119"/>
      <c r="FD1193" s="119"/>
      <c r="FE1193" s="119"/>
      <c r="FF1193" s="119"/>
      <c r="FG1193" s="119"/>
      <c r="FH1193" s="119"/>
      <c r="FI1193" s="119"/>
    </row>
    <row r="1194" spans="1:165" s="45" customFormat="1" x14ac:dyDescent="0.25">
      <c r="A1194" s="29"/>
      <c r="B1194" s="35"/>
      <c r="C1194" s="35"/>
      <c r="D1194" s="4"/>
      <c r="E1194" s="35"/>
      <c r="F1194" s="4"/>
      <c r="G1194" s="35"/>
      <c r="I1194" s="35"/>
      <c r="K1194" s="11"/>
      <c r="M1194" s="4"/>
      <c r="N1194" s="46"/>
      <c r="P1194" s="35"/>
      <c r="Q1194" s="29"/>
      <c r="R1194" s="35"/>
      <c r="T1194" s="23"/>
      <c r="U1194" s="23"/>
      <c r="V1194" s="96"/>
      <c r="W1194" s="96"/>
      <c r="X1194" s="23"/>
      <c r="Y1194" s="96"/>
      <c r="Z1194" s="96"/>
      <c r="AA1194" s="23"/>
      <c r="AB1194" s="96"/>
      <c r="AC1194" s="96"/>
      <c r="AD1194" s="23"/>
      <c r="AE1194" s="96"/>
      <c r="AF1194" s="96"/>
      <c r="AG1194" s="23"/>
      <c r="AH1194" s="96"/>
      <c r="AI1194" s="96"/>
      <c r="AJ1194" s="23"/>
      <c r="AK1194" s="96"/>
      <c r="AL1194" s="96"/>
      <c r="AM1194" s="23"/>
      <c r="AN1194" s="96"/>
      <c r="AO1194" s="96"/>
      <c r="AP1194" s="23"/>
      <c r="AQ1194" s="96"/>
      <c r="AR1194" s="96"/>
      <c r="AS1194" s="23"/>
      <c r="AT1194" s="4"/>
      <c r="AU1194" s="4"/>
      <c r="AV1194" s="35"/>
      <c r="AW1194" s="4"/>
      <c r="AX1194" s="156"/>
      <c r="AY1194" s="104"/>
      <c r="AZ1194" s="7"/>
      <c r="BA1194" s="12"/>
      <c r="BB1194" s="12"/>
      <c r="BC1194" s="7"/>
      <c r="BD1194" s="12"/>
      <c r="BE1194" s="12"/>
      <c r="BF1194" s="4"/>
      <c r="BG1194" s="12"/>
      <c r="BH1194" s="36"/>
      <c r="BI1194" s="147"/>
      <c r="BJ1194" s="12"/>
      <c r="BK1194" s="36"/>
      <c r="BL1194" s="147"/>
      <c r="BM1194" s="12"/>
      <c r="BN1194" s="36"/>
      <c r="BO1194" s="147"/>
      <c r="BP1194" s="160"/>
      <c r="BQ1194" s="14"/>
      <c r="BR1194" s="4"/>
      <c r="BS1194" s="4"/>
      <c r="BU1194" s="147"/>
      <c r="BV1194" s="4"/>
      <c r="BW1194" s="4"/>
      <c r="BX1194" s="147"/>
      <c r="BY1194" s="4"/>
      <c r="CA1194" s="147"/>
      <c r="CB1194" s="4"/>
      <c r="CD1194" s="147"/>
      <c r="CF1194" s="4"/>
      <c r="CG1194" s="9"/>
      <c r="CH1194" s="35"/>
      <c r="CI1194" s="4"/>
      <c r="CJ1194" s="145"/>
      <c r="CK1194" s="4"/>
      <c r="CL1194" s="4"/>
      <c r="CM1194" s="4"/>
      <c r="CN1194" s="4"/>
      <c r="CP1194" s="29"/>
      <c r="CQ1194" s="33"/>
      <c r="CR1194" s="78"/>
      <c r="CS1194" s="78"/>
      <c r="CT1194" s="78"/>
      <c r="CU1194" s="78"/>
      <c r="CV1194" s="78"/>
      <c r="CW1194" s="78"/>
      <c r="CX1194" s="78"/>
      <c r="CY1194" s="78"/>
      <c r="CZ1194" s="78"/>
      <c r="DA1194" s="78"/>
      <c r="DB1194" s="78"/>
      <c r="DC1194" s="78"/>
      <c r="DD1194" s="78"/>
      <c r="DE1194" s="78"/>
      <c r="DF1194" s="78"/>
      <c r="DG1194" s="78"/>
      <c r="DH1194" s="78"/>
      <c r="DI1194" s="78"/>
      <c r="DJ1194" s="78"/>
      <c r="DK1194" s="78"/>
      <c r="DL1194" s="78"/>
      <c r="DM1194" s="78"/>
      <c r="DN1194" s="78"/>
      <c r="DO1194" s="78"/>
      <c r="DP1194" s="42"/>
      <c r="DQ1194" s="78"/>
      <c r="DR1194" s="101"/>
      <c r="DS1194" s="33"/>
      <c r="DT1194" s="29"/>
      <c r="DU1194" s="29"/>
      <c r="DV1194" s="29"/>
      <c r="DW1194" s="29"/>
      <c r="DX1194" s="29"/>
      <c r="DY1194" s="29"/>
      <c r="DZ1194" s="29"/>
      <c r="EA1194" s="29"/>
      <c r="EB1194" s="29"/>
      <c r="EC1194" s="29"/>
      <c r="ED1194" s="29"/>
      <c r="EE1194" s="29"/>
      <c r="EF1194" s="29"/>
      <c r="EG1194" s="29"/>
      <c r="EH1194" s="29"/>
      <c r="EI1194" s="29"/>
      <c r="EJ1194" s="29"/>
      <c r="EK1194" s="29"/>
      <c r="EL1194" s="29"/>
      <c r="EM1194" s="29"/>
      <c r="EN1194" s="29"/>
      <c r="EO1194" s="29"/>
      <c r="EP1194" s="29"/>
      <c r="EQ1194" s="29"/>
      <c r="ER1194" s="29"/>
      <c r="ES1194" s="29"/>
      <c r="ET1194" s="29"/>
      <c r="EU1194" s="29"/>
      <c r="EV1194" s="29"/>
      <c r="EW1194" s="29"/>
      <c r="EX1194" s="29"/>
      <c r="EY1194" s="29"/>
      <c r="EZ1194" s="29"/>
      <c r="FA1194" s="119"/>
      <c r="FB1194" s="119"/>
      <c r="FC1194" s="119"/>
      <c r="FD1194" s="119"/>
      <c r="FE1194" s="119"/>
      <c r="FF1194" s="119"/>
      <c r="FG1194" s="119"/>
      <c r="FH1194" s="119"/>
      <c r="FI1194" s="119"/>
    </row>
    <row r="1195" spans="1:165" s="45" customFormat="1" x14ac:dyDescent="0.25">
      <c r="A1195" s="29"/>
      <c r="B1195" s="35"/>
      <c r="C1195" s="35"/>
      <c r="D1195" s="4"/>
      <c r="E1195" s="35"/>
      <c r="F1195" s="4"/>
      <c r="G1195" s="35"/>
      <c r="I1195" s="35"/>
      <c r="K1195" s="11"/>
      <c r="M1195" s="4"/>
      <c r="N1195" s="46"/>
      <c r="P1195" s="35"/>
      <c r="Q1195" s="29"/>
      <c r="R1195" s="35"/>
      <c r="T1195" s="23"/>
      <c r="U1195" s="23"/>
      <c r="V1195" s="96"/>
      <c r="W1195" s="96"/>
      <c r="X1195" s="23"/>
      <c r="Y1195" s="96"/>
      <c r="Z1195" s="96"/>
      <c r="AA1195" s="23"/>
      <c r="AB1195" s="96"/>
      <c r="AC1195" s="96"/>
      <c r="AD1195" s="23"/>
      <c r="AE1195" s="96"/>
      <c r="AF1195" s="96"/>
      <c r="AG1195" s="23"/>
      <c r="AH1195" s="96"/>
      <c r="AI1195" s="96"/>
      <c r="AJ1195" s="23"/>
      <c r="AK1195" s="96"/>
      <c r="AL1195" s="96"/>
      <c r="AM1195" s="23"/>
      <c r="AN1195" s="96"/>
      <c r="AO1195" s="96"/>
      <c r="AP1195" s="23"/>
      <c r="AQ1195" s="96"/>
      <c r="AR1195" s="96"/>
      <c r="AS1195" s="23"/>
      <c r="AT1195" s="4"/>
      <c r="AU1195" s="4"/>
      <c r="AV1195" s="35"/>
      <c r="AW1195" s="4"/>
      <c r="AX1195" s="156"/>
      <c r="AY1195" s="104"/>
      <c r="AZ1195" s="7"/>
      <c r="BA1195" s="12"/>
      <c r="BB1195" s="12"/>
      <c r="BC1195" s="7"/>
      <c r="BD1195" s="12"/>
      <c r="BE1195" s="12"/>
      <c r="BF1195" s="4"/>
      <c r="BG1195" s="12"/>
      <c r="BH1195" s="36"/>
      <c r="BI1195" s="147"/>
      <c r="BJ1195" s="12"/>
      <c r="BK1195" s="36"/>
      <c r="BL1195" s="147"/>
      <c r="BM1195" s="12"/>
      <c r="BN1195" s="36"/>
      <c r="BO1195" s="147"/>
      <c r="BP1195" s="160"/>
      <c r="BQ1195" s="14"/>
      <c r="BR1195" s="4"/>
      <c r="BS1195" s="4"/>
      <c r="BU1195" s="147"/>
      <c r="BV1195" s="4"/>
      <c r="BW1195" s="4"/>
      <c r="BX1195" s="147"/>
      <c r="BY1195" s="4"/>
      <c r="CA1195" s="147"/>
      <c r="CB1195" s="4"/>
      <c r="CD1195" s="147"/>
      <c r="CF1195" s="4"/>
      <c r="CG1195" s="9"/>
      <c r="CH1195" s="35"/>
      <c r="CI1195" s="4"/>
      <c r="CJ1195" s="145"/>
      <c r="CK1195" s="4"/>
      <c r="CL1195" s="4"/>
      <c r="CM1195" s="4"/>
      <c r="CN1195" s="4"/>
      <c r="CP1195" s="29"/>
      <c r="CQ1195" s="33"/>
      <c r="CR1195" s="78"/>
      <c r="CS1195" s="78"/>
      <c r="CT1195" s="78"/>
      <c r="CU1195" s="78"/>
      <c r="CV1195" s="78"/>
      <c r="CW1195" s="78"/>
      <c r="CX1195" s="78"/>
      <c r="CY1195" s="78"/>
      <c r="CZ1195" s="78"/>
      <c r="DA1195" s="78"/>
      <c r="DB1195" s="78"/>
      <c r="DC1195" s="78"/>
      <c r="DD1195" s="78"/>
      <c r="DE1195" s="78"/>
      <c r="DF1195" s="78"/>
      <c r="DG1195" s="78"/>
      <c r="DH1195" s="78"/>
      <c r="DI1195" s="78"/>
      <c r="DJ1195" s="78"/>
      <c r="DK1195" s="78"/>
      <c r="DL1195" s="78"/>
      <c r="DM1195" s="78"/>
      <c r="DN1195" s="78"/>
      <c r="DO1195" s="78"/>
      <c r="DP1195" s="42"/>
      <c r="DQ1195" s="78"/>
      <c r="DR1195" s="101"/>
      <c r="DS1195" s="33"/>
      <c r="DT1195" s="29"/>
      <c r="DU1195" s="29"/>
      <c r="DV1195" s="29"/>
      <c r="DW1195" s="29"/>
      <c r="DX1195" s="29"/>
      <c r="DY1195" s="29"/>
      <c r="DZ1195" s="29"/>
      <c r="EA1195" s="29"/>
      <c r="EB1195" s="29"/>
      <c r="EC1195" s="29"/>
      <c r="ED1195" s="29"/>
      <c r="EE1195" s="29"/>
      <c r="EF1195" s="29"/>
      <c r="EG1195" s="29"/>
      <c r="EH1195" s="29"/>
      <c r="EI1195" s="29"/>
      <c r="EJ1195" s="29"/>
      <c r="EK1195" s="29"/>
      <c r="EL1195" s="29"/>
      <c r="EM1195" s="29"/>
      <c r="EN1195" s="29"/>
      <c r="EO1195" s="29"/>
      <c r="EP1195" s="29"/>
      <c r="EQ1195" s="29"/>
      <c r="ER1195" s="29"/>
      <c r="ES1195" s="29"/>
      <c r="ET1195" s="29"/>
      <c r="EU1195" s="29"/>
      <c r="EV1195" s="29"/>
      <c r="EW1195" s="29"/>
      <c r="EX1195" s="29"/>
      <c r="EY1195" s="29"/>
      <c r="EZ1195" s="29"/>
      <c r="FA1195" s="119"/>
      <c r="FB1195" s="119"/>
      <c r="FC1195" s="119"/>
      <c r="FD1195" s="119"/>
      <c r="FE1195" s="119"/>
      <c r="FF1195" s="119"/>
      <c r="FG1195" s="119"/>
      <c r="FH1195" s="119"/>
      <c r="FI1195" s="119"/>
    </row>
    <row r="1196" spans="1:165" s="45" customFormat="1" x14ac:dyDescent="0.25">
      <c r="A1196" s="25"/>
      <c r="B1196" s="1"/>
      <c r="C1196" s="2"/>
      <c r="D1196" s="5"/>
      <c r="E1196" s="2"/>
      <c r="F1196" s="4"/>
      <c r="G1196" s="2"/>
      <c r="H1196" s="3"/>
      <c r="I1196" s="6"/>
      <c r="K1196" s="11"/>
      <c r="M1196" s="4"/>
      <c r="N1196" s="46"/>
      <c r="P1196" s="35"/>
      <c r="Q1196" s="29"/>
      <c r="R1196" s="35"/>
      <c r="T1196" s="23"/>
      <c r="U1196" s="23"/>
      <c r="V1196" s="96"/>
      <c r="W1196" s="96"/>
      <c r="X1196" s="23"/>
      <c r="Y1196" s="96"/>
      <c r="Z1196" s="96"/>
      <c r="AA1196" s="23"/>
      <c r="AB1196" s="96"/>
      <c r="AC1196" s="96"/>
      <c r="AD1196" s="23"/>
      <c r="AE1196" s="96"/>
      <c r="AF1196" s="96"/>
      <c r="AG1196" s="23"/>
      <c r="AH1196" s="96"/>
      <c r="AI1196" s="96"/>
      <c r="AJ1196" s="23"/>
      <c r="AK1196" s="96"/>
      <c r="AL1196" s="96"/>
      <c r="AM1196" s="23"/>
      <c r="AN1196" s="96"/>
      <c r="AO1196" s="96"/>
      <c r="AP1196" s="23"/>
      <c r="AQ1196" s="96"/>
      <c r="AR1196" s="96"/>
      <c r="AS1196" s="23"/>
      <c r="AT1196" s="4"/>
      <c r="AU1196" s="4"/>
      <c r="AV1196" s="35"/>
      <c r="AW1196" s="4"/>
      <c r="AX1196" s="156"/>
      <c r="AY1196" s="104"/>
      <c r="AZ1196" s="7"/>
      <c r="BA1196" s="12"/>
      <c r="BB1196" s="12"/>
      <c r="BC1196" s="7"/>
      <c r="BD1196" s="12"/>
      <c r="BE1196" s="12"/>
      <c r="BF1196" s="4"/>
      <c r="BG1196" s="12"/>
      <c r="BH1196" s="36"/>
      <c r="BI1196" s="147"/>
      <c r="BJ1196" s="12"/>
      <c r="BK1196" s="36"/>
      <c r="BL1196" s="147"/>
      <c r="BM1196" s="12"/>
      <c r="BN1196" s="36"/>
      <c r="BO1196" s="147"/>
      <c r="BP1196" s="160"/>
      <c r="BQ1196" s="14"/>
      <c r="BR1196" s="4"/>
      <c r="BS1196" s="4"/>
      <c r="BU1196" s="147"/>
      <c r="BV1196" s="4"/>
      <c r="BW1196" s="4"/>
      <c r="BX1196" s="147"/>
      <c r="BY1196" s="4"/>
      <c r="CA1196" s="147"/>
      <c r="CB1196" s="4"/>
      <c r="CD1196" s="147"/>
      <c r="CF1196" s="4"/>
      <c r="CG1196" s="9"/>
      <c r="CH1196" s="35"/>
      <c r="CI1196" s="4"/>
      <c r="CJ1196" s="145"/>
      <c r="CK1196" s="4"/>
      <c r="CL1196" s="4"/>
      <c r="CM1196" s="4"/>
      <c r="CN1196" s="4"/>
      <c r="CP1196" s="29"/>
      <c r="CQ1196" s="33"/>
      <c r="CR1196" s="78"/>
      <c r="CS1196" s="78"/>
      <c r="CT1196" s="78"/>
      <c r="CU1196" s="78"/>
      <c r="CV1196" s="78"/>
      <c r="CW1196" s="78"/>
      <c r="CX1196" s="78"/>
      <c r="CY1196" s="78"/>
      <c r="CZ1196" s="78"/>
      <c r="DA1196" s="78"/>
      <c r="DB1196" s="78"/>
      <c r="DC1196" s="78"/>
      <c r="DD1196" s="78"/>
      <c r="DE1196" s="78"/>
      <c r="DF1196" s="78"/>
      <c r="DG1196" s="78"/>
      <c r="DH1196" s="78"/>
      <c r="DI1196" s="78"/>
      <c r="DJ1196" s="78"/>
      <c r="DK1196" s="78"/>
      <c r="DL1196" s="78"/>
      <c r="DM1196" s="78"/>
      <c r="DN1196" s="78"/>
      <c r="DO1196" s="78"/>
      <c r="DP1196" s="42"/>
      <c r="DQ1196" s="78"/>
      <c r="DR1196" s="101"/>
      <c r="DS1196" s="33"/>
      <c r="DT1196" s="29"/>
      <c r="DU1196" s="29"/>
      <c r="DV1196" s="29"/>
      <c r="DW1196" s="29"/>
      <c r="DX1196" s="29"/>
      <c r="DY1196" s="29"/>
      <c r="DZ1196" s="29"/>
      <c r="EA1196" s="29"/>
      <c r="EB1196" s="29"/>
      <c r="EC1196" s="29"/>
      <c r="ED1196" s="29"/>
      <c r="EE1196" s="29"/>
      <c r="EF1196" s="29"/>
      <c r="EG1196" s="29"/>
      <c r="EH1196" s="29"/>
      <c r="EI1196" s="29"/>
      <c r="EJ1196" s="29"/>
      <c r="EK1196" s="29"/>
      <c r="EL1196" s="29"/>
      <c r="EM1196" s="29"/>
      <c r="EN1196" s="29"/>
      <c r="EO1196" s="29"/>
      <c r="EP1196" s="29"/>
      <c r="EQ1196" s="29"/>
      <c r="ER1196" s="29"/>
      <c r="ES1196" s="29"/>
      <c r="ET1196" s="29"/>
      <c r="EU1196" s="29"/>
      <c r="EV1196" s="29"/>
      <c r="EW1196" s="29"/>
      <c r="EX1196" s="29"/>
      <c r="EY1196" s="29"/>
      <c r="EZ1196" s="29"/>
      <c r="FA1196" s="119"/>
      <c r="FB1196" s="119"/>
      <c r="FC1196" s="119"/>
      <c r="FD1196" s="119"/>
      <c r="FE1196" s="119"/>
      <c r="FF1196" s="119"/>
      <c r="FG1196" s="119"/>
      <c r="FH1196" s="119"/>
      <c r="FI1196" s="119"/>
    </row>
    <row r="1197" spans="1:165" s="45" customFormat="1" x14ac:dyDescent="0.25">
      <c r="A1197" s="25"/>
      <c r="B1197" s="1"/>
      <c r="C1197" s="2"/>
      <c r="D1197" s="5"/>
      <c r="E1197" s="2"/>
      <c r="F1197" s="4"/>
      <c r="G1197" s="2"/>
      <c r="H1197" s="3"/>
      <c r="I1197" s="6"/>
      <c r="K1197" s="11"/>
      <c r="M1197" s="4"/>
      <c r="N1197" s="46"/>
      <c r="P1197" s="35"/>
      <c r="Q1197" s="29"/>
      <c r="R1197" s="35"/>
      <c r="T1197" s="23"/>
      <c r="U1197" s="23"/>
      <c r="V1197" s="96"/>
      <c r="W1197" s="96"/>
      <c r="X1197" s="23"/>
      <c r="Y1197" s="96"/>
      <c r="Z1197" s="96"/>
      <c r="AA1197" s="23"/>
      <c r="AB1197" s="96"/>
      <c r="AC1197" s="96"/>
      <c r="AD1197" s="23"/>
      <c r="AE1197" s="96"/>
      <c r="AF1197" s="96"/>
      <c r="AG1197" s="23"/>
      <c r="AH1197" s="96"/>
      <c r="AI1197" s="96"/>
      <c r="AJ1197" s="23"/>
      <c r="AK1197" s="96"/>
      <c r="AL1197" s="96"/>
      <c r="AM1197" s="23"/>
      <c r="AN1197" s="96"/>
      <c r="AO1197" s="96"/>
      <c r="AP1197" s="23"/>
      <c r="AQ1197" s="96"/>
      <c r="AR1197" s="96"/>
      <c r="AS1197" s="23"/>
      <c r="AT1197" s="4"/>
      <c r="AU1197" s="4"/>
      <c r="AV1197" s="35"/>
      <c r="AW1197" s="4"/>
      <c r="AX1197" s="156"/>
      <c r="AY1197" s="104"/>
      <c r="AZ1197" s="7"/>
      <c r="BA1197" s="12"/>
      <c r="BB1197" s="12"/>
      <c r="BC1197" s="7"/>
      <c r="BD1197" s="12"/>
      <c r="BE1197" s="12"/>
      <c r="BF1197" s="4"/>
      <c r="BG1197" s="12"/>
      <c r="BH1197" s="36"/>
      <c r="BI1197" s="147"/>
      <c r="BJ1197" s="12"/>
      <c r="BK1197" s="36"/>
      <c r="BL1197" s="147"/>
      <c r="BM1197" s="12"/>
      <c r="BN1197" s="36"/>
      <c r="BO1197" s="147"/>
      <c r="BP1197" s="160"/>
      <c r="BQ1197" s="14"/>
      <c r="BR1197" s="4"/>
      <c r="BS1197" s="4"/>
      <c r="BU1197" s="147"/>
      <c r="BV1197" s="4"/>
      <c r="BW1197" s="4"/>
      <c r="BX1197" s="147"/>
      <c r="BY1197" s="4"/>
      <c r="CA1197" s="147"/>
      <c r="CB1197" s="4"/>
      <c r="CD1197" s="147"/>
      <c r="CF1197" s="4"/>
      <c r="CG1197" s="9"/>
      <c r="CH1197" s="35"/>
      <c r="CI1197" s="4"/>
      <c r="CJ1197" s="145"/>
      <c r="CK1197" s="4"/>
      <c r="CL1197" s="4"/>
      <c r="CM1197" s="4"/>
      <c r="CN1197" s="4"/>
      <c r="CP1197" s="29"/>
      <c r="CQ1197" s="33"/>
      <c r="CR1197" s="78"/>
      <c r="CS1197" s="78"/>
      <c r="CT1197" s="78"/>
      <c r="CU1197" s="78"/>
      <c r="CV1197" s="78"/>
      <c r="CW1197" s="78"/>
      <c r="CX1197" s="78"/>
      <c r="CY1197" s="78"/>
      <c r="CZ1197" s="78"/>
      <c r="DA1197" s="78"/>
      <c r="DB1197" s="78"/>
      <c r="DC1197" s="78"/>
      <c r="DD1197" s="78"/>
      <c r="DE1197" s="78"/>
      <c r="DF1197" s="78"/>
      <c r="DG1197" s="78"/>
      <c r="DH1197" s="78"/>
      <c r="DI1197" s="78"/>
      <c r="DJ1197" s="78"/>
      <c r="DK1197" s="78"/>
      <c r="DL1197" s="78"/>
      <c r="DM1197" s="78"/>
      <c r="DN1197" s="78"/>
      <c r="DO1197" s="78"/>
      <c r="DP1197" s="42"/>
      <c r="DQ1197" s="78"/>
      <c r="DR1197" s="101"/>
      <c r="DS1197" s="33"/>
      <c r="DT1197" s="29"/>
      <c r="DU1197" s="29"/>
      <c r="DV1197" s="29"/>
      <c r="DW1197" s="29"/>
      <c r="DX1197" s="29"/>
      <c r="DY1197" s="29"/>
      <c r="DZ1197" s="29"/>
      <c r="EA1197" s="29"/>
      <c r="EB1197" s="29"/>
      <c r="EC1197" s="29"/>
      <c r="ED1197" s="29"/>
      <c r="EE1197" s="29"/>
      <c r="EF1197" s="29"/>
      <c r="EG1197" s="29"/>
      <c r="EH1197" s="29"/>
      <c r="EI1197" s="29"/>
      <c r="EJ1197" s="29"/>
      <c r="EK1197" s="29"/>
      <c r="EL1197" s="29"/>
      <c r="EM1197" s="29"/>
      <c r="EN1197" s="29"/>
      <c r="EO1197" s="29"/>
      <c r="EP1197" s="29"/>
      <c r="EQ1197" s="29"/>
      <c r="ER1197" s="29"/>
      <c r="ES1197" s="29"/>
      <c r="ET1197" s="29"/>
      <c r="EU1197" s="29"/>
      <c r="EV1197" s="29"/>
      <c r="EW1197" s="29"/>
      <c r="EX1197" s="29"/>
      <c r="EY1197" s="29"/>
      <c r="EZ1197" s="29"/>
      <c r="FA1197" s="119"/>
      <c r="FB1197" s="119"/>
      <c r="FC1197" s="119"/>
      <c r="FD1197" s="119"/>
      <c r="FE1197" s="119"/>
      <c r="FF1197" s="119"/>
      <c r="FG1197" s="119"/>
      <c r="FH1197" s="119"/>
      <c r="FI1197" s="119"/>
    </row>
    <row r="1198" spans="1:165" x14ac:dyDescent="0.25">
      <c r="CG1198" s="9"/>
      <c r="CH1198" s="35"/>
      <c r="CI1198" s="4"/>
      <c r="CJ1198" s="145"/>
      <c r="CK1198" s="4"/>
      <c r="CL1198" s="4"/>
      <c r="CM1198" s="4"/>
    </row>
    <row r="1199" spans="1:165" x14ac:dyDescent="0.25">
      <c r="CG1199" s="9"/>
      <c r="CH1199" s="35"/>
      <c r="CI1199" s="4"/>
      <c r="CJ1199" s="145"/>
      <c r="CK1199" s="4"/>
      <c r="CL1199" s="4"/>
      <c r="CM1199" s="4"/>
    </row>
    <row r="1200" spans="1:165" x14ac:dyDescent="0.25">
      <c r="CG1200" s="9"/>
      <c r="CH1200" s="35"/>
      <c r="CI1200" s="4"/>
      <c r="CJ1200" s="145"/>
      <c r="CK1200" s="4"/>
      <c r="CL1200" s="4"/>
      <c r="CM1200" s="4"/>
    </row>
    <row r="1201" spans="86:91" x14ac:dyDescent="0.25">
      <c r="CH1201" s="35"/>
      <c r="CI1201" s="4"/>
      <c r="CJ1201" s="145"/>
      <c r="CK1201" s="4"/>
      <c r="CL1201" s="4"/>
      <c r="CM1201" s="4"/>
    </row>
    <row r="1202" spans="86:91" x14ac:dyDescent="0.25">
      <c r="CH1202" s="35"/>
      <c r="CI1202" s="4"/>
      <c r="CJ1202" s="145"/>
      <c r="CK1202" s="4"/>
      <c r="CL1202" s="4"/>
      <c r="CM1202" s="4"/>
    </row>
    <row r="1203" spans="86:91" x14ac:dyDescent="0.25">
      <c r="CH1203" s="35"/>
      <c r="CI1203" s="4"/>
      <c r="CJ1203" s="145"/>
      <c r="CK1203" s="4"/>
      <c r="CL1203" s="4"/>
      <c r="CM1203" s="4"/>
    </row>
  </sheetData>
  <mergeCells count="158">
    <mergeCell ref="L39:M39"/>
    <mergeCell ref="L40:M40"/>
    <mergeCell ref="L41:M41"/>
    <mergeCell ref="L42:M42"/>
    <mergeCell ref="L43:M43"/>
    <mergeCell ref="L44:M44"/>
    <mergeCell ref="L45:M45"/>
    <mergeCell ref="AJ12:AN13"/>
    <mergeCell ref="AJ8:AN9"/>
    <mergeCell ref="R33:V33"/>
    <mergeCell ref="R34:V34"/>
    <mergeCell ref="R35:V35"/>
    <mergeCell ref="R36:V36"/>
    <mergeCell ref="R37:V37"/>
    <mergeCell ref="R38:V38"/>
    <mergeCell ref="R39:V39"/>
    <mergeCell ref="R40:V40"/>
    <mergeCell ref="R41:V41"/>
    <mergeCell ref="R42:V42"/>
    <mergeCell ref="R43:V43"/>
    <mergeCell ref="R44:V44"/>
    <mergeCell ref="P28:Q28"/>
    <mergeCell ref="P30:Q30"/>
    <mergeCell ref="P26:Q26"/>
    <mergeCell ref="J23:K23"/>
    <mergeCell ref="J24:K24"/>
    <mergeCell ref="AJ2:AN3"/>
    <mergeCell ref="AJ4:AN5"/>
    <mergeCell ref="AJ6:AN7"/>
    <mergeCell ref="P47:Q47"/>
    <mergeCell ref="P46:Q46"/>
    <mergeCell ref="P23:Q23"/>
    <mergeCell ref="R23:T23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46:M46"/>
    <mergeCell ref="L47:M47"/>
    <mergeCell ref="L37:M37"/>
    <mergeCell ref="L38:M38"/>
    <mergeCell ref="J29:K29"/>
    <mergeCell ref="P45:Q45"/>
    <mergeCell ref="D2:E2"/>
    <mergeCell ref="D6:E6"/>
    <mergeCell ref="D7:E7"/>
    <mergeCell ref="D8:E8"/>
    <mergeCell ref="D3:E3"/>
    <mergeCell ref="B7:C7"/>
    <mergeCell ref="B10:C10"/>
    <mergeCell ref="D10:E10"/>
    <mergeCell ref="D5:E5"/>
    <mergeCell ref="B8:C8"/>
    <mergeCell ref="B9:D9"/>
    <mergeCell ref="B20:C20"/>
    <mergeCell ref="B21:C21"/>
    <mergeCell ref="B24:D24"/>
    <mergeCell ref="B25:D25"/>
    <mergeCell ref="B29:D29"/>
    <mergeCell ref="B28:D28"/>
    <mergeCell ref="B41:D41"/>
    <mergeCell ref="B33:D33"/>
    <mergeCell ref="B35:D35"/>
    <mergeCell ref="B36:D36"/>
    <mergeCell ref="B37:D37"/>
    <mergeCell ref="B38:D38"/>
    <mergeCell ref="B31:D31"/>
    <mergeCell ref="B34:D34"/>
    <mergeCell ref="B32:D32"/>
    <mergeCell ref="B30:D30"/>
    <mergeCell ref="B27:D27"/>
    <mergeCell ref="J25:K25"/>
    <mergeCell ref="B26:D26"/>
    <mergeCell ref="B49:D49"/>
    <mergeCell ref="D11:E12"/>
    <mergeCell ref="D15:E16"/>
    <mergeCell ref="D13:E14"/>
    <mergeCell ref="D17:E18"/>
    <mergeCell ref="D19:E21"/>
    <mergeCell ref="J38:K38"/>
    <mergeCell ref="J39:K39"/>
    <mergeCell ref="J30:K30"/>
    <mergeCell ref="J31:K31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B17:C17"/>
    <mergeCell ref="B18:C18"/>
    <mergeCell ref="B19:C19"/>
    <mergeCell ref="L48:M48"/>
    <mergeCell ref="L49:M49"/>
    <mergeCell ref="L32:M32"/>
    <mergeCell ref="L33:M33"/>
    <mergeCell ref="L34:M34"/>
    <mergeCell ref="L35:M35"/>
    <mergeCell ref="L36:M36"/>
    <mergeCell ref="B11:C11"/>
    <mergeCell ref="B12:C12"/>
    <mergeCell ref="B13:C13"/>
    <mergeCell ref="B14:C14"/>
    <mergeCell ref="B15:C15"/>
    <mergeCell ref="B16:C16"/>
    <mergeCell ref="J49:K49"/>
    <mergeCell ref="J45:K45"/>
    <mergeCell ref="J46:K46"/>
    <mergeCell ref="J47:K47"/>
    <mergeCell ref="J40:K40"/>
    <mergeCell ref="J41:K41"/>
    <mergeCell ref="J42:K42"/>
    <mergeCell ref="J43:K43"/>
    <mergeCell ref="J44:K44"/>
    <mergeCell ref="B39:D39"/>
    <mergeCell ref="B40:D40"/>
    <mergeCell ref="B50:E51"/>
    <mergeCell ref="B44:D44"/>
    <mergeCell ref="B45:D45"/>
    <mergeCell ref="B46:D46"/>
    <mergeCell ref="B47:D47"/>
    <mergeCell ref="B48:D48"/>
    <mergeCell ref="J48:K48"/>
    <mergeCell ref="B42:D42"/>
    <mergeCell ref="B43:D43"/>
    <mergeCell ref="P27:Q27"/>
    <mergeCell ref="P24:Q24"/>
    <mergeCell ref="P25:Q25"/>
    <mergeCell ref="P44:Q44"/>
    <mergeCell ref="P41:Q41"/>
    <mergeCell ref="P42:Q42"/>
    <mergeCell ref="P43:Q43"/>
    <mergeCell ref="P39:Q39"/>
    <mergeCell ref="P38:Q38"/>
    <mergeCell ref="P34:Q34"/>
    <mergeCell ref="P35:Q35"/>
    <mergeCell ref="P36:Q36"/>
    <mergeCell ref="P37:Q37"/>
    <mergeCell ref="P40:Q40"/>
    <mergeCell ref="P29:Q29"/>
    <mergeCell ref="R45:V45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</mergeCells>
  <conditionalFormatting sqref="F52 I24:I25 I27:I47">
    <cfRule type="cellIs" dxfId="16" priority="36" operator="greaterThan">
      <formula>0</formula>
    </cfRule>
  </conditionalFormatting>
  <conditionalFormatting sqref="N51">
    <cfRule type="cellIs" dxfId="15" priority="26" operator="greaterThan">
      <formula>0</formula>
    </cfRule>
    <cfRule type="cellIs" dxfId="14" priority="27" operator="greaterThan">
      <formula>0</formula>
    </cfRule>
  </conditionalFormatting>
  <conditionalFormatting sqref="G25">
    <cfRule type="cellIs" dxfId="13" priority="20" operator="equal">
      <formula>3.6076</formula>
    </cfRule>
  </conditionalFormatting>
  <conditionalFormatting sqref="L24:L47">
    <cfRule type="cellIs" dxfId="12" priority="15" operator="greaterThan">
      <formula>149125</formula>
    </cfRule>
  </conditionalFormatting>
  <conditionalFormatting sqref="L50:M51 L24:L47 L49">
    <cfRule type="cellIs" dxfId="11" priority="11" operator="greaterThan">
      <formula>0</formula>
    </cfRule>
    <cfRule type="cellIs" dxfId="10" priority="12" operator="greaterThan">
      <formula>0</formula>
    </cfRule>
    <cfRule type="cellIs" dxfId="9" priority="13" operator="greaterThan">
      <formula>149125</formula>
    </cfRule>
    <cfRule type="cellIs" dxfId="8" priority="14" operator="greaterThan">
      <formula>0</formula>
    </cfRule>
  </conditionalFormatting>
  <conditionalFormatting sqref="E40">
    <cfRule type="cellIs" dxfId="7" priority="4" operator="greaterThan">
      <formula>0</formula>
    </cfRule>
  </conditionalFormatting>
  <conditionalFormatting sqref="I26">
    <cfRule type="cellIs" dxfId="6" priority="1" operator="greaterThan">
      <formula>0</formula>
    </cfRule>
  </conditionalFormatting>
  <conditionalFormatting sqref="G23 G29:G51">
    <cfRule type="cellIs" dxfId="5" priority="37" operator="equal">
      <formula>$G$27</formula>
    </cfRule>
    <cfRule type="cellIs" dxfId="4" priority="38" operator="equal">
      <formula>$G$25</formula>
    </cfRule>
  </conditionalFormatting>
  <conditionalFormatting sqref="H23 H29:H51">
    <cfRule type="cellIs" dxfId="3" priority="41" operator="equal">
      <formula>$H$25</formula>
    </cfRule>
    <cfRule type="cellIs" dxfId="2" priority="42" operator="equal">
      <formula>$H$27</formula>
    </cfRule>
    <cfRule type="cellIs" dxfId="1" priority="43" operator="equal">
      <formula>35083.63</formula>
    </cfRule>
    <cfRule type="cellIs" dxfId="0" priority="44" operator="equal">
      <formula>$H$27</formula>
    </cfRule>
  </conditionalFormatting>
  <hyperlinks>
    <hyperlink ref="B11" r:id="rId1" xr:uid="{A1E1B160-94AC-438A-BFC0-ECD3069DF494}"/>
    <hyperlink ref="B21" r:id="rId2" xr:uid="{388CC580-CB59-47A0-8EE7-1823BD8A93A2}"/>
    <hyperlink ref="B20" r:id="rId3" xr:uid="{D62B39E7-4B46-4184-ABA8-EA85EE7D9FCF}"/>
    <hyperlink ref="B19" r:id="rId4" xr:uid="{1EFCA323-9E06-491C-A8A5-EF5E9F88C0CF}"/>
    <hyperlink ref="B18" r:id="rId5" display="https://peterknightadvisor.com/2018/04/16/introduction-to-options/" xr:uid="{F44AA6CA-BE16-4A75-A5DC-5C42CD385849}"/>
    <hyperlink ref="B17" r:id="rId6" display="https://peterknightadvisor.com/2018/04/16/definition-of-a-futures-contract/" xr:uid="{2C944DAF-BD1C-48E8-AEDB-19037CC48400}"/>
    <hyperlink ref="B12:C12" r:id="rId7" display="Our Fee Structure" xr:uid="{F8D7408E-7DBB-4D16-BBCA-DF05DEFA9F86}"/>
    <hyperlink ref="B13:C13" r:id="rId8" display="Defining Account Risk" xr:uid="{AD2568A8-98B1-4EB2-9309-FC77E9C7F6D5}"/>
    <hyperlink ref="B14:C14" r:id="rId9" display="Brokerage Firms" xr:uid="{A38CCA1C-997A-4A2F-87BA-034409C3915F}"/>
    <hyperlink ref="B15:C15" r:id="rId10" display="How Funds Are Protected" xr:uid="{34DE3962-B3FE-447A-87A7-AD1C7A07B34B}"/>
    <hyperlink ref="B16:C16" r:id="rId11" display="Open An Account" xr:uid="{4A145D72-7034-4CE7-A140-7E9ABC6407D4}"/>
    <hyperlink ref="B8:C8" r:id="rId12" display="Schedule an online Review" xr:uid="{CCC0827C-9C76-411F-91FC-87531DC8F356}"/>
    <hyperlink ref="B7" r:id="rId13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14" display="Send me a message" xr:uid="{1EA31863-154F-41DF-BE7E-C7255E15F4F8}"/>
    <hyperlink ref="B9" r:id="rId15" xr:uid="{1A125B36-4DBB-4DB9-808E-A9AE3EA9C832}"/>
    <hyperlink ref="R25:T25" r:id="rId16" display="Micro S&amp;P 500 Contract 1.00 = $5.00 " xr:uid="{B362F2C0-F5E5-4939-9A9B-9715E17C8EEA}"/>
    <hyperlink ref="R24:T24" r:id="rId17" display="CME S&amp;P 500 Contract 1.00 = $50.00" xr:uid="{E0A7E4DF-BACA-4764-ABCA-F894C0DDB8C4}"/>
    <hyperlink ref="R26:T26" r:id="rId18" display="CME NASDAQ Contract 1.00 = $20.00" xr:uid="{C09112AF-4D21-44E9-A091-813AFF104176}"/>
    <hyperlink ref="R27:T27" r:id="rId19" display="CME Micro NASDAQ Contract 1.00 = $2.00" xr:uid="{A233F63D-8D78-4D27-BDCD-76A1FB15E50D}"/>
    <hyperlink ref="R29" r:id="rId20" display="Mini Contract (50 Ounces)" xr:uid="{5CFA6A07-1D51-4000-9DED-374353D44B68}"/>
    <hyperlink ref="R30" r:id="rId21" display="Micro Contract (10 Ounces)" xr:uid="{3E611808-9511-4098-A674-F3FDC253CAE3}"/>
    <hyperlink ref="R28" r:id="rId22" display="Full Size Contract (100 Ounces)" xr:uid="{5D7FA0B5-EDE6-4191-A014-AF5EBE38CBDB}"/>
    <hyperlink ref="R32:T32" r:id="rId23" display="2,500 Ounce Mini Silver Contract" xr:uid="{9C236AEC-C254-484C-B313-EECD96FF5DEA}"/>
    <hyperlink ref="R33:T33" r:id="rId24" display="1.000 Ounce  Micro Silver Contract" xr:uid="{B6EE5774-253D-442D-8011-D02B95D3E9E3}"/>
    <hyperlink ref="R31:T31" r:id="rId25" display="5,000 Ounce Silver Contract" xr:uid="{6A0F5664-FB25-4543-90DE-97776BB641F7}"/>
    <hyperlink ref="R34:T34" r:id="rId26" display="CME AUD/USD 100k AUD 0.01 = $10.00" xr:uid="{A2C10A20-04C8-4A18-BB20-4B22E0B3B946}"/>
    <hyperlink ref="R35:T35" r:id="rId27" display="Micro AUD/USD 10K AUD 1.00 = $0.625 " xr:uid="{EB37028E-FEB3-4395-BB16-6336F3003BEB}"/>
    <hyperlink ref="R28:T28" r:id="rId28" display="100 Ounce Gold Contract" xr:uid="{18258492-B52F-4317-A4AF-86125AAB00B6}"/>
    <hyperlink ref="R29:T29" r:id="rId29" display="50 Ounce Mini Gold Contract" xr:uid="{4983F136-B253-4E73-A6B1-7CBD5C06C739}"/>
    <hyperlink ref="R30:T30" r:id="rId30" display="10 Ounce Micro Gold Contract" xr:uid="{F70EC6ED-DDE4-4ABA-8EAD-B6848C8D6F70}"/>
    <hyperlink ref="R36:T36" r:id="rId31" display="CME CAD/USD 100k CAD 0.01 = $10.00" xr:uid="{34572D73-548A-4F13-9629-507FD73659C0}"/>
    <hyperlink ref="R38:T38" r:id="rId32" display="Micro CHF/USD 12.5k CHF 1.00 = $1.25 " xr:uid="{9DF1C52E-9C3F-4B38-8104-42C6EBD24004}"/>
    <hyperlink ref="R37:T37" r:id="rId33" display="CME CHF/USD 125k CHF 0.01 = $12.50" xr:uid="{0D640EBF-F9C9-465D-B199-CDD7BCFCB3EC}"/>
    <hyperlink ref="R39:T39" r:id="rId34" location="optionProductId=8117" display="CME AUD/USD 125k AUD 0.01 = $12.50" xr:uid="{DE4B99FD-2B95-4B81-B5D1-B9498B091FB6}"/>
    <hyperlink ref="R40:T40" r:id="rId35" display="E-Mini EUR/USD  62.5K EUR 0.01 = $6.25" xr:uid="{FDE39530-DFF3-4B4F-9D70-B11122F2034A}"/>
    <hyperlink ref="R41:T41" r:id="rId36" display="Micro EUR/USD 12.5k EUR 1.00 = $1.25 " xr:uid="{1D942776-5A40-4360-9B57-94F7D68E1728}"/>
    <hyperlink ref="R42:T42" r:id="rId37" location="optionProductId=8099" display="CME GBP/USD 62.5k GBP 0.01 = $6.25" xr:uid="{CAE49009-AEBA-453C-BACD-1A070B8F50AB}"/>
    <hyperlink ref="R43:T43" r:id="rId38" display="CME JPY/USD 12.5M Yen 0.01 = $12.50" xr:uid="{37C9AEC3-07ED-4ADB-B262-E5B453D55F1D}"/>
    <hyperlink ref="R45:T45" r:id="rId39" display="Micro JPY/USD 1.25 M Yen 0.01  = $1.25 " xr:uid="{1EBCD486-50CA-4ECD-A750-ACDA267932F5}"/>
    <hyperlink ref="R44:T44" r:id="rId40" display="CME JPY/USD 62.5M Yen 0.01 = $12.50" xr:uid="{7F15BF0D-903B-4099-9076-4EAF552065AD}"/>
    <hyperlink ref="P24:Q24" r:id="rId41" location="sortField=exchange&amp;sortAsc=true&amp;clearingCode=ES&amp;sector=EQUITY+INDEX&amp;exchange=CME&amp;pageNumber=1" display="S&amp;P Margin Requirment" xr:uid="{360716A5-EE87-4723-8A45-19C4164A43B4}"/>
    <hyperlink ref="P25:Q25" r:id="rId42" location="sortField=exchange&amp;sortAsc=true&amp;clearingCode=MES&amp;sector=EQUITY+INDEX&amp;exchange=CME&amp;pageNumber=1" display="Micro S&amp;P Margin " xr:uid="{13210BC6-F157-458D-B8E3-E7CF4493DF49}"/>
    <hyperlink ref="P26:Q26" r:id="rId43" location="sortField=exchange&amp;sortAsc=true&amp;clearingCode=NQ&amp;sector=EQUITY+INDEX&amp;exchange=CME&amp;pageNumber=1" display="NASDAQ Margin Requirement" xr:uid="{3FA58BC4-F89C-4885-9636-E7CAE1CD61DD}"/>
    <hyperlink ref="P27:Q27" r:id="rId44" location="sortField=exchange&amp;sortAsc=true&amp;clearingCode=MNQ&amp;sector=EQUITY+INDEX&amp;exchange=CME&amp;pageNumber=1" display="NASDAQ Micro Margin " xr:uid="{4C4450C0-CC9D-4467-A6D2-124F9B29B92B}"/>
    <hyperlink ref="P28" r:id="rId45" location="sortField=exchange&amp;sortAsc=true&amp;clearingCode=GC&amp;sector=METALS&amp;exchange=CMX&amp;pageNumber=1" display="100 Margin" xr:uid="{D97D175B-105A-42CA-8AEF-62FA8BDE010B}"/>
    <hyperlink ref="P29" r:id="rId46" location="sortField=exchange&amp;sortAsc=true&amp;clearingCode=QO&amp;sector=METALS&amp;exchange=CMX&amp;pageNumber=1" display="50 Margin" xr:uid="{D4E8C9E7-BEB3-4A6E-A4D9-089B8538EA25}"/>
    <hyperlink ref="P30" r:id="rId47" location="sortField=exchange&amp;sortAsc=true&amp;clearingCode=MGC&amp;sector=METALS&amp;exchange=CMX&amp;pageNumber=1" display="1O Margin" xr:uid="{2C834EF3-8BE7-43A8-B281-B6F2BA57F139}"/>
    <hyperlink ref="P31" r:id="rId48" location="sortField=exchange&amp;sortAsc=true&amp;clearingCode=SI&amp;sector=METALS&amp;exchange=CMX&amp;pageNumber=1" xr:uid="{F076E1E1-F3C7-4023-BC71-8FDB00485B11}"/>
    <hyperlink ref="P32" r:id="rId49" location="sortField=exchange&amp;sortAsc=true&amp;clearingCode=QI&amp;sector=METALS&amp;exchange=CMX&amp;pageNumber=1" xr:uid="{D2129330-C23A-4099-B0DE-3DE84F7BC6D6}"/>
    <hyperlink ref="P33" r:id="rId50" location="sortField=exchange&amp;sortAsc=true&amp;clearingCode=SIL&amp;sector=METALS&amp;exchange=CMX&amp;pageNumber=1" xr:uid="{14ED7390-5DF4-451D-AC7D-81984EB6884A}"/>
    <hyperlink ref="P34:Q34" r:id="rId51" location="sortField=exchange&amp;sortAsc=true&amp;clearingCode=AD&amp;sector=FX&amp;exchange=CME&amp;pageNumber=1" display="AUD/USD Margin Requirement" xr:uid="{3E1AD2FF-CD85-4205-9584-4C8839D8382A}"/>
    <hyperlink ref="P35:Q35" r:id="rId52" location="sortField=exchange&amp;sortAsc=true&amp;clearingCode=M6A&amp;sector=FX&amp;exchange=CME&amp;pageNumber=1" display="Micro AUD/USD Margin " xr:uid="{1E31F57C-3F49-4A0D-AFDD-76C919685ACA}"/>
    <hyperlink ref="P28:Q28" r:id="rId53" location="sortField=exchange&amp;sortAsc=true&amp;clearingCode=GC&amp;sector=METALS&amp;exchange=CMX&amp;pageNumber=1" display="100 Ounce Gold Margin" xr:uid="{9CBD0697-42D2-47A9-A5A3-D17B3BF85881}"/>
    <hyperlink ref="P29:Q29" r:id="rId54" location="sortField=exchange&amp;sortAsc=true&amp;clearingCode=QO&amp;sector=METALS&amp;exchange=CMX&amp;pageNumber=1" display="50 Ounce Gold Margin" xr:uid="{B763E73D-3563-417E-819B-F7F1FA797265}"/>
    <hyperlink ref="P30:Q30" r:id="rId55" location="sortField=exchange&amp;sortAsc=true&amp;clearingCode=MGC&amp;sector=METALS&amp;exchange=CMX&amp;pageNumber=1" display="1O Ounce Gold Margin" xr:uid="{0F0B43C8-ED9D-4D21-9D8E-C92BB9685628}"/>
    <hyperlink ref="P36:Q36" r:id="rId56" location="sortField=exchange&amp;sortAsc=true&amp;exchange=CME&amp;pageNumber=1" display="CAD/USD Margin Requirement" xr:uid="{D9B1204F-A05C-4C47-BFF1-C95F30BA1D94}"/>
    <hyperlink ref="P38:Q38" r:id="rId57" location="sortField=exchange&amp;sortAsc=true&amp;clearingCode=MSF&amp;sector=FX&amp;exchange=CME&amp;pageNumber=1" display="Micro CHF/USD Margin " xr:uid="{8C61D918-451B-419E-90B7-622C4B842F29}"/>
    <hyperlink ref="P37:Q37" r:id="rId58" location="sortField=exchange&amp;sortAsc=true&amp;exchange=CME&amp;pageNumber=1" display="CHF/USD Margin Requirement" xr:uid="{C6D6BFEC-D9F9-45DC-BADA-F9AD12339597}"/>
    <hyperlink ref="P39:Q39" r:id="rId59" location="sortField=exchange&amp;sortAsc=true&amp;clearingCode=EC&amp;sector=FX&amp;exchange=CME&amp;pageNumber=1" display="AUD/USD Margin Requirement" xr:uid="{6CEBCDBA-A331-4B23-B2E9-80382BBAD212}"/>
    <hyperlink ref="P40:Q40" r:id="rId60" location="sortField=exchange&amp;sortAsc=true&amp;clearingCode=E7&amp;sector=FX&amp;exchange=CME&amp;pageNumber=1" display="EUR/USD Mini Margin " xr:uid="{ECF20808-5EE0-4F2E-B091-ABBB167E8061}"/>
    <hyperlink ref="P41:Q41" r:id="rId61" location="sortField=exchange&amp;sortAsc=true&amp;clearingCode=M6E&amp;sector=FX&amp;exchange=CME&amp;pageNumber=1" display="Micro EUR/USD Margin " xr:uid="{5A26EEC9-3C62-49DA-A04E-995A2BC458D3}"/>
    <hyperlink ref="P42:Q42" r:id="rId62" location="sortField=exchange&amp;sortAsc=true&amp;clearingCode=BP&amp;sector=FX&amp;exchange=CME&amp;pageNumber=1" display="GBP/USD Margin Requirement" xr:uid="{6B6FC1C3-8255-406A-9470-5BEFA308BDE9}"/>
    <hyperlink ref="P43:Q43" r:id="rId63" location="sortField=exchange&amp;sortAsc=true&amp;exchange=CME&amp;pageNumber=1" display="JPY/USD Margin Requirement" xr:uid="{19209605-EBAE-41BA-BC93-84AD5D45C20F}"/>
    <hyperlink ref="P45:Q45" r:id="rId64" location="sortField=exchange&amp;sortAsc=true&amp;clearingCode=MJY&amp;sector=FX&amp;exchange=CME&amp;pageNumber=1" display="Micro JPY/USD Margin " xr:uid="{D7888430-C0D6-48F8-A0CF-2A219725ECF6}"/>
    <hyperlink ref="P44:Q44" r:id="rId65" location="sortField=exchange&amp;sortAsc=true&amp;clearingCode=J7&amp;sector=FX&amp;exchange=CME&amp;pageNumber=1" display="JPY/USD 62.5 Margin Requirement" xr:uid="{CD6F984C-3245-484C-8C9C-1ACF5490F2AB}"/>
    <hyperlink ref="J24" r:id="rId66" display="https://peterknightadvisor.com/wp-content/uploads/2021/03/SP-EMA-20200401-1.xlsx" xr:uid="{CFAACDA6-7B6D-4116-BA88-FDEDD304F081}"/>
    <hyperlink ref="J25" r:id="rId67" display="https://peterknightadvisor.com/wp-content/uploads/2021/03/SP-Micro-EMA-20200401-1.xlsx" xr:uid="{650C0B8D-A46C-476B-B76F-A0C29F49D03F}"/>
    <hyperlink ref="J28" r:id="rId68" display="https://peterknightadvisor.com/wp-content/uploads/2021/03/Gold-100-EMA-20200401-1.xlsx" xr:uid="{9C3D468D-7E19-4038-AF37-2B4B978A5B1C}"/>
    <hyperlink ref="J26" r:id="rId69" display="https://peterknightadvisor.com/wp-content/uploads/2021/03/NASDAQ-EMA-20200401-1.xlsx" xr:uid="{4430CCD4-7546-44F8-B911-5CEDF638E314}"/>
    <hyperlink ref="J27" r:id="rId70" display="https://peterknightadvisor.com/wp-content/uploads/2021/03/NASDAQ-Micro-EMA-20200401-1.xlsx" xr:uid="{C4480149-7615-4411-81C1-9E288F3B3A77}"/>
    <hyperlink ref="J29" r:id="rId71" display="https://peterknightadvisor.com/wp-content/uploads/2021/03/Gold-50-EMA-20200401-1.xlsx" xr:uid="{C7D794A7-BAC2-464B-8078-2C1FB79F72D4}"/>
    <hyperlink ref="J30" r:id="rId72" display="https://peterknightadvisor.com/wp-content/uploads/2021/03/Gold10-EMA-20200401-1.xlsx" xr:uid="{B8999F62-FCF9-45A7-811A-869685509320}"/>
    <hyperlink ref="J31" r:id="rId73" display="https://peterknightadvisor.com/wp-content/uploads/2021/03/Silver-5000-EMA-20200301-2.xlsx" xr:uid="{93E156CD-3351-46D5-B5CA-2604E1F32139}"/>
    <hyperlink ref="J32" r:id="rId74" display="https://peterknightadvisor.com/wp-content/uploads/2021/03/Silver-2500-EMA-20200301-2.xlsx" xr:uid="{4CCA9DC2-7610-4E6C-9B7B-1082D8107F04}"/>
    <hyperlink ref="J33" r:id="rId75" display="https://peterknightadvisor.com/wp-content/uploads/2021/03/Silver-1000-EMA-20200301-2.xlsx" xr:uid="{CD565064-DD1B-4024-98DA-0E6E0C02DFA6}"/>
    <hyperlink ref="J34" r:id="rId76" display="https://peterknightadvisor.com/wp-content/uploads/2021/03/AUD-100k-20200401-1.xlsx" xr:uid="{B5A38A54-C257-47DB-BD85-37DE36AFB4BF}"/>
    <hyperlink ref="J35" r:id="rId77" display="https://peterknightadvisor.com/wp-content/uploads/2021/03/AUD-10K-Micro-0200401-1.xlsx" xr:uid="{9D5B1218-996C-4C95-B675-5BF2629731D0}"/>
    <hyperlink ref="J37" r:id="rId78" display="https://peterknightadvisor.com/wp-content/uploads/2021/03/CHF-125K-EMA-20200401-1.xlsx" xr:uid="{20F26459-4DC5-4F12-A525-07E97ECBAA0D}"/>
    <hyperlink ref="J36" r:id="rId79" display="https://peterknightadvisor.com/wp-content/uploads/2021/03/CAD-100K-EMA-20200401-1.xlsx" xr:uid="{67748BE3-A0B9-4394-A363-EE487720EA24}"/>
    <hyperlink ref="J38" r:id="rId80" display="https://peterknightadvisor.com/wp-content/uploads/2021/03/CHF-12.5K-Micro-EMA-20200301-2.xlsx" xr:uid="{885C7627-C629-4EFB-B333-39E25CDA62B8}"/>
    <hyperlink ref="J39" r:id="rId81" display="https://peterknightadvisor.com/wp-content/uploads/2021/03/EUR-125K-EMA-20210401-1.xlsx" xr:uid="{0F0544C9-35C3-4347-9734-92D7102B673C}"/>
    <hyperlink ref="J40" r:id="rId82" display="https://peterknightadvisor.com/wp-content/uploads/2021/03/EUR-62.5K-Mini-EMA-20200401-1.xlsx" xr:uid="{24954BA0-D9FD-4C94-9946-BB261C4B85C0}"/>
    <hyperlink ref="J41" r:id="rId83" display="https://peterknightadvisor.com/wp-content/uploads/2021/03/EUR-12.5K-Micro-EMA-20200401-1.xlsx" xr:uid="{8E8D29E3-4E44-4F50-9D68-BBFD36D03B97}"/>
    <hyperlink ref="J42" r:id="rId84" display="https://peterknightadvisor.com/wp-content/uploads/2021/03/GBP-62.5K-EMA-20200401-1.xlsx" xr:uid="{3642C676-3CA2-4F57-98C6-2B350E7B78B0}"/>
    <hyperlink ref="J43" r:id="rId85" display="https://peterknightadvisor.com/wp-content/uploads/2021/03/JPY-12.5M-EMA-20200401-1.xlsx" xr:uid="{DC5CF806-38F3-4568-83C7-CC6ECB447FEA}"/>
    <hyperlink ref="J44" r:id="rId86" display="https://peterknightadvisor.com/wp-content/uploads/2021/03/JPY-6.25-M-EMA-20200401-1.xlsx" xr:uid="{B11F5CD2-4844-4168-9075-B0A6BE492A7A}"/>
    <hyperlink ref="J45" r:id="rId87" display="https://peterknightadvisor.com/wp-content/uploads/2021/03/JPY-1.25-M-EMA-20200401-1.xlsx" xr:uid="{18B7E6A9-AC5B-42D9-97AF-F20AC89CE30B}"/>
    <hyperlink ref="J24:K24" r:id="rId88" display="S&amp;P (SP)" xr:uid="{E1891D92-504A-4CF6-A645-B1051EAE7E46}"/>
    <hyperlink ref="J25:K25" r:id="rId89" display="S&amp;P Micro  (SPM)" xr:uid="{A2985303-8C31-4E17-B39F-86C63CFA9B22}"/>
    <hyperlink ref="J26:K26" r:id="rId90" display="NASDAQ  (NAS)" xr:uid="{DB6BE50E-2403-4689-BDC9-9A9565ECE00E}"/>
    <hyperlink ref="J27:K27" r:id="rId91" display="NASDAQ Micro  (NASM)" xr:uid="{F4377C84-E7A8-4BD0-BD11-5128CFDB5919}"/>
    <hyperlink ref="J28:K28" r:id="rId92" display="Gold 100 (GC1100)" xr:uid="{FFDA322D-BE1D-4125-8B3A-4AB45C65C60E}"/>
    <hyperlink ref="J29:K29" r:id="rId93" display="Gold-50  (GC50)" xr:uid="{FA008616-02C8-4B98-AA69-DAF5BB2CBE5F}"/>
    <hyperlink ref="J30:K30" r:id="rId94" display="Gold10  (GC10)" xr:uid="{A861CB7D-BF11-4BA0-802F-43D3BB36EEE5}"/>
    <hyperlink ref="J31:K31" r:id="rId95" display="Silver 5000  (SI5000)" xr:uid="{C420AFB1-E1A8-4834-AF48-C389690155EE}"/>
    <hyperlink ref="J32:K32" r:id="rId96" display="Silver 2500  (SI2500)" xr:uid="{2FE01D75-F285-4C2F-A5A1-35154FEFAE94}"/>
    <hyperlink ref="J33:K33" r:id="rId97" display="Silver 1000  (SI1000)" xr:uid="{C5F646B7-35D1-4FE4-BC26-E3DEFA795BED}"/>
    <hyperlink ref="J34:K34" r:id="rId98" display="AUD 100k  (AUD)" xr:uid="{5F9C4947-854F-4E36-82A8-7D749E2BA394}"/>
    <hyperlink ref="J35:K35" r:id="rId99" display="AUD 10K  (AUDM)" xr:uid="{6C880FAA-1B14-45B7-A2CF-CF5394E0D0F8}"/>
    <hyperlink ref="J36:K36" r:id="rId100" display="CAD 100K  (CAD)" xr:uid="{2EDAF5C7-D767-4E1F-88D1-0074118DDE1B}"/>
    <hyperlink ref="J37:K37" r:id="rId101" display="CHF 125K  (CHF)" xr:uid="{E9E3A4AD-7A19-45AE-9A68-F25264E04B6B}"/>
    <hyperlink ref="J38:K38" r:id="rId102" display="CHF 12.5K  (CHFM)" xr:uid="{FA854BD6-541B-4E9F-8B4E-852675886E33}"/>
    <hyperlink ref="J39:K39" r:id="rId103" display="EUR 125K  (EUR)" xr:uid="{2A224815-9156-4680-AB25-2CA1FA958AEC}"/>
    <hyperlink ref="J40:K40" r:id="rId104" display="EUR 62.5K  (EURH)" xr:uid="{F3388091-7242-4A15-9E7B-987F3A7AEB0B}"/>
    <hyperlink ref="J41:K41" r:id="rId105" display="EUR 12.5K  (EURM)" xr:uid="{00CEC467-F9E6-4A7B-AB7E-B7D513DEA12B}"/>
    <hyperlink ref="J42:K42" r:id="rId106" display="GBP 62.5K  (GBP)" xr:uid="{B9F22958-8A18-42C1-B7CE-A6F8073AC283}"/>
    <hyperlink ref="J43:K43" r:id="rId107" display="JPY 12.5M  (JPY)" xr:uid="{D2591AC3-E469-46D0-96D5-75175EF3669A}"/>
    <hyperlink ref="J44:K44" r:id="rId108" display="JPY 6.25M  (JPYH)" xr:uid="{6A97085C-3680-4303-AE76-989B4E286248}"/>
    <hyperlink ref="J45:K45" r:id="rId109" display="JPY 1.25M  (JPYM)" xr:uid="{69BCC192-51B9-44D2-8086-026F92CC8FD5}"/>
  </hyperlinks>
  <pageMargins left="0.7" right="0.7" top="0.75" bottom="0.75" header="0.3" footer="0.3"/>
  <pageSetup orientation="portrait" r:id="rId110"/>
  <ignoredErrors>
    <ignoredError sqref="CJ423" evalError="1"/>
  </ignoredErrors>
  <drawing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2021-04-21T11:14:06Z</dcterms:modified>
</cp:coreProperties>
</file>